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část'!$C$146:$K$1731</definedName>
    <definedName name="_xlnm.Print_Area" localSheetId="1">'001001 - Stavební část'!$C$4:$J$76,'001001 - Stavební část'!$C$82:$J$126,'001001 - Stavební část'!$C$132:$K$1731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Zastřešení'!$C$126:$K$378</definedName>
    <definedName name="_xlnm.Print_Area" localSheetId="4">'001004 - Zastřešení'!$C$4:$J$76,'001004 - Zastřešení'!$C$82:$J$106,'001004 - Zastřešení'!$C$112:$K$378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...'!$C$128:$K$266</definedName>
    <definedName name="_xlnm.Print_Area" localSheetId="8">'001102_30 - Zařízení pro ...'!$C$4:$J$76,'001102_30 - Zařízení pro ...'!$C$82:$J$106,'001102_30 - Zařízení pro ...'!$C$112:$K$266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Vzduchotechnika'!$C$136:$K$658</definedName>
    <definedName name="_xlnm.Print_Area" localSheetId="10">'001103 - Vzduchotechnika'!$C$4:$J$76,'001103 - Vzduchotechnika'!$C$82:$J$116,'001103 - Vzduchotechnika'!$C$122:$K$658</definedName>
    <definedName name="_xlnm.Print_Titles" localSheetId="10">'001103 - Vzduchotechnika'!$136:$136</definedName>
    <definedName name="_xlnm._FilterDatabase" localSheetId="11" hidden="1">'001104 - Silnoproud'!$C$122:$K$608</definedName>
    <definedName name="_xlnm.Print_Area" localSheetId="11">'001104 - Silnoproud'!$C$4:$J$76,'001104 - Silnoproud'!$C$82:$J$102,'001104 - Silnoproud'!$C$108:$K$608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U'!$C$128:$K$188</definedName>
    <definedName name="_xlnm.Print_Area" localSheetId="15">'4a - CCTV - U'!$C$4:$J$76,'4a - CCTV - U'!$C$82:$J$106,'4a - CCTV - U'!$C$112:$K$188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část'!$C$139:$K$852</definedName>
    <definedName name="_xlnm.Print_Area" localSheetId="18">'002001 - Stavební část'!$C$4:$J$76,'002001 - Stavební část'!$C$82:$J$119,'002001 - Stavební část'!$C$125:$K$852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...'!$C$128:$K$266</definedName>
    <definedName name="_xlnm.Print_Area" localSheetId="23">'002102_30 - Zařízení pro ...'!$C$4:$J$76,'002102_30 - Zařízení pro ...'!$C$82:$J$106,'002102_30 - Zařízení pro ...'!$C$112:$K$266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Silnoproud'!$C$122:$K$374</definedName>
    <definedName name="_xlnm.Print_Area" localSheetId="25">'002104 - Silnoproud'!$C$4:$J$76,'002104 - Silnoproud'!$C$82:$J$102,'002104 - Silnoproud'!$C$108:$K$374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N'!$C$128:$K$188</definedName>
    <definedName name="_xlnm.Print_Area" localSheetId="29">'4b - CCTV - N'!$C$4:$J$76,'4b - CCTV - N'!$C$82:$J$106,'4b - CCTV - N'!$C$112:$K$188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ČR'!$C$135:$K$634</definedName>
    <definedName name="_xlnm.Print_Area" localSheetId="31">'008 - Prostory policie ČR'!$C$4:$J$76,'008 - Prostory policie ČR'!$C$82:$J$117,'008 - Prostory policie ČR'!$C$123:$K$634</definedName>
    <definedName name="_xlnm.Print_Titles" localSheetId="31">'008 - Prostory policie ČR'!$135:$135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632"/>
  <c r="BH632"/>
  <c r="BG632"/>
  <c r="BF632"/>
  <c r="T632"/>
  <c r="R632"/>
  <c r="P632"/>
  <c r="BI626"/>
  <c r="BH626"/>
  <c r="BG626"/>
  <c r="BF626"/>
  <c r="T626"/>
  <c r="R626"/>
  <c r="P626"/>
  <c r="BI623"/>
  <c r="BH623"/>
  <c r="BG623"/>
  <c r="BF623"/>
  <c r="T623"/>
  <c r="R623"/>
  <c r="P623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6"/>
  <c r="BH556"/>
  <c r="BG556"/>
  <c r="BF556"/>
  <c r="T556"/>
  <c r="R556"/>
  <c r="P556"/>
  <c r="BI549"/>
  <c r="BH549"/>
  <c r="BG549"/>
  <c r="BF549"/>
  <c r="T549"/>
  <c r="R549"/>
  <c r="P549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F130"/>
  <c r="E128"/>
  <c r="F89"/>
  <c r="E87"/>
  <c r="J24"/>
  <c r="E24"/>
  <c r="J92"/>
  <c r="J23"/>
  <c r="J21"/>
  <c r="E21"/>
  <c r="J132"/>
  <c r="J20"/>
  <c r="J18"/>
  <c r="E18"/>
  <c r="F92"/>
  <c r="J17"/>
  <c r="J15"/>
  <c r="E15"/>
  <c r="F132"/>
  <c r="J14"/>
  <c r="J12"/>
  <c r="J89"/>
  <c r="E7"/>
  <c r="E85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85"/>
  <c i="30" r="J41"/>
  <c r="J40"/>
  <c i="1" r="AY130"/>
  <c i="30" r="J39"/>
  <c i="1" r="AX130"/>
  <c i="30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125"/>
  <c r="J18"/>
  <c r="J16"/>
  <c r="J93"/>
  <c r="E7"/>
  <c r="E8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95"/>
  <c r="J24"/>
  <c r="J22"/>
  <c r="E22"/>
  <c r="F130"/>
  <c r="J21"/>
  <c r="J19"/>
  <c r="E19"/>
  <c r="F129"/>
  <c r="J18"/>
  <c r="J16"/>
  <c r="J93"/>
  <c r="E7"/>
  <c r="E119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124"/>
  <c r="J18"/>
  <c r="J16"/>
  <c r="J93"/>
  <c r="E7"/>
  <c r="E114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93"/>
  <c r="E7"/>
  <c r="E114"/>
  <c i="26" r="J39"/>
  <c r="J38"/>
  <c i="1" r="AY125"/>
  <c i="26" r="J37"/>
  <c i="1" r="AX125"/>
  <c i="26"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119"/>
  <c r="J16"/>
  <c r="J14"/>
  <c r="J91"/>
  <c r="E7"/>
  <c r="E85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131"/>
  <c r="J25"/>
  <c r="J23"/>
  <c r="E23"/>
  <c r="J130"/>
  <c r="J22"/>
  <c r="J20"/>
  <c r="E20"/>
  <c r="F131"/>
  <c r="J19"/>
  <c r="J17"/>
  <c r="E17"/>
  <c r="F93"/>
  <c r="J16"/>
  <c r="J14"/>
  <c r="J91"/>
  <c r="E7"/>
  <c r="E122"/>
  <c i="24" r="J41"/>
  <c r="J40"/>
  <c i="1" r="AY123"/>
  <c i="24" r="J39"/>
  <c i="1" r="AX123"/>
  <c i="24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125"/>
  <c r="J18"/>
  <c r="J16"/>
  <c r="J123"/>
  <c r="E7"/>
  <c r="E11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133"/>
  <c r="J27"/>
  <c r="J25"/>
  <c r="E25"/>
  <c r="J132"/>
  <c r="J24"/>
  <c r="J22"/>
  <c r="E22"/>
  <c r="F133"/>
  <c r="J21"/>
  <c r="J19"/>
  <c r="E19"/>
  <c r="F132"/>
  <c r="J18"/>
  <c r="J16"/>
  <c r="J93"/>
  <c r="E7"/>
  <c r="E85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131"/>
  <c r="J21"/>
  <c r="J19"/>
  <c r="E19"/>
  <c r="F95"/>
  <c r="J18"/>
  <c r="J16"/>
  <c r="J128"/>
  <c r="E7"/>
  <c r="E120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133"/>
  <c r="J25"/>
  <c r="J23"/>
  <c r="E23"/>
  <c r="J93"/>
  <c r="J22"/>
  <c r="J20"/>
  <c r="E20"/>
  <c r="F94"/>
  <c r="J19"/>
  <c r="J17"/>
  <c r="E17"/>
  <c r="F132"/>
  <c r="J16"/>
  <c r="J14"/>
  <c r="J91"/>
  <c r="E7"/>
  <c r="E124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127"/>
  <c r="J16"/>
  <c r="J14"/>
  <c r="J91"/>
  <c r="E7"/>
  <c r="E119"/>
  <c i="19" r="J39"/>
  <c r="J38"/>
  <c i="1" r="AY117"/>
  <c i="19" r="J37"/>
  <c i="1" r="AX117"/>
  <c i="19" r="BI850"/>
  <c r="BH850"/>
  <c r="BG850"/>
  <c r="BF850"/>
  <c r="T850"/>
  <c r="R850"/>
  <c r="P850"/>
  <c r="BI845"/>
  <c r="BH845"/>
  <c r="BG845"/>
  <c r="BF845"/>
  <c r="T845"/>
  <c r="R845"/>
  <c r="P845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2"/>
  <c r="BH822"/>
  <c r="BG822"/>
  <c r="BF822"/>
  <c r="T822"/>
  <c r="R822"/>
  <c r="P822"/>
  <c r="BI813"/>
  <c r="BH813"/>
  <c r="BG813"/>
  <c r="BF813"/>
  <c r="T813"/>
  <c r="R813"/>
  <c r="P813"/>
  <c r="BI805"/>
  <c r="BH805"/>
  <c r="BG805"/>
  <c r="BF805"/>
  <c r="T805"/>
  <c r="R805"/>
  <c r="P805"/>
  <c r="BI798"/>
  <c r="BH798"/>
  <c r="BG798"/>
  <c r="BF798"/>
  <c r="T798"/>
  <c r="R798"/>
  <c r="P798"/>
  <c r="BI793"/>
  <c r="BH793"/>
  <c r="BG793"/>
  <c r="BF793"/>
  <c r="T793"/>
  <c r="R793"/>
  <c r="P793"/>
  <c r="BI789"/>
  <c r="BH789"/>
  <c r="BG789"/>
  <c r="BF789"/>
  <c r="T789"/>
  <c r="R789"/>
  <c r="P789"/>
  <c r="BI781"/>
  <c r="BH781"/>
  <c r="BG781"/>
  <c r="BF781"/>
  <c r="T781"/>
  <c r="R781"/>
  <c r="P781"/>
  <c r="BI773"/>
  <c r="BH773"/>
  <c r="BG773"/>
  <c r="BF773"/>
  <c r="T773"/>
  <c r="R773"/>
  <c r="P773"/>
  <c r="BI765"/>
  <c r="BH765"/>
  <c r="BG765"/>
  <c r="BF765"/>
  <c r="T765"/>
  <c r="R765"/>
  <c r="P765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1"/>
  <c r="BH731"/>
  <c r="BG731"/>
  <c r="BF731"/>
  <c r="T731"/>
  <c r="R731"/>
  <c r="P731"/>
  <c r="BI728"/>
  <c r="BH728"/>
  <c r="BG728"/>
  <c r="BF728"/>
  <c r="T728"/>
  <c r="R728"/>
  <c r="P728"/>
  <c r="BI720"/>
  <c r="BH720"/>
  <c r="BG720"/>
  <c r="BF720"/>
  <c r="T720"/>
  <c r="R720"/>
  <c r="P720"/>
  <c r="BI712"/>
  <c r="BH712"/>
  <c r="BG712"/>
  <c r="BF712"/>
  <c r="T712"/>
  <c r="R712"/>
  <c r="P712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0"/>
  <c r="BH690"/>
  <c r="BG690"/>
  <c r="BF690"/>
  <c r="T690"/>
  <c r="R690"/>
  <c r="P690"/>
  <c r="BI687"/>
  <c r="BH687"/>
  <c r="BG687"/>
  <c r="BF687"/>
  <c r="T687"/>
  <c r="R687"/>
  <c r="P687"/>
  <c r="BI680"/>
  <c r="BH680"/>
  <c r="BG680"/>
  <c r="BF680"/>
  <c r="T680"/>
  <c r="R680"/>
  <c r="P680"/>
  <c r="BI677"/>
  <c r="BH677"/>
  <c r="BG677"/>
  <c r="BF677"/>
  <c r="T677"/>
  <c r="R677"/>
  <c r="P677"/>
  <c r="BI670"/>
  <c r="BH670"/>
  <c r="BG670"/>
  <c r="BF670"/>
  <c r="T670"/>
  <c r="R670"/>
  <c r="P670"/>
  <c r="BI663"/>
  <c r="BH663"/>
  <c r="BG663"/>
  <c r="BF663"/>
  <c r="T663"/>
  <c r="R663"/>
  <c r="P663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0"/>
  <c r="BH640"/>
  <c r="BG640"/>
  <c r="BF640"/>
  <c r="T640"/>
  <c r="R640"/>
  <c r="P640"/>
  <c r="BI634"/>
  <c r="BH634"/>
  <c r="BG634"/>
  <c r="BF634"/>
  <c r="T634"/>
  <c r="R634"/>
  <c r="P634"/>
  <c r="BI629"/>
  <c r="BH629"/>
  <c r="BG629"/>
  <c r="BF629"/>
  <c r="T629"/>
  <c r="R629"/>
  <c r="P629"/>
  <c r="BI623"/>
  <c r="BH623"/>
  <c r="BG623"/>
  <c r="BF623"/>
  <c r="T623"/>
  <c r="R623"/>
  <c r="P623"/>
  <c r="BI620"/>
  <c r="BH620"/>
  <c r="BG620"/>
  <c r="BF620"/>
  <c r="T620"/>
  <c r="R620"/>
  <c r="P620"/>
  <c r="BI611"/>
  <c r="BH611"/>
  <c r="BG611"/>
  <c r="BF611"/>
  <c r="T611"/>
  <c r="R611"/>
  <c r="P611"/>
  <c r="BI606"/>
  <c r="BH606"/>
  <c r="BG606"/>
  <c r="BF606"/>
  <c r="T606"/>
  <c r="R606"/>
  <c r="P606"/>
  <c r="BI600"/>
  <c r="BH600"/>
  <c r="BG600"/>
  <c r="BF600"/>
  <c r="T600"/>
  <c r="R600"/>
  <c r="P600"/>
  <c r="BI589"/>
  <c r="BH589"/>
  <c r="BG589"/>
  <c r="BF589"/>
  <c r="T589"/>
  <c r="R589"/>
  <c r="P589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93"/>
  <c r="J22"/>
  <c r="J20"/>
  <c r="E20"/>
  <c r="F137"/>
  <c r="J19"/>
  <c r="J17"/>
  <c r="E17"/>
  <c r="F136"/>
  <c r="J16"/>
  <c r="J14"/>
  <c r="J134"/>
  <c r="E7"/>
  <c r="E85"/>
  <c i="18" r="R194"/>
  <c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93"/>
  <c r="J16"/>
  <c r="J14"/>
  <c r="J91"/>
  <c r="E7"/>
  <c r="E11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16" r="J41"/>
  <c r="J40"/>
  <c i="1" r="AY112"/>
  <c i="16" r="J39"/>
  <c i="1" r="AX112"/>
  <c i="16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125"/>
  <c r="J18"/>
  <c r="J16"/>
  <c r="J123"/>
  <c r="E7"/>
  <c r="E11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95"/>
  <c r="J24"/>
  <c r="J22"/>
  <c r="E22"/>
  <c r="F96"/>
  <c r="J21"/>
  <c r="J19"/>
  <c r="E19"/>
  <c r="F95"/>
  <c r="J18"/>
  <c r="J16"/>
  <c r="J127"/>
  <c r="E7"/>
  <c r="E119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96"/>
  <c r="J21"/>
  <c r="J19"/>
  <c r="E19"/>
  <c r="F124"/>
  <c r="J18"/>
  <c r="J16"/>
  <c r="J93"/>
  <c r="E7"/>
  <c r="E114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124"/>
  <c r="J18"/>
  <c r="J16"/>
  <c r="J122"/>
  <c r="E7"/>
  <c r="E114"/>
  <c i="12" r="J39"/>
  <c r="J38"/>
  <c i="1" r="AY107"/>
  <c i="12" r="J37"/>
  <c i="1" r="AX107"/>
  <c i="12"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94"/>
  <c r="J19"/>
  <c r="J17"/>
  <c r="E17"/>
  <c r="F119"/>
  <c r="J16"/>
  <c r="J14"/>
  <c r="J91"/>
  <c r="E7"/>
  <c r="E111"/>
  <c i="11" r="J39"/>
  <c r="J38"/>
  <c i="1" r="AY106"/>
  <c i="11" r="J37"/>
  <c i="1" r="AX106"/>
  <c i="11"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94"/>
  <c r="J25"/>
  <c r="J23"/>
  <c r="E23"/>
  <c r="J133"/>
  <c r="J22"/>
  <c r="J20"/>
  <c r="E20"/>
  <c r="F94"/>
  <c r="J19"/>
  <c r="J17"/>
  <c r="E17"/>
  <c r="F133"/>
  <c r="J16"/>
  <c r="J14"/>
  <c r="J131"/>
  <c r="E7"/>
  <c r="E8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95"/>
  <c r="J24"/>
  <c r="J22"/>
  <c r="E22"/>
  <c r="F127"/>
  <c r="J21"/>
  <c r="J19"/>
  <c r="E19"/>
  <c r="F126"/>
  <c r="J18"/>
  <c r="J16"/>
  <c r="J124"/>
  <c r="E7"/>
  <c r="E85"/>
  <c i="9" r="J41"/>
  <c r="J40"/>
  <c i="1" r="AY104"/>
  <c i="9" r="J39"/>
  <c i="1" r="AX104"/>
  <c i="9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125"/>
  <c r="J18"/>
  <c r="J16"/>
  <c r="J123"/>
  <c r="E7"/>
  <c r="E8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132"/>
  <c r="J24"/>
  <c r="J22"/>
  <c r="E22"/>
  <c r="F96"/>
  <c r="J21"/>
  <c r="J19"/>
  <c r="E19"/>
  <c r="F95"/>
  <c r="J18"/>
  <c r="J16"/>
  <c r="J130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96"/>
  <c r="J21"/>
  <c r="J19"/>
  <c r="E19"/>
  <c r="F95"/>
  <c r="J18"/>
  <c r="J16"/>
  <c r="J93"/>
  <c r="E7"/>
  <c r="E120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94"/>
  <c r="J25"/>
  <c r="J23"/>
  <c r="E23"/>
  <c r="J139"/>
  <c r="J22"/>
  <c r="J20"/>
  <c r="E20"/>
  <c r="F140"/>
  <c r="J19"/>
  <c r="J17"/>
  <c r="E17"/>
  <c r="F139"/>
  <c r="J16"/>
  <c r="J14"/>
  <c r="J137"/>
  <c r="E7"/>
  <c r="E85"/>
  <c i="5" r="J39"/>
  <c r="J38"/>
  <c i="1" r="AY99"/>
  <c i="5" r="J37"/>
  <c i="1" r="AX99"/>
  <c i="5"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91"/>
  <c r="E7"/>
  <c r="E8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121"/>
  <c r="E7"/>
  <c r="E11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94"/>
  <c r="J25"/>
  <c r="J23"/>
  <c r="E23"/>
  <c r="J142"/>
  <c r="J22"/>
  <c r="J20"/>
  <c r="E20"/>
  <c r="F143"/>
  <c r="J19"/>
  <c r="J17"/>
  <c r="E17"/>
  <c r="F142"/>
  <c r="J16"/>
  <c r="J14"/>
  <c r="J140"/>
  <c r="E7"/>
  <c r="E134"/>
  <c i="2" r="J39"/>
  <c r="J38"/>
  <c i="1" r="AY96"/>
  <c i="2" r="J37"/>
  <c i="1" r="AX96"/>
  <c i="2" r="BI1729"/>
  <c r="BH1729"/>
  <c r="BG1729"/>
  <c r="BF1729"/>
  <c r="T1729"/>
  <c r="R1729"/>
  <c r="P1729"/>
  <c r="BI1727"/>
  <c r="BH1727"/>
  <c r="BG1727"/>
  <c r="BF1727"/>
  <c r="T1727"/>
  <c r="R1727"/>
  <c r="P1727"/>
  <c r="BI1723"/>
  <c r="BH1723"/>
  <c r="BG1723"/>
  <c r="BF1723"/>
  <c r="T1723"/>
  <c r="R1723"/>
  <c r="P1723"/>
  <c r="BI1720"/>
  <c r="BH1720"/>
  <c r="BG1720"/>
  <c r="BF1720"/>
  <c r="T1720"/>
  <c r="R1720"/>
  <c r="P1720"/>
  <c r="BI1715"/>
  <c r="BH1715"/>
  <c r="BG1715"/>
  <c r="BF1715"/>
  <c r="T1715"/>
  <c r="R1715"/>
  <c r="P1715"/>
  <c r="BI1707"/>
  <c r="BH1707"/>
  <c r="BG1707"/>
  <c r="BF1707"/>
  <c r="T1707"/>
  <c r="R1707"/>
  <c r="P1707"/>
  <c r="BI1702"/>
  <c r="BH1702"/>
  <c r="BG1702"/>
  <c r="BF1702"/>
  <c r="T1702"/>
  <c r="R1702"/>
  <c r="P1702"/>
  <c r="BI1695"/>
  <c r="BH1695"/>
  <c r="BG1695"/>
  <c r="BF1695"/>
  <c r="T1695"/>
  <c r="R1695"/>
  <c r="P1695"/>
  <c r="BI1684"/>
  <c r="BH1684"/>
  <c r="BG1684"/>
  <c r="BF1684"/>
  <c r="T1684"/>
  <c r="R1684"/>
  <c r="P1684"/>
  <c r="BI1674"/>
  <c r="BH1674"/>
  <c r="BG1674"/>
  <c r="BF1674"/>
  <c r="T1674"/>
  <c r="R1674"/>
  <c r="P1674"/>
  <c r="BI1664"/>
  <c r="BH1664"/>
  <c r="BG1664"/>
  <c r="BF1664"/>
  <c r="T1664"/>
  <c r="R1664"/>
  <c r="P1664"/>
  <c r="BI1659"/>
  <c r="BH1659"/>
  <c r="BG1659"/>
  <c r="BF1659"/>
  <c r="T1659"/>
  <c r="R1659"/>
  <c r="P1659"/>
  <c r="BI1653"/>
  <c r="BH1653"/>
  <c r="BG1653"/>
  <c r="BF1653"/>
  <c r="T1653"/>
  <c r="R1653"/>
  <c r="P1653"/>
  <c r="BI1647"/>
  <c r="BH1647"/>
  <c r="BG1647"/>
  <c r="BF1647"/>
  <c r="T1647"/>
  <c r="R1647"/>
  <c r="P1647"/>
  <c r="BI1636"/>
  <c r="BH1636"/>
  <c r="BG1636"/>
  <c r="BF1636"/>
  <c r="T1636"/>
  <c r="R1636"/>
  <c r="P1636"/>
  <c r="BI1625"/>
  <c r="BH1625"/>
  <c r="BG1625"/>
  <c r="BF1625"/>
  <c r="T1625"/>
  <c r="R1625"/>
  <c r="P1625"/>
  <c r="BI1614"/>
  <c r="BH1614"/>
  <c r="BG1614"/>
  <c r="BF1614"/>
  <c r="T1614"/>
  <c r="R1614"/>
  <c r="P1614"/>
  <c r="BI1611"/>
  <c r="BH1611"/>
  <c r="BG1611"/>
  <c r="BF1611"/>
  <c r="T1611"/>
  <c r="R1611"/>
  <c r="P1611"/>
  <c r="BI1607"/>
  <c r="BH1607"/>
  <c r="BG1607"/>
  <c r="BF1607"/>
  <c r="T1607"/>
  <c r="R1607"/>
  <c r="P1607"/>
  <c r="BI1603"/>
  <c r="BH1603"/>
  <c r="BG1603"/>
  <c r="BF1603"/>
  <c r="T1603"/>
  <c r="R1603"/>
  <c r="P1603"/>
  <c r="BI1595"/>
  <c r="BH1595"/>
  <c r="BG1595"/>
  <c r="BF1595"/>
  <c r="T1595"/>
  <c r="R1595"/>
  <c r="P1595"/>
  <c r="BI1591"/>
  <c r="BH1591"/>
  <c r="BG1591"/>
  <c r="BF1591"/>
  <c r="T1591"/>
  <c r="R1591"/>
  <c r="P1591"/>
  <c r="BI1583"/>
  <c r="BH1583"/>
  <c r="BG1583"/>
  <c r="BF1583"/>
  <c r="T1583"/>
  <c r="R1583"/>
  <c r="P1583"/>
  <c r="BI1580"/>
  <c r="BH1580"/>
  <c r="BG1580"/>
  <c r="BF1580"/>
  <c r="T1580"/>
  <c r="R1580"/>
  <c r="P1580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8"/>
  <c r="BH1568"/>
  <c r="BG1568"/>
  <c r="BF1568"/>
  <c r="T1568"/>
  <c r="R1568"/>
  <c r="P1568"/>
  <c r="BI1558"/>
  <c r="BH1558"/>
  <c r="BG1558"/>
  <c r="BF1558"/>
  <c r="T1558"/>
  <c r="R1558"/>
  <c r="P1558"/>
  <c r="BI1555"/>
  <c r="BH1555"/>
  <c r="BG1555"/>
  <c r="BF1555"/>
  <c r="T1555"/>
  <c r="R1555"/>
  <c r="P1555"/>
  <c r="BI1545"/>
  <c r="BH1545"/>
  <c r="BG1545"/>
  <c r="BF1545"/>
  <c r="T1545"/>
  <c r="R1545"/>
  <c r="P1545"/>
  <c r="BI1535"/>
  <c r="BH1535"/>
  <c r="BG1535"/>
  <c r="BF1535"/>
  <c r="T1535"/>
  <c r="R1535"/>
  <c r="P1535"/>
  <c r="BI1525"/>
  <c r="BH1525"/>
  <c r="BG1525"/>
  <c r="BF1525"/>
  <c r="T1525"/>
  <c r="R1525"/>
  <c r="P1525"/>
  <c r="BI1517"/>
  <c r="BH1517"/>
  <c r="BG1517"/>
  <c r="BF1517"/>
  <c r="T1517"/>
  <c r="R1517"/>
  <c r="P1517"/>
  <c r="BI1513"/>
  <c r="BH1513"/>
  <c r="BG1513"/>
  <c r="BF1513"/>
  <c r="T1513"/>
  <c r="R1513"/>
  <c r="P1513"/>
  <c r="BI1510"/>
  <c r="BH1510"/>
  <c r="BG1510"/>
  <c r="BF1510"/>
  <c r="T1510"/>
  <c r="R1510"/>
  <c r="P1510"/>
  <c r="BI1507"/>
  <c r="BH1507"/>
  <c r="BG1507"/>
  <c r="BF1507"/>
  <c r="T1507"/>
  <c r="R1507"/>
  <c r="P1507"/>
  <c r="BI1504"/>
  <c r="BH1504"/>
  <c r="BG1504"/>
  <c r="BF1504"/>
  <c r="T1504"/>
  <c r="R1504"/>
  <c r="P1504"/>
  <c r="BI1497"/>
  <c r="BH1497"/>
  <c r="BG1497"/>
  <c r="BF1497"/>
  <c r="T1497"/>
  <c r="R1497"/>
  <c r="P1497"/>
  <c r="BI1494"/>
  <c r="BH1494"/>
  <c r="BG1494"/>
  <c r="BF1494"/>
  <c r="T1494"/>
  <c r="R1494"/>
  <c r="P1494"/>
  <c r="BI1487"/>
  <c r="BH1487"/>
  <c r="BG1487"/>
  <c r="BF1487"/>
  <c r="T1487"/>
  <c r="R1487"/>
  <c r="P1487"/>
  <c r="BI1484"/>
  <c r="BH1484"/>
  <c r="BG1484"/>
  <c r="BF1484"/>
  <c r="T1484"/>
  <c r="R1484"/>
  <c r="P1484"/>
  <c r="BI1477"/>
  <c r="BH1477"/>
  <c r="BG1477"/>
  <c r="BF1477"/>
  <c r="T1477"/>
  <c r="R1477"/>
  <c r="P1477"/>
  <c r="BI1470"/>
  <c r="BH1470"/>
  <c r="BG1470"/>
  <c r="BF1470"/>
  <c r="T1470"/>
  <c r="R1470"/>
  <c r="P1470"/>
  <c r="BI1463"/>
  <c r="BH1463"/>
  <c r="BG1463"/>
  <c r="BF1463"/>
  <c r="T1463"/>
  <c r="R1463"/>
  <c r="P1463"/>
  <c r="BI1456"/>
  <c r="BH1456"/>
  <c r="BG1456"/>
  <c r="BF1456"/>
  <c r="T1456"/>
  <c r="R1456"/>
  <c r="P1456"/>
  <c r="BI1449"/>
  <c r="BH1449"/>
  <c r="BG1449"/>
  <c r="BF1449"/>
  <c r="T1449"/>
  <c r="R1449"/>
  <c r="P1449"/>
  <c r="BI1445"/>
  <c r="BH1445"/>
  <c r="BG1445"/>
  <c r="BF1445"/>
  <c r="T1445"/>
  <c r="R1445"/>
  <c r="P1445"/>
  <c r="BI1442"/>
  <c r="BH1442"/>
  <c r="BG1442"/>
  <c r="BF1442"/>
  <c r="T1442"/>
  <c r="R1442"/>
  <c r="P1442"/>
  <c r="BI1435"/>
  <c r="BH1435"/>
  <c r="BG1435"/>
  <c r="BF1435"/>
  <c r="T1435"/>
  <c r="R1435"/>
  <c r="P1435"/>
  <c r="BI1432"/>
  <c r="BH1432"/>
  <c r="BG1432"/>
  <c r="BF1432"/>
  <c r="T1432"/>
  <c r="R1432"/>
  <c r="P1432"/>
  <c r="BI1425"/>
  <c r="BH1425"/>
  <c r="BG1425"/>
  <c r="BF1425"/>
  <c r="T1425"/>
  <c r="R1425"/>
  <c r="P1425"/>
  <c r="BI1418"/>
  <c r="BH1418"/>
  <c r="BG1418"/>
  <c r="BF1418"/>
  <c r="T1418"/>
  <c r="R1418"/>
  <c r="P1418"/>
  <c r="BI1411"/>
  <c r="BH1411"/>
  <c r="BG1411"/>
  <c r="BF1411"/>
  <c r="T1411"/>
  <c r="R1411"/>
  <c r="P1411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0"/>
  <c r="BH1390"/>
  <c r="BG1390"/>
  <c r="BF1390"/>
  <c r="T1390"/>
  <c r="R1390"/>
  <c r="P1390"/>
  <c r="BI1386"/>
  <c r="BH1386"/>
  <c r="BG1386"/>
  <c r="BF1386"/>
  <c r="T1386"/>
  <c r="R1386"/>
  <c r="P1386"/>
  <c r="BI1382"/>
  <c r="BH1382"/>
  <c r="BG1382"/>
  <c r="BF1382"/>
  <c r="T1382"/>
  <c r="R1382"/>
  <c r="P1382"/>
  <c r="BI1379"/>
  <c r="BH1379"/>
  <c r="BG1379"/>
  <c r="BF1379"/>
  <c r="T1379"/>
  <c r="R1379"/>
  <c r="P1379"/>
  <c r="BI1373"/>
  <c r="BH1373"/>
  <c r="BG1373"/>
  <c r="BF1373"/>
  <c r="T1373"/>
  <c r="R1373"/>
  <c r="P1373"/>
  <c r="BI1367"/>
  <c r="BH1367"/>
  <c r="BG1367"/>
  <c r="BF1367"/>
  <c r="T1367"/>
  <c r="R1367"/>
  <c r="P1367"/>
  <c r="BI1363"/>
  <c r="BH1363"/>
  <c r="BG1363"/>
  <c r="BF1363"/>
  <c r="T1363"/>
  <c r="R1363"/>
  <c r="P1363"/>
  <c r="BI1357"/>
  <c r="BH1357"/>
  <c r="BG1357"/>
  <c r="BF1357"/>
  <c r="T1357"/>
  <c r="R1357"/>
  <c r="P1357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5"/>
  <c r="BH1335"/>
  <c r="BG1335"/>
  <c r="BF1335"/>
  <c r="T1335"/>
  <c r="R1335"/>
  <c r="P1335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5"/>
  <c r="BH1315"/>
  <c r="BG1315"/>
  <c r="BF1315"/>
  <c r="T1315"/>
  <c r="R1315"/>
  <c r="P1315"/>
  <c r="BI1311"/>
  <c r="BH1311"/>
  <c r="BG1311"/>
  <c r="BF1311"/>
  <c r="T1311"/>
  <c r="R1311"/>
  <c r="P1311"/>
  <c r="BI1308"/>
  <c r="BH1308"/>
  <c r="BG1308"/>
  <c r="BF1308"/>
  <c r="T1308"/>
  <c r="R1308"/>
  <c r="P1308"/>
  <c r="BI1305"/>
  <c r="BH1305"/>
  <c r="BG1305"/>
  <c r="BF1305"/>
  <c r="T1305"/>
  <c r="R1305"/>
  <c r="P1305"/>
  <c r="BI1298"/>
  <c r="BH1298"/>
  <c r="BG1298"/>
  <c r="BF1298"/>
  <c r="T1298"/>
  <c r="R1298"/>
  <c r="P1298"/>
  <c r="BI1294"/>
  <c r="BH1294"/>
  <c r="BG1294"/>
  <c r="BF1294"/>
  <c r="T1294"/>
  <c r="R1294"/>
  <c r="P1294"/>
  <c r="BI1290"/>
  <c r="BH1290"/>
  <c r="BG1290"/>
  <c r="BF1290"/>
  <c r="T1290"/>
  <c r="R1290"/>
  <c r="P1290"/>
  <c r="BI1286"/>
  <c r="BH1286"/>
  <c r="BG1286"/>
  <c r="BF1286"/>
  <c r="T1286"/>
  <c r="R1286"/>
  <c r="P1286"/>
  <c r="BI1280"/>
  <c r="BH1280"/>
  <c r="BG1280"/>
  <c r="BF1280"/>
  <c r="T1280"/>
  <c r="R1280"/>
  <c r="P1280"/>
  <c r="BI1273"/>
  <c r="BH1273"/>
  <c r="BG1273"/>
  <c r="BF1273"/>
  <c r="T1273"/>
  <c r="R1273"/>
  <c r="P1273"/>
  <c r="BI1270"/>
  <c r="BH1270"/>
  <c r="BG1270"/>
  <c r="BF1270"/>
  <c r="T1270"/>
  <c r="R1270"/>
  <c r="P1270"/>
  <c r="BI1265"/>
  <c r="BH1265"/>
  <c r="BG1265"/>
  <c r="BF1265"/>
  <c r="T1265"/>
  <c r="R1265"/>
  <c r="P1265"/>
  <c r="BI1256"/>
  <c r="BH1256"/>
  <c r="BG1256"/>
  <c r="BF1256"/>
  <c r="T1256"/>
  <c r="R1256"/>
  <c r="P1256"/>
  <c r="BI1250"/>
  <c r="BH1250"/>
  <c r="BG1250"/>
  <c r="BF1250"/>
  <c r="T1250"/>
  <c r="R1250"/>
  <c r="P1250"/>
  <c r="BI1237"/>
  <c r="BH1237"/>
  <c r="BG1237"/>
  <c r="BF1237"/>
  <c r="T1237"/>
  <c r="R1237"/>
  <c r="P1237"/>
  <c r="BI1229"/>
  <c r="BH1229"/>
  <c r="BG1229"/>
  <c r="BF1229"/>
  <c r="T1229"/>
  <c r="R1229"/>
  <c r="P1229"/>
  <c r="BI1220"/>
  <c r="BH1220"/>
  <c r="BG1220"/>
  <c r="BF1220"/>
  <c r="T1220"/>
  <c r="R1220"/>
  <c r="P1220"/>
  <c r="BI1218"/>
  <c r="BH1218"/>
  <c r="BG1218"/>
  <c r="BF1218"/>
  <c r="T1218"/>
  <c r="R1218"/>
  <c r="P1218"/>
  <c r="BI1214"/>
  <c r="BH1214"/>
  <c r="BG1214"/>
  <c r="BF1214"/>
  <c r="T1214"/>
  <c r="R1214"/>
  <c r="P1214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199"/>
  <c r="BH1199"/>
  <c r="BG1199"/>
  <c r="BF1199"/>
  <c r="T1199"/>
  <c r="R1199"/>
  <c r="P1199"/>
  <c r="BI1196"/>
  <c r="BH1196"/>
  <c r="BG1196"/>
  <c r="BF1196"/>
  <c r="T1196"/>
  <c r="R1196"/>
  <c r="P1196"/>
  <c r="BI1192"/>
  <c r="BH1192"/>
  <c r="BG1192"/>
  <c r="BF1192"/>
  <c r="T1192"/>
  <c r="R1192"/>
  <c r="P1192"/>
  <c r="BI1189"/>
  <c r="BH1189"/>
  <c r="BG1189"/>
  <c r="BF1189"/>
  <c r="T1189"/>
  <c r="R1189"/>
  <c r="P1189"/>
  <c r="BI1185"/>
  <c r="BH1185"/>
  <c r="BG1185"/>
  <c r="BF1185"/>
  <c r="T1185"/>
  <c r="R1185"/>
  <c r="P1185"/>
  <c r="BI1182"/>
  <c r="BH1182"/>
  <c r="BG1182"/>
  <c r="BF1182"/>
  <c r="T1182"/>
  <c r="R1182"/>
  <c r="P1182"/>
  <c r="BI1178"/>
  <c r="BH1178"/>
  <c r="BG1178"/>
  <c r="BF1178"/>
  <c r="T1178"/>
  <c r="R1178"/>
  <c r="P1178"/>
  <c r="BI1172"/>
  <c r="BH1172"/>
  <c r="BG1172"/>
  <c r="BF1172"/>
  <c r="T1172"/>
  <c r="R1172"/>
  <c r="P1172"/>
  <c r="BI1169"/>
  <c r="BH1169"/>
  <c r="BG1169"/>
  <c r="BF1169"/>
  <c r="T1169"/>
  <c r="R1169"/>
  <c r="P1169"/>
  <c r="BI1165"/>
  <c r="BH1165"/>
  <c r="BG1165"/>
  <c r="BF1165"/>
  <c r="T1165"/>
  <c r="R1165"/>
  <c r="P1165"/>
  <c r="BI1162"/>
  <c r="BH1162"/>
  <c r="BG1162"/>
  <c r="BF1162"/>
  <c r="T1162"/>
  <c r="R1162"/>
  <c r="P1162"/>
  <c r="BI1155"/>
  <c r="BH1155"/>
  <c r="BG1155"/>
  <c r="BF1155"/>
  <c r="T1155"/>
  <c r="R1155"/>
  <c r="P1155"/>
  <c r="BI1152"/>
  <c r="BH1152"/>
  <c r="BG1152"/>
  <c r="BF1152"/>
  <c r="T1152"/>
  <c r="R1152"/>
  <c r="P1152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7"/>
  <c r="BH1137"/>
  <c r="BG1137"/>
  <c r="BF1137"/>
  <c r="T1137"/>
  <c r="R1137"/>
  <c r="P1137"/>
  <c r="BI1133"/>
  <c r="BH1133"/>
  <c r="BG1133"/>
  <c r="BF1133"/>
  <c r="T1133"/>
  <c r="R1133"/>
  <c r="P1133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20"/>
  <c r="BH1120"/>
  <c r="BG1120"/>
  <c r="BF1120"/>
  <c r="T1120"/>
  <c r="R1120"/>
  <c r="P1120"/>
  <c r="BI1116"/>
  <c r="BH1116"/>
  <c r="BG1116"/>
  <c r="BF1116"/>
  <c r="T1116"/>
  <c r="R1116"/>
  <c r="P1116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5"/>
  <c r="BH1085"/>
  <c r="BG1085"/>
  <c r="BF1085"/>
  <c r="T1085"/>
  <c r="R1085"/>
  <c r="P1085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58"/>
  <c r="BH1058"/>
  <c r="BG1058"/>
  <c r="BF1058"/>
  <c r="T1058"/>
  <c r="R1058"/>
  <c r="P1058"/>
  <c r="BI1056"/>
  <c r="BH1056"/>
  <c r="BG1056"/>
  <c r="BF1056"/>
  <c r="T1056"/>
  <c r="R1056"/>
  <c r="P1056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1"/>
  <c r="BH1041"/>
  <c r="BG1041"/>
  <c r="BF1041"/>
  <c r="T1041"/>
  <c r="R1041"/>
  <c r="P1041"/>
  <c r="BI1037"/>
  <c r="BH1037"/>
  <c r="BG1037"/>
  <c r="BF1037"/>
  <c r="T1037"/>
  <c r="R1037"/>
  <c r="P1037"/>
  <c r="BI1033"/>
  <c r="BH1033"/>
  <c r="BG1033"/>
  <c r="BF1033"/>
  <c r="T1033"/>
  <c r="R1033"/>
  <c r="P1033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144"/>
  <c r="J25"/>
  <c r="J23"/>
  <c r="E23"/>
  <c r="J143"/>
  <c r="J22"/>
  <c r="J20"/>
  <c r="E20"/>
  <c r="F94"/>
  <c r="J19"/>
  <c r="J17"/>
  <c r="E17"/>
  <c r="F143"/>
  <c r="J16"/>
  <c r="J14"/>
  <c r="J91"/>
  <c r="E7"/>
  <c r="E135"/>
  <c i="1" r="L90"/>
  <c r="AM90"/>
  <c r="AM89"/>
  <c r="L89"/>
  <c r="AM87"/>
  <c r="L87"/>
  <c r="L85"/>
  <c r="L84"/>
  <c i="2" r="J1664"/>
  <c r="J1571"/>
  <c r="BK1411"/>
  <c r="J1290"/>
  <c r="J1074"/>
  <c r="J899"/>
  <c r="BK770"/>
  <c r="J1484"/>
  <c r="J1363"/>
  <c r="J1214"/>
  <c r="J1155"/>
  <c r="BK1103"/>
  <c r="BK1027"/>
  <c r="J938"/>
  <c r="J809"/>
  <c r="J1229"/>
  <c r="BK359"/>
  <c r="J1535"/>
  <c r="BK1418"/>
  <c r="J1114"/>
  <c r="J600"/>
  <c r="BK425"/>
  <c r="J1487"/>
  <c r="J1131"/>
  <c r="J722"/>
  <c r="BK631"/>
  <c r="BK567"/>
  <c r="BK469"/>
  <c r="BK267"/>
  <c r="J1504"/>
  <c r="BK1345"/>
  <c r="BK1211"/>
  <c r="BK846"/>
  <c r="J438"/>
  <c r="BK1172"/>
  <c r="J1218"/>
  <c r="BK797"/>
  <c r="J1137"/>
  <c r="BK612"/>
  <c r="BK340"/>
  <c r="BK876"/>
  <c r="J703"/>
  <c r="BK654"/>
  <c r="J580"/>
  <c r="J455"/>
  <c r="J359"/>
  <c r="BK163"/>
  <c i="3" r="BK851"/>
  <c r="J792"/>
  <c r="J730"/>
  <c r="BK685"/>
  <c r="J644"/>
  <c r="J346"/>
  <c r="J259"/>
  <c r="J228"/>
  <c r="BK176"/>
  <c r="BK938"/>
  <c r="J883"/>
  <c r="J816"/>
  <c r="BK767"/>
  <c r="BK693"/>
  <c r="J473"/>
  <c r="BK416"/>
  <c r="J299"/>
  <c r="BK231"/>
  <c r="BK169"/>
  <c i="4" r="J277"/>
  <c r="J218"/>
  <c r="J162"/>
  <c r="BK247"/>
  <c r="BK162"/>
  <c r="J247"/>
  <c i="5" r="BK327"/>
  <c r="J252"/>
  <c r="BK192"/>
  <c r="J374"/>
  <c r="BK307"/>
  <c r="BK252"/>
  <c r="BK196"/>
  <c r="BK311"/>
  <c r="J335"/>
  <c r="J231"/>
  <c i="6" r="J1493"/>
  <c r="J1124"/>
  <c r="J1657"/>
  <c r="BK1531"/>
  <c r="J1086"/>
  <c r="J963"/>
  <c r="BK761"/>
  <c r="BK538"/>
  <c r="J1653"/>
  <c r="BK1294"/>
  <c r="BK1479"/>
  <c r="BK1023"/>
  <c r="BK1657"/>
  <c r="BK1462"/>
  <c r="BK1339"/>
  <c r="BK1267"/>
  <c r="BK1189"/>
  <c r="J953"/>
  <c r="BK693"/>
  <c r="J194"/>
  <c r="J1659"/>
  <c r="BK1513"/>
  <c r="J1360"/>
  <c r="J875"/>
  <c r="BK609"/>
  <c r="J518"/>
  <c r="BK271"/>
  <c r="J1672"/>
  <c r="BK1674"/>
  <c r="BK1633"/>
  <c r="BK1396"/>
  <c r="BK1178"/>
  <c r="BK947"/>
  <c r="BK767"/>
  <c r="BK570"/>
  <c r="J1090"/>
  <c r="J985"/>
  <c r="J736"/>
  <c r="J540"/>
  <c r="J412"/>
  <c r="J151"/>
  <c r="J1405"/>
  <c r="BK1036"/>
  <c r="BK961"/>
  <c r="BK835"/>
  <c r="J496"/>
  <c r="BK289"/>
  <c r="J1608"/>
  <c r="BK1453"/>
  <c r="BK1363"/>
  <c r="J1290"/>
  <c r="BK1082"/>
  <c r="J979"/>
  <c r="J919"/>
  <c r="BK733"/>
  <c r="J654"/>
  <c r="BK530"/>
  <c r="J405"/>
  <c i="7" r="BK228"/>
  <c r="J365"/>
  <c r="J237"/>
  <c r="BK202"/>
  <c r="BK153"/>
  <c r="J337"/>
  <c r="J314"/>
  <c r="BK289"/>
  <c r="BK261"/>
  <c r="BK237"/>
  <c r="BK204"/>
  <c r="J141"/>
  <c r="J202"/>
  <c r="BK151"/>
  <c i="8" r="BK328"/>
  <c r="BK274"/>
  <c r="J229"/>
  <c r="BK186"/>
  <c r="J326"/>
  <c r="J312"/>
  <c r="BK168"/>
  <c r="BK181"/>
  <c r="BK223"/>
  <c r="BK149"/>
  <c r="J264"/>
  <c r="J172"/>
  <c r="BK259"/>
  <c r="J210"/>
  <c r="BK290"/>
  <c r="BK227"/>
  <c r="J156"/>
  <c r="BK298"/>
  <c r="J328"/>
  <c r="J153"/>
  <c i="9" r="BK261"/>
  <c r="J222"/>
  <c r="BK180"/>
  <c r="BK146"/>
  <c r="J134"/>
  <c r="J170"/>
  <c i="10" r="J150"/>
  <c r="J164"/>
  <c r="BK137"/>
  <c i="11" r="BK618"/>
  <c r="BK591"/>
  <c r="BK548"/>
  <c r="J488"/>
  <c r="J448"/>
  <c r="J392"/>
  <c r="BK374"/>
  <c r="J367"/>
  <c r="BK359"/>
  <c r="J353"/>
  <c r="J346"/>
  <c r="J342"/>
  <c r="BK334"/>
  <c r="BK330"/>
  <c r="BK322"/>
  <c r="BK304"/>
  <c r="BK294"/>
  <c r="BK256"/>
  <c r="J238"/>
  <c r="J212"/>
  <c r="J651"/>
  <c r="BK599"/>
  <c r="BK564"/>
  <c r="BK188"/>
  <c r="BK210"/>
  <c i="12" r="BK605"/>
  <c r="J580"/>
  <c r="J538"/>
  <c r="BK502"/>
  <c r="J473"/>
  <c r="J556"/>
  <c r="BK510"/>
  <c i="26" r="J345"/>
  <c r="J251"/>
  <c r="BK221"/>
  <c r="J194"/>
  <c r="J179"/>
  <c r="J138"/>
  <c r="BK337"/>
  <c r="J317"/>
  <c r="BK301"/>
  <c r="BK265"/>
  <c r="J223"/>
  <c r="BK179"/>
  <c r="BK166"/>
  <c r="BK370"/>
  <c r="BK235"/>
  <c r="BK365"/>
  <c r="BK261"/>
  <c i="27" r="J199"/>
  <c r="BK160"/>
  <c r="J130"/>
  <c r="BK150"/>
  <c r="BK177"/>
  <c r="BK145"/>
  <c i="28" r="J136"/>
  <c r="J189"/>
  <c r="J205"/>
  <c r="J166"/>
  <c r="BK143"/>
  <c r="BK181"/>
  <c r="J154"/>
  <c i="29" r="BK337"/>
  <c r="J298"/>
  <c r="BK327"/>
  <c r="BK178"/>
  <c r="J141"/>
  <c r="J307"/>
  <c r="BK243"/>
  <c r="BK174"/>
  <c r="BK309"/>
  <c r="BK246"/>
  <c r="BK196"/>
  <c i="30" r="J179"/>
  <c r="BK141"/>
  <c r="J173"/>
  <c r="BK137"/>
  <c i="31" r="BK195"/>
  <c r="J144"/>
  <c r="J164"/>
  <c r="J158"/>
  <c i="32" r="BK626"/>
  <c r="BK578"/>
  <c r="BK506"/>
  <c r="J391"/>
  <c r="BK458"/>
  <c r="BK594"/>
  <c r="BK527"/>
  <c r="J284"/>
  <c r="J168"/>
  <c r="J614"/>
  <c r="J361"/>
  <c r="BK583"/>
  <c r="BK346"/>
  <c r="BK570"/>
  <c r="J427"/>
  <c r="J245"/>
  <c r="J461"/>
  <c r="BK192"/>
  <c r="J139"/>
  <c r="BK268"/>
  <c i="2" r="BK1684"/>
  <c r="J1603"/>
  <c r="BK1568"/>
  <c r="J1449"/>
  <c r="J1402"/>
  <c r="BK1335"/>
  <c r="J1298"/>
  <c r="BK1087"/>
  <c r="J995"/>
  <c r="J885"/>
  <c r="BK809"/>
  <c r="J716"/>
  <c r="BK492"/>
  <c r="BK354"/>
  <c r="J1702"/>
  <c r="J1647"/>
  <c r="BK1603"/>
  <c r="BK1577"/>
  <c r="BK1507"/>
  <c r="J699"/>
  <c r="J651"/>
  <c r="J321"/>
  <c r="BK1723"/>
  <c r="BK1659"/>
  <c r="J1311"/>
  <c r="J757"/>
  <c r="J310"/>
  <c r="BK173"/>
  <c r="J1510"/>
  <c r="BK1463"/>
  <c r="BK1341"/>
  <c r="J1205"/>
  <c r="BK874"/>
  <c r="BK472"/>
  <c r="BK261"/>
  <c r="J1568"/>
  <c r="J1425"/>
  <c r="BK1145"/>
  <c r="J1027"/>
  <c r="BK790"/>
  <c r="BK638"/>
  <c r="BK594"/>
  <c r="J514"/>
  <c r="J435"/>
  <c r="BK288"/>
  <c r="BK188"/>
  <c i="1" r="AS108"/>
  <c i="2" r="BK1214"/>
  <c r="BK1010"/>
  <c r="BK819"/>
  <c r="J492"/>
  <c r="BK363"/>
  <c r="J1294"/>
  <c r="J1286"/>
  <c r="J1192"/>
  <c r="J1111"/>
  <c r="J1079"/>
  <c r="J1018"/>
  <c r="BK880"/>
  <c r="BK754"/>
  <c r="BK541"/>
  <c r="BK1199"/>
  <c r="BK1122"/>
  <c r="J553"/>
  <c r="J445"/>
  <c r="BK394"/>
  <c r="BK344"/>
  <c r="J220"/>
  <c i="3" r="BK900"/>
  <c r="J830"/>
  <c r="BK816"/>
  <c r="J789"/>
  <c r="J767"/>
  <c r="BK741"/>
  <c r="J712"/>
  <c r="J696"/>
  <c r="J661"/>
  <c r="J629"/>
  <c r="J601"/>
  <c r="BK567"/>
  <c r="BK535"/>
  <c r="J477"/>
  <c r="J457"/>
  <c r="BK409"/>
  <c r="J777"/>
  <c r="J741"/>
  <c r="BK715"/>
  <c r="BK703"/>
  <c r="J673"/>
  <c r="J654"/>
  <c r="J625"/>
  <c r="BK601"/>
  <c r="J586"/>
  <c r="J567"/>
  <c r="J547"/>
  <c r="J495"/>
  <c r="BK477"/>
  <c r="J429"/>
  <c r="BK405"/>
  <c r="BK346"/>
  <c r="BK293"/>
  <c r="J263"/>
  <c r="J240"/>
  <c r="BK202"/>
  <c r="BK180"/>
  <c r="J169"/>
  <c i="4" r="J279"/>
  <c r="BK259"/>
  <c r="BK225"/>
  <c r="J207"/>
  <c r="BK172"/>
  <c r="BK265"/>
  <c r="BK242"/>
  <c r="J200"/>
  <c r="BK169"/>
  <c r="J148"/>
  <c r="J169"/>
  <c i="5" r="BK368"/>
  <c r="BK302"/>
  <c r="J286"/>
  <c r="J218"/>
  <c r="BK167"/>
  <c r="J376"/>
  <c r="BK351"/>
  <c r="J311"/>
  <c r="BK276"/>
  <c r="BK248"/>
  <c r="J224"/>
  <c r="J180"/>
  <c r="BK130"/>
  <c r="J314"/>
  <c r="BK158"/>
  <c r="J357"/>
  <c r="J351"/>
  <c r="BK227"/>
  <c i="6" r="BK1683"/>
  <c r="J1165"/>
  <c r="J1674"/>
  <c r="J1573"/>
  <c r="BK1429"/>
  <c r="J1333"/>
  <c r="J1215"/>
  <c r="BK1062"/>
  <c r="BK967"/>
  <c r="J889"/>
  <c r="J767"/>
  <c r="J636"/>
  <c r="J492"/>
  <c r="J456"/>
  <c r="BK1590"/>
  <c r="J1450"/>
  <c r="J1225"/>
  <c r="BK1579"/>
  <c r="J1408"/>
  <c r="J1017"/>
  <c r="BK924"/>
  <c r="J721"/>
  <c r="BK562"/>
  <c r="J504"/>
  <c r="J417"/>
  <c r="BK151"/>
  <c r="J1631"/>
  <c r="BK1573"/>
  <c r="BK1420"/>
  <c r="J1353"/>
  <c r="BK1297"/>
  <c r="J1259"/>
  <c r="J1241"/>
  <c r="J1049"/>
  <c r="J971"/>
  <c r="J764"/>
  <c r="BK546"/>
  <c r="BK454"/>
  <c r="BK1659"/>
  <c r="J1319"/>
  <c r="BK1567"/>
  <c r="BK1450"/>
  <c r="J1420"/>
  <c r="J1342"/>
  <c r="J1237"/>
  <c r="BK951"/>
  <c r="J714"/>
  <c r="BK662"/>
  <c r="J558"/>
  <c r="BK504"/>
  <c r="J454"/>
  <c r="BK205"/>
  <c r="J1698"/>
  <c r="J253"/>
  <c r="J1627"/>
  <c r="J1525"/>
  <c r="J1253"/>
  <c r="BK1215"/>
  <c r="BK1117"/>
  <c r="J1029"/>
  <c r="J999"/>
  <c r="BK959"/>
  <c r="J879"/>
  <c r="BK639"/>
  <c r="J556"/>
  <c r="BK444"/>
  <c r="BK279"/>
  <c r="BK223"/>
  <c r="BK1625"/>
  <c r="BK1408"/>
  <c r="BK1053"/>
  <c r="BK1021"/>
  <c r="BK995"/>
  <c r="BK949"/>
  <c r="BK726"/>
  <c r="BK486"/>
  <c r="J345"/>
  <c r="J1633"/>
  <c r="BK1593"/>
  <c r="BK1508"/>
  <c r="BK1378"/>
  <c r="BK1333"/>
  <c r="J1255"/>
  <c r="J1110"/>
  <c r="BK993"/>
  <c r="BK963"/>
  <c r="BK938"/>
  <c r="J826"/>
  <c r="BK743"/>
  <c r="J680"/>
  <c r="J550"/>
  <c r="BK498"/>
  <c r="BK439"/>
  <c r="J275"/>
  <c r="J205"/>
  <c i="7" r="BK335"/>
  <c r="J249"/>
  <c r="J235"/>
  <c r="BK160"/>
  <c r="BK358"/>
  <c r="J289"/>
  <c r="J212"/>
  <c r="J188"/>
  <c r="J363"/>
  <c r="J346"/>
  <c r="BK323"/>
  <c r="J308"/>
  <c r="BK281"/>
  <c r="J265"/>
  <c r="BK249"/>
  <c r="BK239"/>
  <c r="J220"/>
  <c r="BK198"/>
  <c r="J171"/>
  <c r="J155"/>
  <c r="J356"/>
  <c r="BK329"/>
  <c r="BK308"/>
  <c r="J283"/>
  <c r="BK263"/>
  <c r="BK245"/>
  <c r="BK226"/>
  <c r="BK196"/>
  <c r="BK175"/>
  <c r="J222"/>
  <c r="BK155"/>
  <c r="BK177"/>
  <c i="8" r="J353"/>
  <c r="BK330"/>
  <c r="BK318"/>
  <c r="J198"/>
  <c r="BK284"/>
  <c r="J243"/>
  <c r="J202"/>
  <c r="J179"/>
  <c r="BK144"/>
  <c r="BK206"/>
  <c r="BK194"/>
  <c r="BK170"/>
  <c r="J292"/>
  <c r="J268"/>
  <c r="J241"/>
  <c r="BK351"/>
  <c r="J220"/>
  <c r="J348"/>
  <c r="BK282"/>
  <c r="J249"/>
  <c r="J218"/>
  <c r="J164"/>
  <c r="BK262"/>
  <c r="BK229"/>
  <c r="J212"/>
  <c r="BK340"/>
  <c r="BK286"/>
  <c r="BK220"/>
  <c r="BK294"/>
  <c r="J186"/>
  <c r="BK312"/>
  <c i="9" r="BK238"/>
  <c r="J263"/>
  <c r="J248"/>
  <c r="BK212"/>
  <c r="BK192"/>
  <c r="BK170"/>
  <c r="J148"/>
  <c r="J259"/>
  <c r="BK242"/>
  <c r="J228"/>
  <c r="BK216"/>
  <c r="BK200"/>
  <c r="J180"/>
  <c r="J166"/>
  <c r="BK148"/>
  <c r="J257"/>
  <c r="BK186"/>
  <c r="J160"/>
  <c r="BK156"/>
  <c i="10" r="BK189"/>
  <c r="J170"/>
  <c r="BK154"/>
  <c r="J133"/>
  <c r="J189"/>
  <c r="J166"/>
  <c r="BK139"/>
  <c r="BK172"/>
  <c r="BK166"/>
  <c i="11" r="J653"/>
  <c r="J632"/>
  <c r="J614"/>
  <c r="J599"/>
  <c r="BK581"/>
  <c r="BK559"/>
  <c r="J523"/>
  <c r="BK469"/>
  <c r="J442"/>
  <c r="J428"/>
  <c r="J400"/>
  <c r="BK314"/>
  <c r="BK290"/>
  <c r="J261"/>
  <c r="J254"/>
  <c r="J234"/>
  <c r="J222"/>
  <c r="J178"/>
  <c r="BK150"/>
  <c r="J510"/>
  <c r="BK506"/>
  <c r="J490"/>
  <c r="BK484"/>
  <c r="J482"/>
  <c r="J480"/>
  <c r="J478"/>
  <c r="J473"/>
  <c r="BK456"/>
  <c r="BK434"/>
  <c r="J426"/>
  <c r="J420"/>
  <c r="BK404"/>
  <c r="BK398"/>
  <c r="BK394"/>
  <c r="BK384"/>
  <c r="BK378"/>
  <c r="J372"/>
  <c r="BK365"/>
  <c r="BK355"/>
  <c r="J302"/>
  <c r="J285"/>
  <c r="BK274"/>
  <c r="J272"/>
  <c r="J268"/>
  <c r="BK261"/>
  <c r="J256"/>
  <c r="J252"/>
  <c r="J246"/>
  <c r="BK241"/>
  <c r="BK238"/>
  <c r="J228"/>
  <c r="BK226"/>
  <c r="BK657"/>
  <c r="J655"/>
  <c r="BK649"/>
  <c r="BK642"/>
  <c r="J630"/>
  <c r="J628"/>
  <c r="J616"/>
  <c r="BK603"/>
  <c r="J587"/>
  <c r="BK574"/>
  <c r="BK557"/>
  <c r="BK541"/>
  <c r="J535"/>
  <c r="J526"/>
  <c r="J506"/>
  <c r="J500"/>
  <c r="J497"/>
  <c r="BK471"/>
  <c r="BK465"/>
  <c r="BK450"/>
  <c r="J446"/>
  <c r="J444"/>
  <c r="BK651"/>
  <c r="J649"/>
  <c r="J644"/>
  <c r="BK634"/>
  <c r="BK632"/>
  <c r="BK628"/>
  <c r="BK624"/>
  <c r="BK622"/>
  <c r="J618"/>
  <c r="BK616"/>
  <c r="BK614"/>
  <c r="J605"/>
  <c r="BK601"/>
  <c r="BK597"/>
  <c r="BK593"/>
  <c r="BK589"/>
  <c r="J583"/>
  <c r="BK570"/>
  <c r="BK555"/>
  <c r="J541"/>
  <c r="J530"/>
  <c r="BK521"/>
  <c r="J508"/>
  <c r="J493"/>
  <c r="BK476"/>
  <c r="J465"/>
  <c r="BK454"/>
  <c r="J450"/>
  <c r="BK448"/>
  <c r="J440"/>
  <c r="BK438"/>
  <c r="J432"/>
  <c r="BK428"/>
  <c r="J416"/>
  <c r="J404"/>
  <c r="BK400"/>
  <c r="BK396"/>
  <c r="J378"/>
  <c r="J363"/>
  <c r="J357"/>
  <c r="BK342"/>
  <c r="BK326"/>
  <c r="J320"/>
  <c r="J314"/>
  <c r="J304"/>
  <c r="BK279"/>
  <c r="BK268"/>
  <c r="BK254"/>
  <c r="BK236"/>
  <c r="BK224"/>
  <c r="J210"/>
  <c r="J206"/>
  <c r="BK202"/>
  <c r="BK195"/>
  <c r="BK186"/>
  <c r="J174"/>
  <c r="J155"/>
  <c r="BK612"/>
  <c r="J595"/>
  <c r="BK528"/>
  <c r="BK488"/>
  <c r="J458"/>
  <c r="J388"/>
  <c r="J355"/>
  <c r="J322"/>
  <c r="J180"/>
  <c r="BK212"/>
  <c r="BK183"/>
  <c r="J168"/>
  <c r="BK152"/>
  <c r="J152"/>
  <c r="J217"/>
  <c i="12" r="J601"/>
  <c r="BK586"/>
  <c r="J562"/>
  <c r="J552"/>
  <c r="J532"/>
  <c r="J508"/>
  <c r="BK490"/>
  <c r="J475"/>
  <c r="BK457"/>
  <c r="BK445"/>
  <c r="BK421"/>
  <c r="J407"/>
  <c r="BK377"/>
  <c r="BK311"/>
  <c r="J605"/>
  <c r="BK589"/>
  <c r="BK580"/>
  <c r="J534"/>
  <c r="BK520"/>
  <c r="BK496"/>
  <c r="J461"/>
  <c r="BK443"/>
  <c r="BK419"/>
  <c r="J395"/>
  <c r="J377"/>
  <c r="J349"/>
  <c r="BK599"/>
  <c r="BK538"/>
  <c r="BK486"/>
  <c r="J297"/>
  <c r="J239"/>
  <c r="J216"/>
  <c r="J136"/>
  <c r="BK536"/>
  <c r="BK506"/>
  <c r="BK373"/>
  <c r="J325"/>
  <c r="J269"/>
  <c r="BK183"/>
  <c r="J168"/>
  <c r="J510"/>
  <c r="J363"/>
  <c r="J305"/>
  <c r="BK361"/>
  <c r="J291"/>
  <c r="J153"/>
  <c r="J443"/>
  <c r="J161"/>
  <c r="J355"/>
  <c r="J327"/>
  <c r="BK295"/>
  <c r="J383"/>
  <c r="BK355"/>
  <c r="J323"/>
  <c r="BK307"/>
  <c r="J275"/>
  <c r="BK249"/>
  <c r="BK237"/>
  <c r="BK185"/>
  <c r="J131"/>
  <c r="J247"/>
  <c r="BK133"/>
  <c i="13" r="J191"/>
  <c i="14" r="BK201"/>
  <c r="J172"/>
  <c r="J152"/>
  <c r="J205"/>
  <c r="BK195"/>
  <c r="BK158"/>
  <c r="BK152"/>
  <c r="BK149"/>
  <c i="15" r="BK337"/>
  <c r="BK313"/>
  <c r="J298"/>
  <c r="J284"/>
  <c r="J256"/>
  <c r="J190"/>
  <c r="J157"/>
  <c r="J237"/>
  <c r="BK194"/>
  <c r="BK147"/>
  <c r="J262"/>
  <c r="J205"/>
  <c r="BK170"/>
  <c r="BK149"/>
  <c r="BK139"/>
  <c r="J327"/>
  <c r="BK284"/>
  <c r="J235"/>
  <c r="J188"/>
  <c r="J151"/>
  <c r="BK311"/>
  <c r="J290"/>
  <c r="BK264"/>
  <c r="J227"/>
  <c r="BK196"/>
  <c r="BK159"/>
  <c r="J331"/>
  <c r="BK323"/>
  <c r="J282"/>
  <c r="BK217"/>
  <c r="BK237"/>
  <c r="BK205"/>
  <c i="16" r="BK187"/>
  <c r="BK164"/>
  <c r="BK183"/>
  <c r="J148"/>
  <c r="J171"/>
  <c i="17" r="J318"/>
  <c r="BK273"/>
  <c r="J191"/>
  <c r="J307"/>
  <c r="J163"/>
  <c r="BK225"/>
  <c r="J297"/>
  <c r="BK148"/>
  <c r="BK250"/>
  <c r="BK184"/>
  <c i="18" r="J136"/>
  <c r="J190"/>
  <c r="BK183"/>
  <c r="BK164"/>
  <c r="BK149"/>
  <c i="19" r="J813"/>
  <c r="J687"/>
  <c r="BK606"/>
  <c r="BK512"/>
  <c r="J375"/>
  <c r="J174"/>
  <c r="J506"/>
  <c r="BK317"/>
  <c r="J798"/>
  <c r="BK720"/>
  <c r="J629"/>
  <c r="J539"/>
  <c r="BK414"/>
  <c r="BK289"/>
  <c r="BK257"/>
  <c r="BK181"/>
  <c r="J834"/>
  <c r="BK548"/>
  <c r="J230"/>
  <c r="J579"/>
  <c r="BK421"/>
  <c r="BK325"/>
  <c r="BK583"/>
  <c r="J225"/>
  <c i="20" r="J268"/>
  <c r="BK202"/>
  <c r="BK280"/>
  <c r="BK229"/>
  <c r="J145"/>
  <c r="J323"/>
  <c r="J296"/>
  <c r="J246"/>
  <c r="J185"/>
  <c r="BK190"/>
  <c i="21" r="J840"/>
  <c r="BK791"/>
  <c r="BK660"/>
  <c r="BK560"/>
  <c r="BK514"/>
  <c r="J471"/>
  <c r="J362"/>
  <c r="J303"/>
  <c r="J246"/>
  <c r="BK823"/>
  <c r="BK677"/>
  <c r="J532"/>
  <c r="J705"/>
  <c r="J808"/>
  <c r="BK827"/>
  <c r="BK782"/>
  <c r="J735"/>
  <c r="J629"/>
  <c r="BK574"/>
  <c r="J526"/>
  <c r="BK495"/>
  <c r="J473"/>
  <c r="BK419"/>
  <c r="BK338"/>
  <c r="J295"/>
  <c r="BK255"/>
  <c r="J147"/>
  <c r="J419"/>
  <c r="BK271"/>
  <c r="BK189"/>
  <c r="BK461"/>
  <c i="22" r="J283"/>
  <c r="J354"/>
  <c r="BK263"/>
  <c r="J298"/>
  <c r="BK275"/>
  <c r="J267"/>
  <c r="J253"/>
  <c r="J226"/>
  <c r="BK196"/>
  <c r="BK145"/>
  <c r="J228"/>
  <c r="J194"/>
  <c r="BK216"/>
  <c r="BK143"/>
  <c r="BK160"/>
  <c i="23" r="J340"/>
  <c r="BK296"/>
  <c r="BK266"/>
  <c r="J229"/>
  <c r="J198"/>
  <c r="BK170"/>
  <c r="BK156"/>
  <c r="BK324"/>
  <c r="J218"/>
  <c r="J346"/>
  <c r="J326"/>
  <c r="BK310"/>
  <c r="BK282"/>
  <c r="BK257"/>
  <c r="J231"/>
  <c r="BK202"/>
  <c r="J164"/>
  <c r="BK237"/>
  <c r="BK168"/>
  <c i="24" r="BK261"/>
  <c r="BK236"/>
  <c r="BK220"/>
  <c r="BK198"/>
  <c r="J178"/>
  <c r="J156"/>
  <c r="J139"/>
  <c r="J254"/>
  <c r="J236"/>
  <c r="J218"/>
  <c r="BK202"/>
  <c r="J186"/>
  <c r="BK156"/>
  <c i="25" r="BK182"/>
  <c r="BK609"/>
  <c r="J547"/>
  <c r="J522"/>
  <c r="J471"/>
  <c r="BK426"/>
  <c r="J399"/>
  <c r="BK334"/>
  <c r="BK260"/>
  <c r="BK437"/>
  <c r="BK401"/>
  <c r="J351"/>
  <c r="J306"/>
  <c r="BK273"/>
  <c r="BK228"/>
  <c r="BK175"/>
  <c r="J553"/>
  <c r="BK484"/>
  <c r="BK573"/>
  <c r="BK526"/>
  <c r="BK355"/>
  <c r="J177"/>
  <c r="BK577"/>
  <c r="J475"/>
  <c r="BK271"/>
  <c r="BK599"/>
  <c r="J508"/>
  <c r="BK244"/>
  <c r="J473"/>
  <c r="BK324"/>
  <c r="BK386"/>
  <c r="BK246"/>
  <c r="BK384"/>
  <c r="J142"/>
  <c r="J316"/>
  <c i="26" r="BK217"/>
  <c r="J357"/>
  <c r="BK315"/>
  <c r="J293"/>
  <c r="BK249"/>
  <c r="BK203"/>
  <c r="BK321"/>
  <c r="J203"/>
  <c r="J315"/>
  <c r="BK227"/>
  <c r="BK275"/>
  <c i="27" r="J197"/>
  <c r="BK136"/>
  <c r="J138"/>
  <c r="J170"/>
  <c r="BK138"/>
  <c i="28" r="BK191"/>
  <c r="J176"/>
  <c r="BK134"/>
  <c r="J152"/>
  <c i="29" r="BK315"/>
  <c r="BK252"/>
  <c r="J203"/>
  <c r="J153"/>
  <c r="J325"/>
  <c r="J294"/>
  <c r="J273"/>
  <c r="BK254"/>
  <c r="BK205"/>
  <c r="BK170"/>
  <c r="J319"/>
  <c r="J260"/>
  <c r="J213"/>
  <c i="30" r="J185"/>
  <c r="J157"/>
  <c r="J177"/>
  <c r="J153"/>
  <c r="J166"/>
  <c i="31" r="BK183"/>
  <c r="BK149"/>
  <c r="J174"/>
  <c r="BK167"/>
  <c r="BK136"/>
  <c i="32" r="J586"/>
  <c r="J537"/>
  <c r="BK484"/>
  <c r="BK427"/>
  <c r="BK358"/>
  <c r="BK293"/>
  <c r="BK168"/>
  <c r="J494"/>
  <c r="J251"/>
  <c r="BK216"/>
  <c r="J541"/>
  <c r="BK414"/>
  <c r="BK303"/>
  <c r="J184"/>
  <c r="BK232"/>
  <c r="J364"/>
  <c r="BK574"/>
  <c r="BK209"/>
  <c r="BK517"/>
  <c r="BK417"/>
  <c r="BK287"/>
  <c r="J206"/>
  <c r="J155"/>
  <c r="BK330"/>
  <c r="J458"/>
  <c i="2" r="BK1647"/>
  <c r="J1463"/>
  <c r="BK1357"/>
  <c r="BK1142"/>
  <c r="BK955"/>
  <c r="BK835"/>
  <c r="J738"/>
  <c r="J390"/>
  <c r="J254"/>
  <c r="J1625"/>
  <c r="J1545"/>
  <c r="J1367"/>
  <c r="J1270"/>
  <c r="J1182"/>
  <c r="BK1085"/>
  <c r="BK1004"/>
  <c r="BK854"/>
  <c r="J780"/>
  <c r="BK577"/>
  <c r="BK1727"/>
  <c r="BK1325"/>
  <c r="J631"/>
  <c r="J306"/>
  <c r="J1577"/>
  <c r="J1357"/>
  <c r="J846"/>
  <c r="J693"/>
  <c r="BK634"/>
  <c r="J535"/>
  <c r="J314"/>
  <c r="J173"/>
  <c r="J1405"/>
  <c r="BK1250"/>
  <c r="BK561"/>
  <c r="J347"/>
  <c r="BK1220"/>
  <c r="BK1128"/>
  <c r="BK907"/>
  <c r="BK699"/>
  <c r="J1273"/>
  <c r="BK1067"/>
  <c r="J677"/>
  <c r="J907"/>
  <c r="J506"/>
  <c r="J239"/>
  <c r="J748"/>
  <c r="BK677"/>
  <c r="BK607"/>
  <c r="J488"/>
  <c r="J354"/>
  <c r="J167"/>
  <c i="3" r="BK883"/>
  <c r="BK777"/>
  <c r="J718"/>
  <c r="BK673"/>
  <c r="J621"/>
  <c r="J574"/>
  <c r="J527"/>
  <c r="BK473"/>
  <c r="BK429"/>
  <c r="J303"/>
  <c r="BK247"/>
  <c r="J209"/>
  <c r="BK943"/>
  <c r="BK859"/>
  <c r="BK806"/>
  <c r="BK595"/>
  <c r="J564"/>
  <c r="J509"/>
  <c r="BK457"/>
  <c r="BK393"/>
  <c r="BK285"/>
  <c r="BK219"/>
  <c i="4" r="J254"/>
  <c r="BK190"/>
  <c r="BK141"/>
  <c i="5" r="BK318"/>
  <c r="BK208"/>
  <c r="BK154"/>
  <c r="J339"/>
  <c r="BK274"/>
  <c r="J238"/>
  <c i="6" r="BK1616"/>
  <c r="BK1019"/>
  <c r="J1641"/>
  <c r="J1393"/>
  <c r="J223"/>
  <c r="J1513"/>
  <c r="BK1158"/>
  <c r="BK1342"/>
  <c r="J934"/>
  <c r="J817"/>
  <c r="J585"/>
  <c r="J508"/>
  <c r="BK249"/>
  <c r="J1639"/>
  <c r="J1372"/>
  <c r="J1288"/>
  <c r="BK1090"/>
  <c r="BK934"/>
  <c r="J538"/>
  <c r="J1479"/>
  <c r="J1616"/>
  <c r="BK1504"/>
  <c r="J1387"/>
  <c r="BK1011"/>
  <c r="BK1702"/>
  <c r="BK1661"/>
  <c r="BK1493"/>
  <c r="J1158"/>
  <c r="BK787"/>
  <c r="J590"/>
  <c r="BK496"/>
  <c r="J279"/>
  <c r="BK1282"/>
  <c r="BK1247"/>
  <c r="J1135"/>
  <c r="J400"/>
  <c r="BK1635"/>
  <c r="J1174"/>
  <c r="BK1008"/>
  <c r="J973"/>
  <c r="J947"/>
  <c r="BK1347"/>
  <c r="J1257"/>
  <c r="BK1068"/>
  <c r="BK987"/>
  <c r="BK464"/>
  <c r="BK253"/>
  <c i="7" r="J304"/>
  <c r="J196"/>
  <c r="BK141"/>
  <c r="J277"/>
  <c r="BK186"/>
  <c r="BK354"/>
  <c r="J327"/>
  <c r="BK310"/>
  <c r="J139"/>
  <c r="BK331"/>
  <c r="BK292"/>
  <c r="J257"/>
  <c r="BK230"/>
  <c r="J183"/>
  <c r="BK139"/>
  <c r="BK218"/>
  <c i="8" r="BK336"/>
  <c r="J320"/>
  <c r="J296"/>
  <c r="J245"/>
  <c r="J188"/>
  <c r="J314"/>
  <c r="BK202"/>
  <c r="J294"/>
  <c r="BK257"/>
  <c r="J247"/>
  <c r="BK296"/>
  <c r="BK212"/>
  <c r="BK153"/>
  <c r="BK210"/>
  <c r="J168"/>
  <c i="9" r="J226"/>
  <c r="J252"/>
  <c r="J218"/>
  <c r="J182"/>
  <c r="BK139"/>
  <c r="BK246"/>
  <c r="BK226"/>
  <c r="J202"/>
  <c r="BK184"/>
  <c r="J132"/>
  <c r="BK162"/>
  <c r="BK144"/>
  <c i="10" r="BK168"/>
  <c r="J146"/>
  <c r="J172"/>
  <c r="BK142"/>
  <c r="J178"/>
  <c i="11" r="J642"/>
  <c r="J589"/>
  <c r="J555"/>
  <c r="BK510"/>
  <c r="BK446"/>
  <c r="BK406"/>
  <c r="BK318"/>
  <c r="J279"/>
  <c r="BK259"/>
  <c r="BK249"/>
  <c r="J236"/>
  <c r="BK231"/>
  <c r="J188"/>
  <c r="BK653"/>
  <c r="BK630"/>
  <c r="J597"/>
  <c r="BK568"/>
  <c r="J585"/>
  <c r="J568"/>
  <c r="J552"/>
  <c r="BK539"/>
  <c r="J518"/>
  <c r="BK497"/>
  <c r="BK478"/>
  <c r="J467"/>
  <c r="J456"/>
  <c r="BK390"/>
  <c r="J380"/>
  <c r="BK363"/>
  <c r="BK353"/>
  <c r="J338"/>
  <c r="BK328"/>
  <c r="BK324"/>
  <c r="BK308"/>
  <c r="J290"/>
  <c r="J270"/>
  <c r="J259"/>
  <c r="BK243"/>
  <c r="J226"/>
  <c r="BK215"/>
  <c r="BK206"/>
  <c r="J202"/>
  <c r="J195"/>
  <c r="J183"/>
  <c r="BK172"/>
  <c r="BK148"/>
  <c r="BK607"/>
  <c r="J572"/>
  <c r="BK502"/>
  <c r="BK480"/>
  <c r="J390"/>
  <c r="J365"/>
  <c r="J334"/>
  <c r="BK178"/>
  <c r="BK190"/>
  <c r="BK176"/>
  <c r="J161"/>
  <c r="BK170"/>
  <c i="12" r="BK469"/>
  <c r="BK447"/>
  <c r="J413"/>
  <c r="BK405"/>
  <c r="BK375"/>
  <c r="BK607"/>
  <c r="J597"/>
  <c r="BK584"/>
  <c r="J564"/>
  <c r="BK548"/>
  <c r="J524"/>
  <c r="BK500"/>
  <c r="BK465"/>
  <c r="J421"/>
  <c r="BK397"/>
  <c r="BK385"/>
  <c r="J353"/>
  <c r="BK128"/>
  <c r="J536"/>
  <c r="BK484"/>
  <c r="J255"/>
  <c r="J203"/>
  <c r="J576"/>
  <c r="BK534"/>
  <c r="J496"/>
  <c r="BK417"/>
  <c r="J293"/>
  <c r="J237"/>
  <c r="BK498"/>
  <c r="BK170"/>
  <c r="BK522"/>
  <c r="J361"/>
  <c r="J185"/>
  <c r="BK556"/>
  <c r="BK239"/>
  <c r="BK131"/>
  <c r="BK165"/>
  <c r="J351"/>
  <c r="BK319"/>
  <c r="BK297"/>
  <c r="J283"/>
  <c r="J263"/>
  <c r="J251"/>
  <c r="BK200"/>
  <c r="BK155"/>
  <c r="J437"/>
  <c r="J180"/>
  <c i="13" r="BK191"/>
  <c r="J170"/>
  <c r="J152"/>
  <c r="BK143"/>
  <c r="BK201"/>
  <c r="J193"/>
  <c r="J172"/>
  <c r="J154"/>
  <c r="BK140"/>
  <c r="BK195"/>
  <c r="J177"/>
  <c r="BK183"/>
  <c i="14" r="J185"/>
  <c r="BK164"/>
  <c r="J145"/>
  <c r="BK199"/>
  <c r="J174"/>
  <c r="J162"/>
  <c r="J136"/>
  <c i="15" r="BK339"/>
  <c r="BK333"/>
  <c r="J307"/>
  <c r="BK286"/>
  <c r="BK276"/>
  <c r="J248"/>
  <c r="BK232"/>
  <c r="BK172"/>
  <c r="BK292"/>
  <c r="BK211"/>
  <c r="BK174"/>
  <c r="J145"/>
  <c r="J243"/>
  <c r="BK190"/>
  <c r="J168"/>
  <c r="BK155"/>
  <c r="BK135"/>
  <c r="BK321"/>
  <c r="BK273"/>
  <c r="BK225"/>
  <c r="J172"/>
  <c r="BK137"/>
  <c r="J303"/>
  <c r="BK269"/>
  <c r="BK248"/>
  <c r="J203"/>
  <c r="BK180"/>
  <c r="J149"/>
  <c r="J329"/>
  <c r="J313"/>
  <c r="BK215"/>
  <c r="J194"/>
  <c r="J161"/>
  <c r="BK141"/>
  <c r="BK315"/>
  <c r="BK303"/>
  <c r="BK294"/>
  <c r="J276"/>
  <c r="J139"/>
  <c r="BK260"/>
  <c r="J254"/>
  <c r="BK241"/>
  <c r="BK227"/>
  <c r="BK223"/>
  <c r="J217"/>
  <c r="J211"/>
  <c r="J196"/>
  <c r="J182"/>
  <c i="16" r="J183"/>
  <c r="BK173"/>
  <c r="BK153"/>
  <c r="BK141"/>
  <c r="J131"/>
  <c r="J179"/>
  <c r="BK166"/>
  <c i="17" r="BK193"/>
  <c r="J299"/>
  <c r="J270"/>
  <c r="BK252"/>
  <c r="BK216"/>
  <c r="J196"/>
  <c r="BK166"/>
  <c r="BK154"/>
  <c r="BK136"/>
  <c r="BK283"/>
  <c r="BK242"/>
  <c r="BK196"/>
  <c r="J291"/>
  <c r="J233"/>
  <c r="BK189"/>
  <c r="J252"/>
  <c r="BK275"/>
  <c r="J211"/>
  <c r="BK169"/>
  <c r="BK133"/>
  <c r="J172"/>
  <c r="J139"/>
  <c i="18" r="BK139"/>
  <c r="J158"/>
  <c r="J164"/>
  <c r="BK152"/>
  <c i="19" r="J416"/>
  <c r="BK359"/>
  <c r="BK267"/>
  <c r="J522"/>
  <c r="BK490"/>
  <c r="J345"/>
  <c r="BK277"/>
  <c r="BK834"/>
  <c r="BK805"/>
  <c r="J758"/>
  <c r="J742"/>
  <c r="J694"/>
  <c r="J677"/>
  <c r="J652"/>
  <c r="BK623"/>
  <c r="BK611"/>
  <c r="BK570"/>
  <c r="J508"/>
  <c r="J445"/>
  <c r="BK350"/>
  <c r="BK328"/>
  <c r="J308"/>
  <c r="J320"/>
  <c r="BK463"/>
  <c r="BK402"/>
  <c r="J378"/>
  <c r="BK798"/>
  <c r="BK697"/>
  <c r="BK356"/>
  <c r="BK209"/>
  <c r="J645"/>
  <c r="BK365"/>
  <c r="BK196"/>
  <c r="J168"/>
  <c r="J589"/>
  <c r="J574"/>
  <c r="J426"/>
  <c r="BK541"/>
  <c r="J271"/>
  <c i="20" r="J306"/>
  <c r="J265"/>
  <c r="J224"/>
  <c r="BK323"/>
  <c r="J290"/>
  <c r="J274"/>
  <c r="BK240"/>
  <c r="BK194"/>
  <c r="BK165"/>
  <c r="BK268"/>
  <c r="J317"/>
  <c r="BK299"/>
  <c r="BK274"/>
  <c r="BK243"/>
  <c r="BK224"/>
  <c r="J194"/>
  <c r="BK145"/>
  <c r="J249"/>
  <c r="BK142"/>
  <c r="J253"/>
  <c r="BK169"/>
  <c i="21" r="J810"/>
  <c r="J797"/>
  <c r="J763"/>
  <c r="J711"/>
  <c r="J665"/>
  <c r="J635"/>
  <c r="BK589"/>
  <c r="J571"/>
  <c r="BK537"/>
  <c r="J504"/>
  <c r="J487"/>
  <c r="J457"/>
  <c r="BK439"/>
  <c r="J358"/>
  <c r="J305"/>
  <c r="J289"/>
  <c r="J269"/>
  <c r="J257"/>
  <c r="BK219"/>
  <c r="J174"/>
  <c r="J814"/>
  <c r="BK746"/>
  <c r="J604"/>
  <c r="BK566"/>
  <c r="J517"/>
  <c r="BK829"/>
  <c r="J785"/>
  <c r="BK632"/>
  <c r="BK257"/>
  <c r="J825"/>
  <c r="J646"/>
  <c r="J838"/>
  <c r="J823"/>
  <c r="BK814"/>
  <c r="BK800"/>
  <c r="BK785"/>
  <c r="J757"/>
  <c r="J718"/>
  <c r="J674"/>
  <c r="J618"/>
  <c r="BK598"/>
  <c r="J589"/>
  <c r="J560"/>
  <c r="J514"/>
  <c r="BK497"/>
  <c r="J492"/>
  <c r="BK475"/>
  <c r="J439"/>
  <c r="BK396"/>
  <c r="J345"/>
  <c r="BK313"/>
  <c r="BK303"/>
  <c r="BK283"/>
  <c r="BK259"/>
  <c r="BK174"/>
  <c r="J149"/>
  <c r="J495"/>
  <c r="J390"/>
  <c r="J219"/>
  <c r="BK310"/>
  <c r="BK275"/>
  <c r="J139"/>
  <c r="BK281"/>
  <c r="J414"/>
  <c r="BK362"/>
  <c r="J301"/>
  <c r="BK198"/>
  <c i="22" r="J361"/>
  <c r="BK348"/>
  <c r="J335"/>
  <c r="J321"/>
  <c r="J306"/>
  <c r="BK292"/>
  <c r="J265"/>
  <c r="J198"/>
  <c r="J352"/>
  <c r="J344"/>
  <c r="J323"/>
  <c r="BK247"/>
  <c r="J235"/>
  <c r="J164"/>
  <c r="BK147"/>
  <c r="BK361"/>
  <c r="J346"/>
  <c r="J337"/>
  <c r="BK321"/>
  <c r="J281"/>
  <c r="BK173"/>
  <c r="J139"/>
  <c r="J308"/>
  <c r="J296"/>
  <c r="J285"/>
  <c r="J275"/>
  <c r="BK267"/>
  <c r="J263"/>
  <c r="J257"/>
  <c r="J247"/>
  <c r="BK243"/>
  <c r="J222"/>
  <c r="J216"/>
  <c r="BK198"/>
  <c r="J179"/>
  <c r="BK164"/>
  <c r="J143"/>
  <c r="J233"/>
  <c r="BK212"/>
  <c r="BK192"/>
  <c r="BK177"/>
  <c r="BK162"/>
  <c r="J231"/>
  <c r="BK155"/>
  <c r="BK167"/>
  <c i="23" r="BK355"/>
  <c r="BK334"/>
  <c r="BK326"/>
  <c r="BK312"/>
  <c r="BK288"/>
  <c r="J274"/>
  <c r="J262"/>
  <c r="BK251"/>
  <c r="J243"/>
  <c r="BK225"/>
  <c r="BK210"/>
  <c r="BK208"/>
  <c r="J194"/>
  <c r="J172"/>
  <c r="BK166"/>
  <c r="BK160"/>
  <c r="J142"/>
  <c r="J332"/>
  <c r="J302"/>
  <c r="J278"/>
  <c r="BK227"/>
  <c r="J202"/>
  <c r="J188"/>
  <c r="BK351"/>
  <c r="BK338"/>
  <c r="J330"/>
  <c r="BK322"/>
  <c r="BK308"/>
  <c r="BK292"/>
  <c r="J280"/>
  <c r="J266"/>
  <c r="BK255"/>
  <c r="J239"/>
  <c r="J216"/>
  <c r="J208"/>
  <c r="J192"/>
  <c r="J183"/>
  <c r="J156"/>
  <c r="J139"/>
  <c r="BK286"/>
  <c r="J284"/>
  <c r="BK223"/>
  <c r="BK142"/>
  <c r="J170"/>
  <c i="24" r="BK263"/>
  <c r="BK254"/>
  <c r="J238"/>
  <c r="J228"/>
  <c r="BK218"/>
  <c r="BK212"/>
  <c r="J200"/>
  <c r="J188"/>
  <c r="BK182"/>
  <c r="BK162"/>
  <c r="BK150"/>
  <c r="BK257"/>
  <c r="BK250"/>
  <c r="J244"/>
  <c r="BK232"/>
  <c r="BK224"/>
  <c r="BK210"/>
  <c r="J206"/>
  <c r="J198"/>
  <c r="BK190"/>
  <c r="J176"/>
  <c r="BK168"/>
  <c r="BK158"/>
  <c r="BK148"/>
  <c r="BK136"/>
  <c r="J134"/>
  <c i="25" r="J605"/>
  <c r="J591"/>
  <c r="J585"/>
  <c r="BK569"/>
  <c r="BK547"/>
  <c r="J543"/>
  <c r="J518"/>
  <c r="BK506"/>
  <c r="BK177"/>
  <c r="BK140"/>
  <c r="J595"/>
  <c r="J573"/>
  <c r="BK545"/>
  <c r="J528"/>
  <c r="J512"/>
  <c r="BK492"/>
  <c r="BK486"/>
  <c r="BK452"/>
  <c r="J444"/>
  <c r="J409"/>
  <c r="BK368"/>
  <c r="J346"/>
  <c r="BK322"/>
  <c r="BK266"/>
  <c r="J246"/>
  <c r="BK442"/>
  <c r="BK422"/>
  <c r="BK415"/>
  <c r="BK388"/>
  <c r="BK373"/>
  <c r="BK346"/>
  <c r="J330"/>
  <c r="J304"/>
  <c r="J302"/>
  <c r="J277"/>
  <c r="J254"/>
  <c r="J239"/>
  <c r="BK213"/>
  <c r="J198"/>
  <c r="BK185"/>
  <c r="J157"/>
  <c r="J140"/>
  <c r="BK543"/>
  <c r="J492"/>
  <c r="J482"/>
  <c r="J437"/>
  <c r="J589"/>
  <c r="J567"/>
  <c r="J541"/>
  <c r="BK494"/>
  <c r="J442"/>
  <c r="BK288"/>
  <c r="J228"/>
  <c r="J182"/>
  <c r="BK138"/>
  <c r="J549"/>
  <c r="BK500"/>
  <c r="BK450"/>
  <c r="J440"/>
  <c r="BK248"/>
  <c r="J164"/>
  <c r="BK583"/>
  <c r="BK535"/>
  <c r="BK254"/>
  <c r="J210"/>
  <c r="BK239"/>
  <c r="BK203"/>
  <c r="J415"/>
  <c r="BK407"/>
  <c r="J251"/>
  <c r="J221"/>
  <c r="J397"/>
  <c r="BK304"/>
  <c r="J269"/>
  <c r="BK225"/>
  <c r="J420"/>
  <c r="J377"/>
  <c r="J175"/>
  <c r="J373"/>
  <c r="BK336"/>
  <c r="BK306"/>
  <c i="26" r="J305"/>
  <c r="J215"/>
  <c r="BK164"/>
  <c r="BK361"/>
  <c r="BK311"/>
  <c r="BK253"/>
  <c r="BK194"/>
  <c r="J126"/>
  <c r="BK259"/>
  <c r="J347"/>
  <c r="BK267"/>
  <c r="J331"/>
  <c r="J205"/>
  <c i="27" r="J145"/>
  <c r="J177"/>
  <c r="BK187"/>
  <c r="J154"/>
  <c i="28" r="BK205"/>
  <c r="BK201"/>
  <c r="BK152"/>
  <c r="BK162"/>
  <c i="29" r="BK329"/>
  <c r="BK280"/>
  <c r="J211"/>
  <c r="J163"/>
  <c r="J339"/>
  <c r="BK301"/>
  <c r="BK260"/>
  <c r="BK221"/>
  <c r="BK192"/>
  <c r="J170"/>
  <c r="BK145"/>
  <c r="J276"/>
  <c r="BK237"/>
  <c r="J182"/>
  <c r="BK335"/>
  <c r="BK294"/>
  <c r="BK239"/>
  <c r="J147"/>
  <c i="30" r="BK177"/>
  <c r="BK153"/>
  <c r="J131"/>
  <c r="BK162"/>
  <c r="BK179"/>
  <c i="31" r="J186"/>
  <c r="BK152"/>
  <c r="J199"/>
  <c r="J183"/>
  <c r="BK133"/>
  <c i="32" r="BK604"/>
  <c r="BK567"/>
  <c r="BK510"/>
  <c r="J437"/>
  <c r="J379"/>
  <c r="BK318"/>
  <c r="J242"/>
  <c r="J604"/>
  <c r="J299"/>
  <c r="BK464"/>
  <c r="J597"/>
  <c r="J473"/>
  <c r="J330"/>
  <c r="BK245"/>
  <c r="J480"/>
  <c r="J608"/>
  <c r="J321"/>
  <c r="J510"/>
  <c r="BK614"/>
  <c r="BK443"/>
  <c r="BK382"/>
  <c r="J232"/>
  <c r="J274"/>
  <c r="J397"/>
  <c r="J401"/>
  <c i="2" r="BK1664"/>
  <c r="J1574"/>
  <c r="BK1425"/>
  <c r="BK1321"/>
  <c r="BK1137"/>
  <c r="BK925"/>
  <c r="J784"/>
  <c r="BK616"/>
  <c r="J1715"/>
  <c r="BK1614"/>
  <c r="J1558"/>
  <c r="J1432"/>
  <c r="BK1298"/>
  <c r="BK1192"/>
  <c r="BK1111"/>
  <c r="BK1064"/>
  <c r="J959"/>
  <c r="J851"/>
  <c r="J767"/>
  <c r="J684"/>
  <c r="BK254"/>
  <c r="J1707"/>
  <c r="J1513"/>
  <c r="J589"/>
  <c r="J518"/>
  <c i="1" r="AS101"/>
  <c i="2" r="BK690"/>
  <c r="BK600"/>
  <c r="BK445"/>
  <c r="BK231"/>
  <c r="J1497"/>
  <c r="J1335"/>
  <c r="J1120"/>
  <c r="BK959"/>
  <c r="J790"/>
  <c r="J571"/>
  <c i="1" r="AS113"/>
  <c i="2" r="J828"/>
  <c r="J638"/>
  <c r="BK583"/>
  <c r="J465"/>
  <c r="BK381"/>
  <c r="BK210"/>
  <c i="3" r="J859"/>
  <c r="J806"/>
  <c r="J763"/>
  <c r="J715"/>
  <c r="BK665"/>
  <c r="J595"/>
  <c r="BK547"/>
  <c r="BK483"/>
  <c r="J398"/>
  <c r="J293"/>
  <c r="BK244"/>
  <c r="J193"/>
  <c r="J149"/>
  <c r="BK891"/>
  <c r="BK830"/>
  <c r="BK789"/>
  <c r="J754"/>
  <c r="BK696"/>
  <c r="BK647"/>
  <c r="BK617"/>
  <c r="BK580"/>
  <c r="BK527"/>
  <c r="BK433"/>
  <c r="BK303"/>
  <c r="J247"/>
  <c r="J205"/>
  <c r="J157"/>
  <c i="4" r="BK254"/>
  <c r="J190"/>
  <c i="5" r="J307"/>
  <c r="BK238"/>
  <c r="BK151"/>
  <c r="J318"/>
  <c r="BK268"/>
  <c r="J167"/>
  <c r="BK335"/>
  <c r="J151"/>
  <c r="BK224"/>
  <c i="6" r="J1587"/>
  <c r="J1033"/>
  <c r="J1619"/>
  <c r="J1378"/>
  <c r="BK1100"/>
  <c r="BK1003"/>
  <c r="J792"/>
  <c r="BK585"/>
  <c r="BK179"/>
  <c r="J1272"/>
  <c r="J1487"/>
  <c r="BK1025"/>
  <c r="BK1672"/>
  <c r="J957"/>
  <c r="BK628"/>
  <c r="BK417"/>
  <c r="BK1259"/>
  <c r="J1508"/>
  <c r="J480"/>
  <c r="J1704"/>
  <c r="J1399"/>
  <c r="BK1667"/>
  <c r="J1501"/>
  <c r="J1211"/>
  <c r="BK868"/>
  <c r="BK702"/>
  <c r="BK566"/>
  <c r="J458"/>
  <c r="BK1629"/>
  <c r="BK940"/>
  <c r="BK665"/>
  <c r="J1100"/>
  <c r="J977"/>
  <c r="J926"/>
  <c r="J662"/>
  <c r="BK474"/>
  <c r="BK1237"/>
  <c r="BK999"/>
  <c r="BK480"/>
  <c r="BK247"/>
  <c i="7" r="BK283"/>
  <c r="J226"/>
  <c r="BK367"/>
  <c r="BK304"/>
  <c r="J261"/>
  <c r="J230"/>
  <c r="J200"/>
  <c r="BK167"/>
  <c r="BK365"/>
  <c r="BK327"/>
  <c r="J306"/>
  <c r="BK247"/>
  <c r="BK216"/>
  <c r="J145"/>
  <c r="BK190"/>
  <c i="8" r="J344"/>
  <c r="BK306"/>
  <c r="J181"/>
  <c r="J204"/>
  <c r="BK139"/>
  <c r="BK280"/>
  <c r="J144"/>
  <c r="J147"/>
  <c r="J235"/>
  <c r="BK196"/>
  <c r="J270"/>
  <c r="J223"/>
  <c r="BK322"/>
  <c r="J300"/>
  <c i="9" r="BK206"/>
  <c r="J178"/>
  <c r="BK136"/>
  <c r="BK244"/>
  <c r="BK218"/>
  <c r="BK190"/>
  <c r="J168"/>
  <c r="J196"/>
  <c r="J162"/>
  <c i="10" r="BK164"/>
  <c r="J139"/>
  <c r="BK181"/>
  <c r="BK135"/>
  <c r="BK152"/>
  <c r="J135"/>
  <c i="11" r="J620"/>
  <c r="BK444"/>
  <c r="J396"/>
  <c r="BK338"/>
  <c r="J324"/>
  <c r="J308"/>
  <c r="J298"/>
  <c r="J276"/>
  <c r="BK246"/>
  <c r="J220"/>
  <c r="BK161"/>
  <c r="J646"/>
  <c r="BK348"/>
  <c r="BK285"/>
  <c r="BK174"/>
  <c r="J148"/>
  <c i="12" r="BK603"/>
  <c r="J568"/>
  <c r="J530"/>
  <c r="J492"/>
  <c r="J467"/>
  <c r="J441"/>
  <c r="BK403"/>
  <c r="BK309"/>
  <c r="J591"/>
  <c r="BK570"/>
  <c r="BK532"/>
  <c r="J504"/>
  <c r="J478"/>
  <c r="BK429"/>
  <c r="J399"/>
  <c r="BK343"/>
  <c r="BK582"/>
  <c r="J469"/>
  <c r="J221"/>
  <c r="J572"/>
  <c r="J526"/>
  <c r="BK437"/>
  <c r="J289"/>
  <c r="BK494"/>
  <c r="BK524"/>
  <c r="J331"/>
  <c r="J329"/>
  <c r="BK175"/>
  <c r="J170"/>
  <c r="J459"/>
  <c r="J301"/>
  <c r="J279"/>
  <c r="BK255"/>
  <c r="BK216"/>
  <c r="J151"/>
  <c r="BK413"/>
  <c r="J339"/>
  <c r="BK305"/>
  <c r="J257"/>
  <c r="J195"/>
  <c r="BK251"/>
  <c r="BK389"/>
  <c r="J303"/>
  <c i="13" r="J197"/>
  <c r="BK181"/>
  <c r="BK134"/>
  <c r="J181"/>
  <c r="J158"/>
  <c r="J179"/>
  <c r="J156"/>
  <c i="14" r="BK181"/>
  <c r="J158"/>
  <c r="J203"/>
  <c r="J160"/>
  <c i="16" r="J162"/>
  <c r="BK135"/>
  <c r="J164"/>
  <c r="BK133"/>
  <c i="17" r="BK327"/>
  <c r="J261"/>
  <c r="BK203"/>
  <c r="BK312"/>
  <c r="J154"/>
  <c r="BK299"/>
  <c r="J178"/>
  <c r="J264"/>
  <c r="BK270"/>
  <c r="BK163"/>
  <c r="J166"/>
  <c i="18" r="J177"/>
  <c r="J130"/>
  <c r="BK130"/>
  <c r="BK171"/>
  <c r="J133"/>
  <c i="19" r="BK739"/>
  <c r="J656"/>
  <c r="BK563"/>
  <c r="J490"/>
  <c r="J248"/>
  <c r="BK508"/>
  <c r="BK248"/>
  <c r="BK419"/>
  <c r="BK280"/>
  <c r="BK230"/>
  <c r="J518"/>
  <c r="J475"/>
  <c r="J388"/>
  <c r="BK670"/>
  <c r="J181"/>
  <c r="J350"/>
  <c r="J463"/>
  <c r="BK368"/>
  <c i="20" r="BK262"/>
  <c r="J303"/>
  <c r="BK238"/>
  <c r="J139"/>
  <c r="J310"/>
  <c r="BK277"/>
  <c r="J216"/>
  <c r="BK246"/>
  <c r="J198"/>
  <c i="21" r="J819"/>
  <c r="BK757"/>
  <c r="BK618"/>
  <c r="BK554"/>
  <c r="J508"/>
  <c r="J427"/>
  <c r="J313"/>
  <c r="BK230"/>
  <c r="J851"/>
  <c r="J694"/>
  <c r="J554"/>
  <c r="J821"/>
  <c r="J542"/>
  <c r="BK674"/>
  <c r="BK819"/>
  <c r="BK788"/>
  <c r="BK705"/>
  <c r="BK457"/>
  <c r="BK307"/>
  <c r="J281"/>
  <c r="J154"/>
  <c r="BK423"/>
  <c r="J477"/>
  <c r="J271"/>
  <c r="J423"/>
  <c r="BK287"/>
  <c r="BK149"/>
  <c i="22" r="BK333"/>
  <c r="J310"/>
  <c r="BK200"/>
  <c r="J342"/>
  <c r="BK283"/>
  <c r="J212"/>
  <c r="J359"/>
  <c r="J329"/>
  <c r="J196"/>
  <c r="J317"/>
  <c r="BK279"/>
  <c r="J271"/>
  <c r="BK257"/>
  <c r="J239"/>
  <c r="J204"/>
  <c r="BK153"/>
  <c r="BK208"/>
  <c r="BK214"/>
  <c r="J186"/>
  <c i="23" r="BK348"/>
  <c r="BK318"/>
  <c r="BK280"/>
  <c r="J253"/>
  <c r="J220"/>
  <c r="J206"/>
  <c r="J179"/>
  <c r="BK162"/>
  <c r="J348"/>
  <c r="J296"/>
  <c r="BK196"/>
  <c r="J344"/>
  <c r="BK320"/>
  <c r="J175"/>
  <c r="J288"/>
  <c r="J251"/>
  <c r="BK183"/>
  <c i="24" r="BK252"/>
  <c r="BK226"/>
  <c r="J196"/>
  <c r="BK174"/>
  <c r="J141"/>
  <c r="J259"/>
  <c r="J240"/>
  <c r="J226"/>
  <c r="J204"/>
  <c r="J184"/>
  <c r="J164"/>
  <c r="BK144"/>
  <c i="25" r="J609"/>
  <c r="J575"/>
  <c r="BK553"/>
  <c r="J524"/>
  <c r="J190"/>
  <c r="J154"/>
  <c r="BK575"/>
  <c r="BK518"/>
  <c r="BK473"/>
  <c r="J422"/>
  <c r="J362"/>
  <c r="BK310"/>
  <c r="J225"/>
  <c r="J411"/>
  <c r="BK377"/>
  <c r="J340"/>
  <c r="BK293"/>
  <c r="J244"/>
  <c r="BK162"/>
  <c r="BK561"/>
  <c r="J486"/>
  <c r="BK370"/>
  <c r="BK512"/>
  <c r="BK308"/>
  <c r="J215"/>
  <c r="BK565"/>
  <c r="J490"/>
  <c r="J394"/>
  <c r="J152"/>
  <c r="BK528"/>
  <c r="J460"/>
  <c r="J200"/>
  <c r="BK375"/>
  <c r="J218"/>
  <c r="BK316"/>
  <c r="BK218"/>
  <c r="J193"/>
  <c r="BK340"/>
  <c i="26" r="J370"/>
  <c r="BK357"/>
  <c r="BK349"/>
  <c r="BK341"/>
  <c r="J337"/>
  <c r="J297"/>
  <c r="J275"/>
  <c r="BK263"/>
  <c r="J243"/>
  <c r="BK223"/>
  <c r="BK199"/>
  <c r="J184"/>
  <c r="BK169"/>
  <c r="BK136"/>
  <c r="BK373"/>
  <c r="BK339"/>
  <c r="BK331"/>
  <c r="BK323"/>
  <c r="BK146"/>
  <c r="J335"/>
  <c r="BK273"/>
  <c r="J239"/>
  <c r="BK177"/>
  <c r="BK128"/>
  <c r="BK327"/>
  <c r="J301"/>
  <c r="BK255"/>
  <c r="BK184"/>
  <c r="J136"/>
  <c r="BK313"/>
  <c r="J265"/>
  <c r="J134"/>
  <c i="27" r="J193"/>
  <c r="J158"/>
  <c r="J179"/>
  <c r="BK152"/>
  <c r="BK199"/>
  <c r="BK168"/>
  <c r="BK154"/>
  <c r="J140"/>
  <c i="28" r="BK174"/>
  <c r="J197"/>
  <c r="BK178"/>
  <c r="J203"/>
  <c r="J181"/>
  <c r="J160"/>
  <c r="J147"/>
  <c r="J130"/>
  <c r="BK170"/>
  <c r="BK158"/>
  <c r="J143"/>
  <c i="29" r="J335"/>
  <c r="J313"/>
  <c r="BK296"/>
  <c r="BK273"/>
  <c r="J241"/>
  <c r="BK225"/>
  <c r="J194"/>
  <c r="J168"/>
  <c r="BK155"/>
  <c r="BK317"/>
  <c r="BK298"/>
  <c r="BK282"/>
  <c r="J262"/>
  <c r="J237"/>
  <c r="BK217"/>
  <c r="J201"/>
  <c r="BK176"/>
  <c r="J157"/>
  <c r="BK149"/>
  <c r="BK341"/>
  <c r="BK286"/>
  <c r="J248"/>
  <c r="J215"/>
  <c r="J159"/>
  <c r="J315"/>
  <c r="J252"/>
  <c r="J217"/>
  <c r="J190"/>
  <c i="30" r="BK187"/>
  <c r="J169"/>
  <c r="J146"/>
  <c r="J187"/>
  <c r="BK169"/>
  <c r="BK150"/>
  <c r="J175"/>
  <c i="31" r="J203"/>
  <c r="BK174"/>
  <c r="J155"/>
  <c r="BK203"/>
  <c r="J190"/>
  <c r="J161"/>
  <c i="32" r="J434"/>
  <c r="J394"/>
  <c r="BK364"/>
  <c r="J315"/>
  <c r="BK284"/>
  <c r="J164"/>
  <c r="BK312"/>
  <c r="J506"/>
  <c r="J367"/>
  <c r="BK608"/>
  <c r="BK537"/>
  <c r="J417"/>
  <c r="J340"/>
  <c r="J287"/>
  <c r="J255"/>
  <c r="BK203"/>
  <c r="J430"/>
  <c r="J594"/>
  <c r="BK337"/>
  <c r="J293"/>
  <c r="J388"/>
  <c r="J318"/>
  <c r="J583"/>
  <c r="J455"/>
  <c r="J414"/>
  <c r="J240"/>
  <c r="BK513"/>
  <c r="BK521"/>
  <c r="BK164"/>
  <c r="BK376"/>
  <c r="J145"/>
  <c r="J440"/>
  <c r="BK274"/>
  <c r="BK153"/>
  <c i="25" r="J144"/>
  <c i="26" r="J351"/>
  <c r="J343"/>
  <c r="BK319"/>
  <c r="BK289"/>
  <c r="J261"/>
  <c r="J231"/>
  <c r="BK211"/>
  <c r="BK182"/>
  <c r="J143"/>
  <c r="BK126"/>
  <c r="BK335"/>
  <c r="J321"/>
  <c r="BK305"/>
  <c r="J271"/>
  <c r="BK229"/>
  <c r="J199"/>
  <c r="BK153"/>
  <c r="J299"/>
  <c r="BK231"/>
  <c r="BK138"/>
  <c r="BK299"/>
  <c r="BK209"/>
  <c r="J353"/>
  <c r="BK243"/>
  <c r="BK130"/>
  <c i="27" r="J191"/>
  <c r="J134"/>
  <c r="BK170"/>
  <c r="BK191"/>
  <c r="BK174"/>
  <c r="J150"/>
  <c i="28" r="J185"/>
  <c r="J170"/>
  <c r="J191"/>
  <c r="BK154"/>
  <c i="29" r="BK256"/>
  <c r="J239"/>
  <c r="BK184"/>
  <c r="BK141"/>
  <c r="BK321"/>
  <c r="BK276"/>
  <c r="J223"/>
  <c r="BK194"/>
  <c r="BK159"/>
  <c r="J323"/>
  <c r="J269"/>
  <c r="BK207"/>
  <c r="J145"/>
  <c r="BK266"/>
  <c r="J232"/>
  <c r="J184"/>
  <c i="30" r="BK173"/>
  <c r="J144"/>
  <c r="BK171"/>
  <c r="J141"/>
  <c r="J135"/>
  <c i="31" r="J167"/>
  <c r="J130"/>
  <c r="BK171"/>
  <c r="BK144"/>
  <c i="32" r="BK597"/>
  <c r="BK541"/>
  <c r="BK476"/>
  <c r="BK411"/>
  <c r="J355"/>
  <c r="J296"/>
  <c r="BK206"/>
  <c r="BK404"/>
  <c r="BK149"/>
  <c r="J611"/>
  <c r="J420"/>
  <c r="BK321"/>
  <c r="BK212"/>
  <c r="J521"/>
  <c r="BK388"/>
  <c r="BK139"/>
  <c r="BK355"/>
  <c r="BK145"/>
  <c r="BK455"/>
  <c r="BK264"/>
  <c i="2" r="J1580"/>
  <c r="BK1382"/>
  <c r="BK1185"/>
  <c r="BK1056"/>
  <c r="BK813"/>
  <c r="BK674"/>
  <c r="BK1674"/>
  <c r="J1611"/>
  <c r="BK1535"/>
  <c r="BK1048"/>
  <c r="J945"/>
  <c r="J831"/>
  <c r="BK711"/>
  <c r="BK574"/>
  <c r="J181"/>
  <c r="J1379"/>
  <c r="J583"/>
  <c r="J177"/>
  <c r="J1525"/>
  <c r="J1329"/>
  <c r="BK1097"/>
  <c r="BK626"/>
  <c r="BK239"/>
  <c r="J1199"/>
  <c r="BK951"/>
  <c r="BK709"/>
  <c r="BK646"/>
  <c r="BK553"/>
  <c r="BK310"/>
  <c r="BK167"/>
  <c r="J1390"/>
  <c r="BK1182"/>
  <c r="BK506"/>
  <c r="BK1513"/>
  <c r="J1237"/>
  <c r="BK1116"/>
  <c r="J1058"/>
  <c r="J876"/>
  <c r="J745"/>
  <c r="BK235"/>
  <c r="BK757"/>
  <c r="J1148"/>
  <c r="BK518"/>
  <c r="BK1074"/>
  <c r="BK741"/>
  <c r="J634"/>
  <c i="3" r="BK843"/>
  <c r="J798"/>
  <c r="J580"/>
  <c r="BK515"/>
  <c r="J190"/>
  <c r="J957"/>
  <c r="J867"/>
  <c r="BK813"/>
  <c r="J759"/>
  <c r="BK689"/>
  <c r="J641"/>
  <c r="J598"/>
  <c r="J571"/>
  <c r="BK521"/>
  <c r="BK193"/>
  <c i="4" r="BK279"/>
  <c r="J134"/>
  <c i="5" r="BK357"/>
  <c r="J268"/>
  <c r="BK164"/>
  <c r="J327"/>
  <c r="J262"/>
  <c r="J220"/>
  <c r="BK174"/>
  <c r="BK347"/>
  <c i="6" r="J1683"/>
  <c r="J1534"/>
  <c r="BK1366"/>
  <c r="BK1074"/>
  <c r="J965"/>
  <c r="J716"/>
  <c r="J490"/>
  <c r="J1453"/>
  <c r="J1552"/>
  <c r="BK1233"/>
  <c r="BK1005"/>
  <c r="BK699"/>
  <c r="J526"/>
  <c r="BK420"/>
  <c r="BK1689"/>
  <c r="J1027"/>
  <c r="BK826"/>
  <c r="BK466"/>
  <c r="BK1261"/>
  <c r="J1459"/>
  <c r="BK281"/>
  <c r="BK1381"/>
  <c r="BK1653"/>
  <c r="J1432"/>
  <c r="BK1165"/>
  <c r="BK792"/>
  <c r="J668"/>
  <c r="J514"/>
  <c r="BK146"/>
  <c r="J928"/>
  <c r="BK616"/>
  <c r="J439"/>
  <c r="BK1641"/>
  <c r="J708"/>
  <c r="J351"/>
  <c r="J1605"/>
  <c r="J1442"/>
  <c r="J1339"/>
  <c r="BK1243"/>
  <c r="BK1041"/>
  <c r="J961"/>
  <c r="J807"/>
  <c r="BK646"/>
  <c r="BK462"/>
  <c r="BK234"/>
  <c i="7" r="J296"/>
  <c r="J194"/>
  <c r="J294"/>
  <c r="BK200"/>
  <c r="J247"/>
  <c r="J214"/>
  <c r="BK259"/>
  <c r="J224"/>
  <c r="BK179"/>
  <c r="J210"/>
  <c r="BK188"/>
  <c i="8" r="J334"/>
  <c r="J298"/>
  <c r="BK160"/>
  <c r="BK320"/>
  <c r="BK243"/>
  <c r="J332"/>
  <c r="BK304"/>
  <c r="BK225"/>
  <c r="BK338"/>
  <c r="BK278"/>
  <c r="J316"/>
  <c i="9" r="BK208"/>
  <c r="J242"/>
  <c r="J204"/>
  <c r="J184"/>
  <c r="BK164"/>
  <c r="J152"/>
  <c r="J212"/>
  <c r="BK150"/>
  <c i="10" r="BK162"/>
  <c i="11" r="BK638"/>
  <c r="BK595"/>
  <c r="J533"/>
  <c r="J463"/>
  <c r="BK424"/>
  <c r="J384"/>
  <c r="J266"/>
  <c r="BK157"/>
  <c r="BK640"/>
  <c r="J591"/>
  <c r="BK562"/>
  <c i="12" r="J506"/>
  <c r="BK463"/>
  <c r="J433"/>
  <c r="BK401"/>
  <c r="J261"/>
  <c r="BK572"/>
  <c r="BK381"/>
  <c r="BK151"/>
  <c r="BK283"/>
  <c r="BK393"/>
  <c r="J138"/>
  <c r="J347"/>
  <c r="BK289"/>
  <c r="BK229"/>
  <c r="BK173"/>
  <c r="J427"/>
  <c r="J345"/>
  <c r="BK287"/>
  <c r="J244"/>
  <c r="J198"/>
  <c r="BK265"/>
  <c r="BK349"/>
  <c r="BK247"/>
  <c i="13" r="BK189"/>
  <c r="BK156"/>
  <c r="BK205"/>
  <c r="BK187"/>
  <c r="BK162"/>
  <c r="BK138"/>
  <c r="J145"/>
  <c r="J134"/>
  <c i="14" r="BK174"/>
  <c r="BK140"/>
  <c r="J195"/>
  <c r="BK154"/>
  <c r="J143"/>
  <c i="15" r="BK186"/>
  <c i="16" r="BK179"/>
  <c r="J155"/>
  <c r="J133"/>
  <c r="J150"/>
  <c r="BK155"/>
  <c i="17" r="J310"/>
  <c r="J242"/>
  <c r="BK286"/>
  <c r="J218"/>
  <c r="BK307"/>
  <c r="BK223"/>
  <c r="BK266"/>
  <c r="BK293"/>
  <c r="BK178"/>
  <c r="J130"/>
  <c i="18" r="J203"/>
  <c r="J174"/>
  <c r="J144"/>
  <c r="BK174"/>
  <c r="BK136"/>
  <c i="19" r="BK793"/>
  <c r="BK728"/>
  <c r="BK629"/>
  <c r="BK560"/>
  <c r="J419"/>
  <c r="BK314"/>
  <c r="BK620"/>
  <c r="BK506"/>
  <c r="J331"/>
  <c r="BK274"/>
  <c r="J196"/>
  <c r="J147"/>
  <c r="BK649"/>
  <c r="J392"/>
  <c r="J751"/>
  <c r="BK471"/>
  <c r="BK439"/>
  <c r="J154"/>
  <c r="J428"/>
  <c r="J623"/>
  <c r="J200"/>
  <c r="J541"/>
  <c r="J209"/>
  <c i="20" r="J243"/>
  <c r="BK310"/>
  <c r="J256"/>
  <c r="J169"/>
  <c r="BK198"/>
  <c r="BK290"/>
  <c r="J240"/>
  <c r="J165"/>
  <c r="J238"/>
  <c i="21" r="J827"/>
  <c r="BK769"/>
  <c r="BK681"/>
  <c r="BK580"/>
  <c r="BK532"/>
  <c r="BK481"/>
  <c r="J400"/>
  <c r="J325"/>
  <c r="J275"/>
  <c r="J189"/>
  <c r="BK626"/>
  <c r="J511"/>
  <c r="BK779"/>
  <c r="J829"/>
  <c r="J843"/>
  <c r="BK816"/>
  <c r="BK741"/>
  <c r="BK694"/>
  <c r="BK595"/>
  <c r="J537"/>
  <c r="J501"/>
  <c r="BK469"/>
  <c r="BK414"/>
  <c r="J321"/>
  <c r="BK277"/>
  <c r="BK164"/>
  <c r="BK331"/>
  <c r="BK299"/>
  <c r="J333"/>
  <c r="J215"/>
  <c i="22" r="BK337"/>
  <c r="BK314"/>
  <c r="BK285"/>
  <c r="BK294"/>
  <c r="J167"/>
  <c r="J292"/>
  <c r="BK269"/>
  <c r="BK255"/>
  <c r="BK224"/>
  <c r="J192"/>
  <c r="BK169"/>
  <c r="BK237"/>
  <c r="J202"/>
  <c r="J147"/>
  <c r="BK194"/>
  <c i="23" r="BK336"/>
  <c r="BK290"/>
  <c r="BK259"/>
  <c r="BK233"/>
  <c r="J214"/>
  <c r="BK190"/>
  <c r="J151"/>
  <c r="J300"/>
  <c r="BK198"/>
  <c r="J353"/>
  <c r="J324"/>
  <c r="BK300"/>
  <c r="J272"/>
  <c r="BK247"/>
  <c r="BK220"/>
  <c r="BK186"/>
  <c r="BK147"/>
  <c r="J286"/>
  <c r="J196"/>
  <c i="24" r="J261"/>
  <c r="BK234"/>
  <c r="BK206"/>
  <c r="BK184"/>
  <c r="BK166"/>
  <c r="BK134"/>
  <c r="J162"/>
  <c i="25" r="BK611"/>
  <c r="BK579"/>
  <c r="J545"/>
  <c r="J516"/>
  <c r="J477"/>
  <c r="BK403"/>
  <c r="J344"/>
  <c r="J257"/>
  <c r="BK417"/>
  <c r="BK170"/>
  <c r="BK488"/>
  <c r="J434"/>
  <c r="J535"/>
  <c r="BK269"/>
  <c r="J607"/>
  <c r="J502"/>
  <c r="J446"/>
  <c r="J196"/>
  <c r="BK524"/>
  <c r="BK477"/>
  <c r="BK198"/>
  <c r="J405"/>
  <c r="BK394"/>
  <c r="J234"/>
  <c r="J280"/>
  <c r="J379"/>
  <c r="J322"/>
  <c i="26" r="J287"/>
  <c r="BK237"/>
  <c r="BK205"/>
  <c r="J189"/>
  <c r="BK159"/>
  <c r="BK351"/>
  <c r="J327"/>
  <c r="J313"/>
  <c r="J303"/>
  <c r="J263"/>
  <c r="BK213"/>
  <c r="BK187"/>
  <c r="J164"/>
  <c r="J309"/>
  <c r="BK245"/>
  <c r="BK161"/>
  <c r="J341"/>
  <c r="BK277"/>
  <c r="J229"/>
  <c r="J151"/>
  <c i="27" r="J164"/>
  <c r="BK189"/>
  <c r="BK164"/>
  <c i="28" r="BK164"/>
  <c r="BK136"/>
  <c r="J168"/>
  <c r="BK145"/>
  <c i="29" r="J317"/>
  <c r="J301"/>
  <c r="J246"/>
  <c r="BK227"/>
  <c r="J178"/>
  <c r="J135"/>
  <c r="J305"/>
  <c r="BK271"/>
  <c r="J227"/>
  <c r="BK209"/>
  <c r="J174"/>
  <c r="BK137"/>
  <c r="J271"/>
  <c r="J209"/>
  <c r="J149"/>
  <c r="BK305"/>
  <c r="BK229"/>
  <c r="J192"/>
  <c i="30" r="BK166"/>
  <c r="J137"/>
  <c r="BK155"/>
  <c r="BK144"/>
  <c i="31" r="J180"/>
  <c r="J133"/>
  <c r="J149"/>
  <c r="J139"/>
  <c i="32" r="J601"/>
  <c r="BK564"/>
  <c r="BK498"/>
  <c r="J424"/>
  <c r="BK361"/>
  <c r="J303"/>
  <c r="BK199"/>
  <c r="J498"/>
  <c r="J484"/>
  <c r="BK590"/>
  <c r="J411"/>
  <c r="J312"/>
  <c r="J212"/>
  <c r="BK251"/>
  <c r="J443"/>
  <c r="BK236"/>
  <c r="J358"/>
  <c r="J333"/>
  <c r="BK430"/>
  <c r="BK248"/>
  <c i="2" r="BK1702"/>
  <c r="BK1611"/>
  <c r="BK1487"/>
  <c r="BK1435"/>
  <c r="J1399"/>
  <c r="BK1315"/>
  <c r="BK1178"/>
  <c r="J1076"/>
  <c r="BK963"/>
  <c r="BK862"/>
  <c r="BK806"/>
  <c r="J732"/>
  <c r="J690"/>
  <c r="BK435"/>
  <c r="BK328"/>
  <c r="J1684"/>
  <c r="BK1636"/>
  <c r="BK1591"/>
  <c r="BK1574"/>
  <c r="BK1517"/>
  <c r="BK1456"/>
  <c r="BK1390"/>
  <c r="BK1311"/>
  <c r="BK1265"/>
  <c r="BK1202"/>
  <c r="J1162"/>
  <c r="BK1133"/>
  <c r="J1070"/>
  <c r="J1037"/>
  <c r="J955"/>
  <c r="BK913"/>
  <c r="J880"/>
  <c r="BK793"/>
  <c r="BK764"/>
  <c r="BK693"/>
  <c r="J616"/>
  <c r="BK318"/>
  <c r="BK1729"/>
  <c r="J1614"/>
  <c r="BK1525"/>
  <c r="BK1308"/>
  <c r="BK780"/>
  <c r="BK586"/>
  <c r="BK372"/>
  <c r="BK1625"/>
  <c r="J1494"/>
  <c r="J1411"/>
  <c r="BK1256"/>
  <c r="BK1093"/>
  <c r="BK465"/>
  <c r="J381"/>
  <c r="BK1494"/>
  <c r="BK1399"/>
  <c r="J1139"/>
  <c r="J793"/>
  <c r="BK761"/>
  <c r="J661"/>
  <c r="BK651"/>
  <c r="BK597"/>
  <c r="J541"/>
  <c r="BK455"/>
  <c r="BK390"/>
  <c r="J246"/>
  <c r="BK150"/>
  <c r="J1445"/>
  <c r="J1349"/>
  <c r="J1265"/>
  <c r="BK1058"/>
  <c r="BK921"/>
  <c r="J764"/>
  <c r="J442"/>
  <c r="BK1290"/>
  <c r="J1280"/>
  <c r="BK1189"/>
  <c r="J1133"/>
  <c r="BK1076"/>
  <c r="BK899"/>
  <c r="J862"/>
  <c r="J668"/>
  <c r="J425"/>
  <c r="BK1196"/>
  <c r="BK1018"/>
  <c r="BK680"/>
  <c r="J1145"/>
  <c r="BK995"/>
  <c r="BK816"/>
  <c r="J459"/>
  <c r="BK306"/>
  <c r="BK1052"/>
  <c r="BK865"/>
  <c r="BK732"/>
  <c r="J646"/>
  <c r="J597"/>
  <c r="J574"/>
  <c r="J525"/>
  <c r="BK452"/>
  <c r="BK347"/>
  <c r="BK321"/>
  <c r="BK181"/>
  <c i="3" r="J928"/>
  <c r="J855"/>
  <c r="J819"/>
  <c r="J785"/>
  <c r="BK771"/>
  <c r="J750"/>
  <c r="J709"/>
  <c r="J693"/>
  <c r="BK669"/>
  <c r="BK641"/>
  <c r="J606"/>
  <c r="BK586"/>
  <c r="J560"/>
  <c r="J544"/>
  <c r="J505"/>
  <c r="BK465"/>
  <c r="J425"/>
  <c r="J365"/>
  <c r="BK290"/>
  <c r="BK255"/>
  <c r="J219"/>
  <c r="BK196"/>
  <c r="BK157"/>
  <c r="J938"/>
  <c r="BK887"/>
  <c r="BK855"/>
  <c r="J825"/>
  <c r="BK785"/>
  <c r="BK775"/>
  <c r="J735"/>
  <c r="BK718"/>
  <c r="BK681"/>
  <c r="BK661"/>
  <c r="BK644"/>
  <c r="BK633"/>
  <c r="BK614"/>
  <c r="J592"/>
  <c r="J577"/>
  <c r="BK560"/>
  <c r="BK544"/>
  <c r="BK505"/>
  <c r="BK469"/>
  <c r="BK425"/>
  <c r="BK398"/>
  <c r="J357"/>
  <c r="J276"/>
  <c r="J244"/>
  <c r="J215"/>
  <c i="4" r="J130"/>
  <c i="5" r="J364"/>
  <c r="BK289"/>
  <c r="J271"/>
  <c r="J196"/>
  <c r="BK259"/>
  <c r="J347"/>
  <c r="BK183"/>
  <c i="6" r="J1680"/>
  <c r="J1286"/>
  <c r="J1036"/>
  <c r="J1663"/>
  <c r="BK1622"/>
  <c r="BK1525"/>
  <c r="J1375"/>
  <c r="J1221"/>
  <c r="J1068"/>
  <c r="J1005"/>
  <c r="BK843"/>
  <c r="BK654"/>
  <c r="J570"/>
  <c r="J472"/>
  <c r="J1648"/>
  <c r="J1462"/>
  <c r="BK1231"/>
  <c r="BK1646"/>
  <c r="BK1393"/>
  <c r="J1008"/>
  <c r="J868"/>
  <c r="J705"/>
  <c r="J609"/>
  <c r="J566"/>
  <c r="BK428"/>
  <c r="BK355"/>
  <c r="BK1680"/>
  <c r="J1661"/>
  <c r="BK1602"/>
  <c r="J1437"/>
  <c r="J1363"/>
  <c r="J1304"/>
  <c r="BK1272"/>
  <c r="BK1245"/>
  <c r="BK1131"/>
  <c r="J981"/>
  <c r="J914"/>
  <c r="J548"/>
  <c r="J464"/>
  <c r="BK1519"/>
  <c r="BK1292"/>
  <c r="BK1637"/>
  <c r="J1531"/>
  <c r="J1356"/>
  <c r="BK1304"/>
  <c r="J1041"/>
  <c r="BK764"/>
  <c r="J665"/>
  <c r="J572"/>
  <c r="BK524"/>
  <c r="J474"/>
  <c r="J342"/>
  <c r="J1702"/>
  <c r="BK1648"/>
  <c r="J1692"/>
  <c r="BK1663"/>
  <c r="BK1552"/>
  <c r="J1429"/>
  <c r="BK1221"/>
  <c r="BK1029"/>
  <c r="J843"/>
  <c r="BK705"/>
  <c r="BK651"/>
  <c r="BK548"/>
  <c r="J462"/>
  <c r="BK257"/>
  <c r="J1280"/>
  <c r="J1233"/>
  <c r="BK1149"/>
  <c r="BK1033"/>
  <c r="BK981"/>
  <c r="BK969"/>
  <c r="BK904"/>
  <c r="BK728"/>
  <c r="J596"/>
  <c r="BK534"/>
  <c r="J281"/>
  <c r="J234"/>
  <c r="BK1631"/>
  <c r="BK1411"/>
  <c r="BK1135"/>
  <c r="J1025"/>
  <c r="J989"/>
  <c r="J969"/>
  <c r="J931"/>
  <c r="J756"/>
  <c r="BK490"/>
  <c r="J269"/>
  <c r="J1473"/>
  <c r="J1381"/>
  <c r="BK1319"/>
  <c r="BK1288"/>
  <c r="J1178"/>
  <c r="BK1055"/>
  <c r="J995"/>
  <c r="BK973"/>
  <c r="J959"/>
  <c r="BK861"/>
  <c r="BK749"/>
  <c r="J678"/>
  <c r="BK556"/>
  <c r="J510"/>
  <c r="J428"/>
  <c r="J271"/>
  <c i="7" r="J348"/>
  <c r="J292"/>
  <c r="J239"/>
  <c r="J177"/>
  <c r="J143"/>
  <c r="J316"/>
  <c r="J271"/>
  <c r="BK194"/>
  <c r="J147"/>
  <c r="BK350"/>
  <c r="J331"/>
  <c r="J325"/>
  <c r="J312"/>
  <c r="BK294"/>
  <c r="BK275"/>
  <c r="BK257"/>
  <c r="BK241"/>
  <c r="BK224"/>
  <c r="J208"/>
  <c r="BK183"/>
  <c r="J157"/>
  <c r="BK363"/>
  <c r="BK348"/>
  <c r="J321"/>
  <c r="J300"/>
  <c r="J287"/>
  <c r="J267"/>
  <c r="BK255"/>
  <c r="BK220"/>
  <c r="J186"/>
  <c r="BK171"/>
  <c r="J218"/>
  <c r="J206"/>
  <c r="J162"/>
  <c i="8" r="J342"/>
  <c r="BK300"/>
  <c r="BK200"/>
  <c r="BK268"/>
  <c r="BK251"/>
  <c r="BK218"/>
  <c r="J183"/>
  <c r="BK156"/>
  <c r="BK310"/>
  <c r="J162"/>
  <c r="BK204"/>
  <c r="BK183"/>
  <c r="J322"/>
  <c r="BK188"/>
  <c r="BK272"/>
  <c r="J239"/>
  <c r="J340"/>
  <c r="BK355"/>
  <c r="BK288"/>
  <c r="J262"/>
  <c r="J214"/>
  <c r="BK266"/>
  <c r="J253"/>
  <c r="BK214"/>
  <c r="BK348"/>
  <c i="9" r="J230"/>
  <c r="BK194"/>
  <c r="J186"/>
  <c r="BK172"/>
  <c r="J154"/>
  <c r="BK132"/>
  <c r="BK250"/>
  <c r="BK234"/>
  <c r="BK222"/>
  <c r="J206"/>
  <c r="J192"/>
  <c r="J172"/>
  <c r="BK141"/>
  <c r="BK248"/>
  <c r="BK178"/>
  <c r="J144"/>
  <c i="10" r="BK187"/>
  <c i="11" r="BK583"/>
  <c r="J564"/>
  <c r="J539"/>
  <c r="BK516"/>
  <c r="J484"/>
  <c r="J454"/>
  <c r="BK432"/>
  <c r="BK411"/>
  <c r="BK380"/>
  <c r="BK270"/>
  <c r="BK217"/>
  <c r="BK155"/>
  <c r="J638"/>
  <c r="BK585"/>
  <c r="BK165"/>
  <c r="J150"/>
  <c i="12" r="BK594"/>
  <c r="BK566"/>
  <c r="BK542"/>
  <c r="J486"/>
  <c r="BK439"/>
  <c r="J381"/>
  <c r="BK471"/>
  <c r="J393"/>
  <c r="J285"/>
  <c r="BK339"/>
  <c r="J455"/>
  <c r="J133"/>
  <c r="BK299"/>
  <c r="J273"/>
  <c r="BK221"/>
  <c r="J155"/>
  <c r="J415"/>
  <c r="BK365"/>
  <c r="BK317"/>
  <c r="BK273"/>
  <c r="BK242"/>
  <c r="BK180"/>
  <c r="BK153"/>
  <c r="J333"/>
  <c r="J219"/>
  <c i="13" r="BK172"/>
  <c r="J136"/>
  <c r="J174"/>
  <c r="J132"/>
  <c r="BK164"/>
  <c i="14" r="J140"/>
  <c i="16" r="BK177"/>
  <c r="BK148"/>
  <c i="17" r="BK259"/>
  <c r="BK186"/>
  <c r="J266"/>
  <c r="BK324"/>
  <c r="J235"/>
  <c r="J295"/>
  <c r="BK211"/>
  <c r="J160"/>
  <c r="BK301"/>
  <c r="J240"/>
  <c r="BK213"/>
  <c r="BK289"/>
  <c r="J220"/>
  <c r="J181"/>
  <c i="18" r="BK133"/>
  <c r="BK186"/>
  <c r="J149"/>
  <c r="BK161"/>
  <c i="19" r="J837"/>
  <c r="BK758"/>
  <c r="BK694"/>
  <c r="BK600"/>
  <c r="J528"/>
  <c r="BK378"/>
  <c r="J534"/>
  <c r="J325"/>
  <c r="BK837"/>
  <c r="BK754"/>
  <c r="BK680"/>
  <c r="J583"/>
  <c r="J457"/>
  <c r="BK451"/>
  <c r="J365"/>
  <c r="J568"/>
  <c r="BK551"/>
  <c r="J451"/>
  <c r="BK813"/>
  <c r="BK704"/>
  <c r="BK192"/>
  <c i="20" r="J262"/>
  <c r="BK180"/>
  <c r="BK256"/>
  <c r="BK306"/>
  <c r="J271"/>
  <c r="J190"/>
  <c r="J299"/>
  <c i="21" r="BK843"/>
  <c r="BK794"/>
  <c r="BK601"/>
  <c r="BK511"/>
  <c r="J469"/>
  <c r="BK325"/>
  <c r="BK273"/>
  <c r="J746"/>
  <c r="J681"/>
  <c r="BK615"/>
  <c r="J550"/>
  <c r="J506"/>
  <c r="BK484"/>
  <c r="J461"/>
  <c r="J352"/>
  <c r="BK289"/>
  <c r="BK224"/>
  <c r="BK473"/>
  <c r="J307"/>
  <c r="J287"/>
  <c r="J338"/>
  <c r="BK293"/>
  <c i="22" r="BK357"/>
  <c r="BK325"/>
  <c r="J300"/>
  <c r="J177"/>
  <c r="BK329"/>
  <c r="BK239"/>
  <c r="J145"/>
  <c r="BK342"/>
  <c r="J208"/>
  <c r="BK304"/>
  <c r="J277"/>
  <c r="BK141"/>
  <c r="J200"/>
  <c r="BK186"/>
  <c r="BK171"/>
  <c i="23" r="J351"/>
  <c r="J322"/>
  <c r="J294"/>
  <c r="J257"/>
  <c r="BK239"/>
  <c r="BK204"/>
  <c r="BK177"/>
  <c r="J338"/>
  <c r="J237"/>
  <c r="BK151"/>
  <c r="J334"/>
  <c r="J312"/>
  <c r="J166"/>
  <c r="BK241"/>
  <c r="J225"/>
  <c i="24" r="J265"/>
  <c r="J250"/>
  <c r="J220"/>
  <c r="J190"/>
  <c r="BK172"/>
  <c r="J148"/>
  <c r="J252"/>
  <c r="J234"/>
  <c r="BK214"/>
  <c r="BK200"/>
  <c r="J182"/>
  <c r="BK139"/>
  <c i="25" r="BK607"/>
  <c r="J557"/>
  <c r="BK508"/>
  <c r="BK173"/>
  <c r="BK601"/>
  <c r="BK557"/>
  <c r="J506"/>
  <c r="BK482"/>
  <c i="2" r="J1653"/>
  <c r="BK1477"/>
  <c r="BK1386"/>
  <c r="BK1169"/>
  <c r="BK1025"/>
  <c r="BK828"/>
  <c r="BK671"/>
  <c r="BK1720"/>
  <c r="J1583"/>
  <c r="BK1510"/>
  <c r="J1386"/>
  <c r="J1220"/>
  <c r="J1178"/>
  <c r="J1100"/>
  <c r="BK988"/>
  <c r="BK1607"/>
  <c r="BK1037"/>
  <c r="BK314"/>
  <c r="J1517"/>
  <c r="BK1229"/>
  <c r="J741"/>
  <c r="J462"/>
  <c r="BK502"/>
  <c r="J328"/>
  <c r="BK177"/>
  <c r="J1382"/>
  <c r="BK1106"/>
  <c r="J1064"/>
  <c r="J865"/>
  <c r="BK706"/>
  <c r="BK333"/>
  <c r="J761"/>
  <c r="BK945"/>
  <c r="J620"/>
  <c r="J344"/>
  <c r="J404"/>
  <c r="J333"/>
  <c i="3" r="J912"/>
  <c r="J650"/>
  <c r="J617"/>
  <c r="BK577"/>
  <c r="BK509"/>
  <c r="J437"/>
  <c r="BK384"/>
  <c r="BK276"/>
  <c r="J231"/>
  <c r="BK153"/>
  <c r="BK912"/>
  <c r="J843"/>
  <c r="J795"/>
  <c r="BK730"/>
  <c r="BK699"/>
  <c r="BK650"/>
  <c r="BK621"/>
  <c r="BK574"/>
  <c r="J515"/>
  <c r="BK449"/>
  <c r="J376"/>
  <c r="BK274"/>
  <c r="BK236"/>
  <c r="BK186"/>
  <c i="4" r="BK277"/>
  <c r="J210"/>
  <c r="BK155"/>
  <c r="BK218"/>
  <c r="J141"/>
  <c i="5" r="BK324"/>
  <c r="BK245"/>
  <c r="BK171"/>
  <c r="BK343"/>
  <c r="J289"/>
  <c r="BK231"/>
  <c r="J192"/>
  <c r="J372"/>
  <c r="BK286"/>
  <c r="J248"/>
  <c r="J171"/>
  <c i="6" r="J1347"/>
  <c r="J1053"/>
  <c r="BK1643"/>
  <c r="BK1387"/>
  <c r="BK1211"/>
  <c r="J904"/>
  <c r="BK711"/>
  <c r="J466"/>
  <c r="BK714"/>
  <c r="BK532"/>
  <c r="BK348"/>
  <c r="BK1670"/>
  <c r="BK1534"/>
  <c r="J1294"/>
  <c r="BK1501"/>
  <c r="J1602"/>
  <c r="BK1423"/>
  <c r="BK1309"/>
  <c r="J835"/>
  <c r="BK596"/>
  <c r="J530"/>
  <c r="J289"/>
  <c r="J1670"/>
  <c r="J1689"/>
  <c r="J1584"/>
  <c r="BK1229"/>
  <c r="J1149"/>
  <c r="J733"/>
  <c r="J554"/>
  <c r="J450"/>
  <c r="J1625"/>
  <c r="BK1251"/>
  <c r="BK1182"/>
  <c r="BK1017"/>
  <c r="BK971"/>
  <c r="J693"/>
  <c r="J484"/>
  <c r="J1646"/>
  <c r="J1456"/>
  <c r="BK1031"/>
  <c r="J991"/>
  <c r="BK953"/>
  <c r="BK736"/>
  <c r="BK484"/>
  <c r="BK1639"/>
  <c r="J1417"/>
  <c r="BK1301"/>
  <c r="BK1239"/>
  <c r="BK985"/>
  <c r="J924"/>
  <c r="BK797"/>
  <c r="J688"/>
  <c r="BK540"/>
  <c r="BK351"/>
  <c i="7" r="J344"/>
  <c r="BK265"/>
  <c r="J175"/>
  <c r="J318"/>
  <c r="BK251"/>
  <c r="J358"/>
  <c r="BK341"/>
  <c r="BK314"/>
  <c r="BK287"/>
  <c r="J263"/>
  <c r="J232"/>
  <c r="J192"/>
  <c r="J149"/>
  <c r="BK346"/>
  <c r="J310"/>
  <c r="J281"/>
  <c i="8" r="J346"/>
  <c r="BK326"/>
  <c r="BK192"/>
  <c r="J225"/>
  <c r="J151"/>
  <c r="J304"/>
  <c r="J338"/>
  <c r="J306"/>
  <c r="J257"/>
  <c r="J170"/>
  <c r="BK249"/>
  <c r="BK344"/>
  <c r="J255"/>
  <c r="J166"/>
  <c r="J308"/>
  <c r="J324"/>
  <c i="9" r="BK228"/>
  <c r="BK236"/>
  <c r="BK202"/>
  <c r="J174"/>
  <c r="BK263"/>
  <c r="J238"/>
  <c r="J214"/>
  <c i="10" r="BK193"/>
  <c r="J152"/>
  <c r="BK176"/>
  <c r="BK146"/>
  <c r="J142"/>
  <c i="11" r="J634"/>
  <c r="BK587"/>
  <c r="J521"/>
  <c r="BK458"/>
  <c r="J408"/>
  <c r="J557"/>
  <c r="BK576"/>
  <c r="J559"/>
  <c r="J543"/>
  <c r="BK535"/>
  <c r="BK526"/>
  <c r="J502"/>
  <c r="BK490"/>
  <c r="J469"/>
  <c r="J461"/>
  <c r="BK442"/>
  <c r="J434"/>
  <c r="BK430"/>
  <c r="J424"/>
  <c r="J411"/>
  <c r="BK408"/>
  <c r="BK402"/>
  <c r="J398"/>
  <c r="BK388"/>
  <c r="BK370"/>
  <c r="J361"/>
  <c r="BK346"/>
  <c r="J340"/>
  <c r="J330"/>
  <c r="J318"/>
  <c r="BK310"/>
  <c r="BK300"/>
  <c r="J281"/>
  <c r="BK272"/>
  <c r="J264"/>
  <c r="J249"/>
  <c r="BK228"/>
  <c r="BK220"/>
  <c r="BK208"/>
  <c r="BK204"/>
  <c r="BK199"/>
  <c r="J193"/>
  <c r="BK180"/>
  <c r="J165"/>
  <c r="BK146"/>
  <c r="J603"/>
  <c r="J578"/>
  <c r="J514"/>
  <c r="BK486"/>
  <c r="BK416"/>
  <c r="J382"/>
  <c r="BK316"/>
  <c r="J231"/>
  <c r="J186"/>
  <c r="J170"/>
  <c r="J146"/>
  <c r="J159"/>
  <c r="J224"/>
  <c i="12" r="J599"/>
  <c r="BK591"/>
  <c r="BK564"/>
  <c r="BK554"/>
  <c r="J540"/>
  <c r="J516"/>
  <c r="J500"/>
  <c r="BK478"/>
  <c r="BK455"/>
  <c r="BK425"/>
  <c r="J411"/>
  <c r="BK379"/>
  <c r="J343"/>
  <c r="BK259"/>
  <c r="J594"/>
  <c r="J566"/>
  <c r="BK552"/>
  <c r="J546"/>
  <c r="BK514"/>
  <c r="J502"/>
  <c r="BK475"/>
  <c r="J451"/>
  <c r="BK423"/>
  <c r="J405"/>
  <c r="J391"/>
  <c r="J375"/>
  <c r="J299"/>
  <c r="J584"/>
  <c r="BK530"/>
  <c r="J480"/>
  <c r="J287"/>
  <c r="J224"/>
  <c r="J200"/>
  <c r="J126"/>
  <c r="BK544"/>
  <c r="J494"/>
  <c r="J359"/>
  <c r="BK327"/>
  <c r="J267"/>
  <c r="J193"/>
  <c r="J187"/>
  <c r="BK141"/>
  <c r="J518"/>
  <c r="J498"/>
  <c r="J335"/>
  <c r="BK568"/>
  <c r="BK353"/>
  <c r="J178"/>
  <c r="J482"/>
  <c r="J439"/>
  <c r="J163"/>
  <c r="BK433"/>
  <c r="J307"/>
  <c r="BK293"/>
  <c r="BK277"/>
  <c r="BK257"/>
  <c r="J249"/>
  <c r="BK219"/>
  <c r="BK193"/>
  <c r="J146"/>
  <c r="J435"/>
  <c r="BK395"/>
  <c r="J367"/>
  <c r="J337"/>
  <c r="J309"/>
  <c r="J277"/>
  <c r="J259"/>
  <c r="BK224"/>
  <c r="BK187"/>
  <c r="J149"/>
  <c r="BK253"/>
  <c r="BK146"/>
  <c r="J357"/>
  <c r="BK325"/>
  <c i="13" r="BK203"/>
  <c r="J187"/>
  <c r="BK174"/>
  <c r="BK154"/>
  <c r="J140"/>
  <c r="J203"/>
  <c r="BK179"/>
  <c r="J168"/>
  <c r="BK152"/>
  <c r="J189"/>
  <c r="J160"/>
  <c i="14" r="J193"/>
  <c r="J178"/>
  <c r="BK156"/>
  <c r="J132"/>
  <c r="J201"/>
  <c r="J181"/>
  <c r="BK185"/>
  <c r="J170"/>
  <c r="J164"/>
  <c r="BK143"/>
  <c r="BK134"/>
  <c i="15" r="J339"/>
  <c r="J325"/>
  <c r="J309"/>
  <c r="BK288"/>
  <c r="BK278"/>
  <c r="J266"/>
  <c r="BK246"/>
  <c r="BK182"/>
  <c r="J135"/>
  <c r="BK229"/>
  <c r="J186"/>
  <c r="BK163"/>
  <c r="BK282"/>
  <c r="J239"/>
  <c r="J178"/>
  <c r="BK151"/>
  <c r="BK143"/>
  <c r="J296"/>
  <c r="BK319"/>
  <c r="BK256"/>
  <c r="J184"/>
  <c r="J143"/>
  <c r="BK309"/>
  <c r="J271"/>
  <c r="J260"/>
  <c r="J223"/>
  <c r="J170"/>
  <c r="BK335"/>
  <c r="J315"/>
  <c r="J225"/>
  <c r="J207"/>
  <c r="J192"/>
  <c r="J155"/>
  <c r="BK327"/>
  <c r="BK307"/>
  <c r="BK296"/>
  <c r="J278"/>
  <c r="BK262"/>
  <c r="J252"/>
  <c r="BK239"/>
  <c r="BK221"/>
  <c r="J213"/>
  <c r="BK188"/>
  <c i="16" r="J185"/>
  <c r="BK175"/>
  <c r="J157"/>
  <c r="J146"/>
  <c r="BK185"/>
  <c r="J177"/>
  <c r="J153"/>
  <c r="J139"/>
  <c r="J159"/>
  <c i="17" r="J315"/>
  <c r="J293"/>
  <c r="J238"/>
  <c r="J198"/>
  <c r="BK303"/>
  <c r="J327"/>
  <c r="BK261"/>
  <c r="J216"/>
  <c r="J312"/>
  <c r="J301"/>
  <c r="BK230"/>
  <c r="BK318"/>
  <c r="J278"/>
  <c r="J225"/>
  <c r="J201"/>
  <c r="J186"/>
  <c r="J148"/>
  <c r="J303"/>
  <c r="J245"/>
  <c r="J206"/>
  <c r="J250"/>
  <c r="BK201"/>
  <c r="J169"/>
  <c r="J286"/>
  <c r="BK264"/>
  <c r="BK206"/>
  <c r="J145"/>
  <c r="BK175"/>
  <c r="BK142"/>
  <c i="18" r="BK203"/>
  <c r="J195"/>
  <c r="J167"/>
  <c r="J186"/>
  <c r="J152"/>
  <c r="BK167"/>
  <c r="BK158"/>
  <c r="J139"/>
  <c i="19" r="BK850"/>
  <c r="BK822"/>
  <c r="J745"/>
  <c r="J697"/>
  <c r="J649"/>
  <c r="BK579"/>
  <c r="J551"/>
  <c r="BK484"/>
  <c r="J402"/>
  <c r="J356"/>
  <c r="J280"/>
  <c r="J514"/>
  <c r="BK431"/>
  <c r="BK320"/>
  <c r="J829"/>
  <c r="BK773"/>
  <c r="BK745"/>
  <c r="J690"/>
  <c r="BK645"/>
  <c r="J620"/>
  <c r="J548"/>
  <c r="J502"/>
  <c r="J368"/>
  <c r="J322"/>
  <c r="BK296"/>
  <c r="J274"/>
  <c r="J220"/>
  <c r="BK163"/>
  <c r="BK143"/>
  <c r="J789"/>
  <c r="J545"/>
  <c r="BK410"/>
  <c r="J163"/>
  <c r="BK557"/>
  <c r="BK494"/>
  <c r="J762"/>
  <c r="BK426"/>
  <c r="J334"/>
  <c r="BK765"/>
  <c r="BK518"/>
  <c r="BK225"/>
  <c r="J712"/>
  <c r="BK457"/>
  <c r="BK174"/>
  <c r="BK690"/>
  <c r="J557"/>
  <c i="20" r="BK220"/>
  <c r="J142"/>
  <c r="BK216"/>
  <c r="J235"/>
  <c i="21" r="BK838"/>
  <c r="BK821"/>
  <c r="J800"/>
  <c r="J741"/>
  <c r="BK651"/>
  <c r="BK586"/>
  <c r="BK550"/>
  <c r="BK520"/>
  <c r="J497"/>
  <c r="J448"/>
  <c r="BK390"/>
  <c r="BK345"/>
  <c r="BK295"/>
  <c r="BK265"/>
  <c r="BK215"/>
  <c r="BK139"/>
  <c r="J774"/>
  <c r="J660"/>
  <c r="J580"/>
  <c r="BK854"/>
  <c r="J816"/>
  <c r="BK665"/>
  <c r="J574"/>
  <c r="BK147"/>
  <c r="BK718"/>
  <c r="J848"/>
  <c r="J836"/>
  <c r="BK812"/>
  <c r="J794"/>
  <c r="BK763"/>
  <c r="BK711"/>
  <c r="J677"/>
  <c r="J626"/>
  <c r="BK607"/>
  <c r="J592"/>
  <c r="J566"/>
  <c r="BK529"/>
  <c r="J520"/>
  <c r="BK504"/>
  <c r="J481"/>
  <c r="BK465"/>
  <c r="BK358"/>
  <c r="BK316"/>
  <c r="J297"/>
  <c r="J262"/>
  <c r="BK169"/>
  <c r="BK487"/>
  <c r="BK400"/>
  <c r="J329"/>
  <c r="BK434"/>
  <c r="J279"/>
  <c r="BK479"/>
  <c r="J316"/>
  <c r="BK366"/>
  <c r="J205"/>
  <c r="J169"/>
  <c i="22" r="BK359"/>
  <c r="J319"/>
  <c r="J304"/>
  <c r="BK290"/>
  <c r="BK281"/>
  <c r="BK182"/>
  <c r="BK346"/>
  <c r="BK288"/>
  <c r="J245"/>
  <c r="BK231"/>
  <c r="BK157"/>
  <c r="BK352"/>
  <c r="BK340"/>
  <c r="BK312"/>
  <c r="J255"/>
  <c r="J327"/>
  <c r="BK310"/>
  <c r="J290"/>
  <c r="BK277"/>
  <c r="BK271"/>
  <c r="BK259"/>
  <c r="BK251"/>
  <c r="BK228"/>
  <c r="BK210"/>
  <c r="J182"/>
  <c r="J162"/>
  <c r="BK139"/>
  <c r="J218"/>
  <c r="J210"/>
  <c r="BK179"/>
  <c r="BK188"/>
  <c r="BK241"/>
  <c r="BK222"/>
  <c r="J155"/>
  <c i="23" r="BK346"/>
  <c r="J320"/>
  <c r="J306"/>
  <c r="BK284"/>
  <c r="BK268"/>
  <c r="J255"/>
  <c r="BK245"/>
  <c r="J223"/>
  <c r="J200"/>
  <c r="BK192"/>
  <c r="J168"/>
  <c r="BK164"/>
  <c r="J149"/>
  <c r="BK139"/>
  <c r="BK298"/>
  <c r="BK264"/>
  <c r="BK200"/>
  <c r="J355"/>
  <c r="J336"/>
  <c r="BK330"/>
  <c r="BK316"/>
  <c r="J304"/>
  <c r="J292"/>
  <c r="J268"/>
  <c r="J259"/>
  <c r="J245"/>
  <c r="BK229"/>
  <c r="BK212"/>
  <c r="BK194"/>
  <c r="BK172"/>
  <c r="BK144"/>
  <c r="BK253"/>
  <c r="J276"/>
  <c r="BK231"/>
  <c r="J162"/>
  <c i="24" r="J257"/>
  <c r="BK240"/>
  <c r="BK230"/>
  <c r="J224"/>
  <c r="BK204"/>
  <c r="J172"/>
  <c r="J166"/>
  <c r="J150"/>
  <c r="BK141"/>
  <c r="J144"/>
  <c i="25" r="BK603"/>
  <c r="J583"/>
  <c r="J565"/>
  <c r="BK551"/>
  <c r="J520"/>
  <c r="BK205"/>
  <c r="BK164"/>
  <c r="BK613"/>
  <c r="J599"/>
  <c r="J561"/>
  <c r="BK539"/>
  <c r="BK520"/>
  <c r="BK498"/>
  <c r="J464"/>
  <c r="BK446"/>
  <c r="J417"/>
  <c r="J375"/>
  <c r="BK351"/>
  <c r="BK330"/>
  <c r="J275"/>
  <c r="J236"/>
  <c r="J426"/>
  <c r="BK413"/>
  <c r="J390"/>
  <c r="BK366"/>
  <c r="BK342"/>
  <c r="J314"/>
  <c r="J288"/>
  <c r="BK257"/>
  <c r="BK232"/>
  <c r="BK210"/>
  <c r="J187"/>
  <c r="BK148"/>
  <c r="BK595"/>
  <c r="BK475"/>
  <c r="J368"/>
  <c r="J223"/>
  <c r="BK424"/>
  <c r="J213"/>
  <c r="BK454"/>
  <c r="J273"/>
  <c r="J230"/>
  <c r="J428"/>
  <c r="J342"/>
  <c r="BK277"/>
  <c r="BK392"/>
  <c r="BK382"/>
  <c r="J173"/>
  <c r="J370"/>
  <c r="J334"/>
  <c i="26" r="J373"/>
  <c r="BK353"/>
  <c r="BK347"/>
  <c r="J339"/>
  <c r="BK333"/>
  <c r="BK293"/>
  <c r="J283"/>
  <c r="J273"/>
  <c r="BK247"/>
  <c r="BK225"/>
  <c r="J207"/>
  <c r="BK192"/>
  <c r="J174"/>
  <c r="J146"/>
  <c r="J130"/>
  <c r="BK343"/>
  <c r="J333"/>
  <c r="BK325"/>
  <c r="J279"/>
  <c r="J259"/>
  <c r="BK239"/>
  <c r="BK215"/>
  <c r="J209"/>
  <c r="J182"/>
  <c r="BK171"/>
  <c r="BK148"/>
  <c r="BK355"/>
  <c r="J277"/>
  <c r="J233"/>
  <c r="J192"/>
  <c r="J141"/>
  <c r="BK359"/>
  <c r="J307"/>
  <c r="BK283"/>
  <c r="BK251"/>
  <c r="BK201"/>
  <c r="BK134"/>
  <c r="J295"/>
  <c r="J267"/>
  <c r="J221"/>
  <c i="27" r="BK203"/>
  <c r="J187"/>
  <c r="J143"/>
  <c r="BK197"/>
  <c r="BK156"/>
  <c r="J201"/>
  <c r="J185"/>
  <c r="BK166"/>
  <c r="BK158"/>
  <c r="BK140"/>
  <c i="28" r="BK195"/>
  <c r="J193"/>
  <c r="J174"/>
  <c r="BK130"/>
  <c r="J178"/>
  <c r="BK160"/>
  <c i="29" r="BK333"/>
  <c r="J311"/>
  <c r="BK288"/>
  <c r="BK269"/>
  <c r="J256"/>
  <c r="BK219"/>
  <c r="BK203"/>
  <c r="J186"/>
  <c r="BK165"/>
  <c r="BK151"/>
  <c r="J321"/>
  <c r="BK262"/>
  <c r="BK235"/>
  <c r="BK190"/>
  <c r="J151"/>
  <c r="J327"/>
  <c r="J278"/>
  <c r="J250"/>
  <c r="J221"/>
  <c r="J176"/>
  <c i="30" r="J183"/>
  <c r="BK164"/>
  <c r="J150"/>
  <c r="J133"/>
  <c r="BK175"/>
  <c r="BK133"/>
  <c r="J139"/>
  <c i="31" r="BK177"/>
  <c r="BK161"/>
  <c i="32" r="BK224"/>
  <c r="BK601"/>
  <c r="BK343"/>
  <c r="BK296"/>
  <c r="J373"/>
  <c r="BK617"/>
  <c r="J556"/>
  <c r="J452"/>
  <c r="J352"/>
  <c r="J281"/>
  <c r="BK242"/>
  <c r="BK173"/>
  <c r="BK437"/>
  <c r="BK549"/>
  <c r="BK324"/>
  <c r="J228"/>
  <c r="BK407"/>
  <c r="BK424"/>
  <c r="BK333"/>
  <c r="J517"/>
  <c r="J192"/>
  <c r="J216"/>
  <c r="J476"/>
  <c r="J199"/>
  <c r="BK461"/>
  <c r="J349"/>
  <c i="2" r="BK1707"/>
  <c r="BK1583"/>
  <c r="J1470"/>
  <c r="BK1379"/>
  <c r="J680"/>
  <c r="BK278"/>
  <c r="J1659"/>
  <c r="BK1580"/>
  <c r="J1477"/>
  <c r="J1325"/>
  <c r="J1211"/>
  <c r="J1165"/>
  <c r="J1093"/>
  <c r="J967"/>
  <c r="BK887"/>
  <c r="J813"/>
  <c r="BK722"/>
  <c r="BK525"/>
  <c r="J1720"/>
  <c r="BK1545"/>
  <c r="BK869"/>
  <c r="J485"/>
  <c r="J163"/>
  <c r="BK1442"/>
  <c r="BK1218"/>
  <c r="J773"/>
  <c r="BK432"/>
  <c r="BK1402"/>
  <c r="BK1050"/>
  <c r="J787"/>
  <c r="BK657"/>
  <c r="J612"/>
  <c r="J448"/>
  <c r="BK196"/>
  <c r="J1418"/>
  <c r="BK1273"/>
  <c r="J854"/>
  <c r="BK485"/>
  <c r="BK1286"/>
  <c r="BK1270"/>
  <c r="J1152"/>
  <c r="J1097"/>
  <c r="BK882"/>
  <c r="BK784"/>
  <c r="BK589"/>
  <c r="BK302"/>
  <c r="BK929"/>
  <c r="BK687"/>
  <c r="BK603"/>
  <c r="J561"/>
  <c r="BK448"/>
  <c i="3" r="BK754"/>
  <c r="J699"/>
  <c r="J647"/>
  <c r="BK592"/>
  <c r="BK550"/>
  <c r="BK495"/>
  <c r="J433"/>
  <c r="BK341"/>
  <c r="J851"/>
  <c r="J810"/>
  <c r="BK750"/>
  <c r="BK556"/>
  <c r="J491"/>
  <c r="BK437"/>
  <c r="BK365"/>
  <c r="BK259"/>
  <c r="BK190"/>
  <c r="BK165"/>
  <c i="4" r="BK250"/>
  <c r="BK200"/>
  <c r="J265"/>
  <c r="BK210"/>
  <c r="BK130"/>
  <c i="5" r="BK314"/>
  <c r="BK241"/>
  <c r="BK180"/>
  <c r="J368"/>
  <c r="BK296"/>
  <c r="J234"/>
  <c r="J208"/>
  <c r="J140"/>
  <c r="J293"/>
  <c r="BK200"/>
  <c r="J136"/>
  <c i="6" r="BK1277"/>
  <c r="J1031"/>
  <c r="BK1540"/>
  <c r="BK1327"/>
  <c r="J1044"/>
  <c r="J850"/>
  <c r="BK602"/>
  <c r="J285"/>
  <c r="J1599"/>
  <c r="J1247"/>
  <c r="J1519"/>
  <c r="J1078"/>
  <c r="J909"/>
  <c r="J702"/>
  <c r="J1330"/>
  <c r="BK1257"/>
  <c r="J1051"/>
  <c r="BK756"/>
  <c r="J1402"/>
  <c r="J1023"/>
  <c r="BK680"/>
  <c r="J542"/>
  <c r="J478"/>
  <c r="BK1225"/>
  <c r="BK900"/>
  <c r="J699"/>
  <c r="BK518"/>
  <c r="BK339"/>
  <c r="BK1611"/>
  <c r="J1267"/>
  <c r="J1219"/>
  <c r="J1055"/>
  <c r="BK991"/>
  <c r="BK884"/>
  <c r="J562"/>
  <c r="J470"/>
  <c r="BK236"/>
  <c r="BK1608"/>
  <c r="BK1110"/>
  <c r="J987"/>
  <c r="J951"/>
  <c r="BK510"/>
  <c r="J1635"/>
  <c r="BK1547"/>
  <c r="BK1405"/>
  <c r="BK1324"/>
  <c r="BK1241"/>
  <c r="BK983"/>
  <c r="J900"/>
  <c r="J787"/>
  <c r="BK577"/>
  <c i="7" r="BK208"/>
  <c r="J350"/>
  <c r="J253"/>
  <c r="J361"/>
  <c r="BK333"/>
  <c r="BK316"/>
  <c r="J279"/>
  <c r="J245"/>
  <c r="BK222"/>
  <c r="J179"/>
  <c r="BK339"/>
  <c r="BK271"/>
  <c r="J243"/>
  <c r="BK210"/>
  <c i="8" r="BK190"/>
  <c r="BK233"/>
  <c r="J160"/>
  <c r="BK346"/>
  <c r="J190"/>
  <c r="BK308"/>
  <c r="BK270"/>
  <c r="BK237"/>
  <c r="J206"/>
  <c r="J272"/>
  <c r="BK177"/>
  <c r="J251"/>
  <c r="J175"/>
  <c r="J278"/>
  <c r="BK208"/>
  <c r="BK302"/>
  <c r="J318"/>
  <c i="9" r="J246"/>
  <c r="BK257"/>
  <c r="BK214"/>
  <c r="BK220"/>
  <c r="BK188"/>
  <c r="BK152"/>
  <c r="BK230"/>
  <c r="BK134"/>
  <c i="10" r="J181"/>
  <c r="BK150"/>
  <c r="BK185"/>
  <c r="J154"/>
  <c r="J187"/>
  <c i="11" r="J640"/>
  <c r="J612"/>
  <c r="J566"/>
  <c r="BK514"/>
  <c r="J476"/>
  <c r="J430"/>
  <c r="BK372"/>
  <c r="J370"/>
  <c r="BK361"/>
  <c r="BK357"/>
  <c r="J348"/>
  <c r="J344"/>
  <c r="BK332"/>
  <c r="J328"/>
  <c r="BK320"/>
  <c r="J306"/>
  <c r="J300"/>
  <c r="BK281"/>
  <c r="J243"/>
  <c r="J215"/>
  <c r="J657"/>
  <c r="J626"/>
  <c r="BK578"/>
  <c i="12" r="BK504"/>
  <c r="J542"/>
  <c r="BK480"/>
  <c r="BK415"/>
  <c r="J387"/>
  <c r="J159"/>
  <c r="J488"/>
  <c r="J226"/>
  <c r="BK138"/>
  <c r="BK528"/>
  <c r="BK435"/>
  <c r="BK208"/>
  <c r="BK144"/>
  <c r="BK508"/>
  <c r="J574"/>
  <c r="BK211"/>
  <c r="J445"/>
  <c r="BK157"/>
  <c r="BK341"/>
  <c r="BK275"/>
  <c r="BK226"/>
  <c r="BK178"/>
  <c r="J429"/>
  <c r="J369"/>
  <c r="J311"/>
  <c r="BK261"/>
  <c r="BK205"/>
  <c r="BK126"/>
  <c r="BK399"/>
  <c r="BK331"/>
  <c i="13" r="BK199"/>
  <c r="BK166"/>
  <c r="BK132"/>
  <c r="BK177"/>
  <c r="J147"/>
  <c r="J183"/>
  <c r="BK147"/>
  <c i="14" r="BK176"/>
  <c r="J147"/>
  <c r="J197"/>
  <c r="J156"/>
  <c i="15" r="BK207"/>
  <c r="BK178"/>
  <c i="16" r="J166"/>
  <c r="BK139"/>
  <c r="J169"/>
  <c r="BK146"/>
  <c r="J175"/>
  <c i="17" r="J283"/>
  <c r="J189"/>
  <c r="BK297"/>
  <c r="BK160"/>
  <c r="J255"/>
  <c r="J273"/>
  <c r="J223"/>
  <c r="BK255"/>
  <c i="18" r="BK180"/>
  <c r="BK144"/>
  <c i="19" r="BK829"/>
  <c r="J720"/>
  <c r="J611"/>
  <c r="BK534"/>
  <c r="J328"/>
  <c r="J512"/>
  <c r="J337"/>
  <c r="BK781"/>
  <c r="BK712"/>
  <c r="J634"/>
  <c r="BK574"/>
  <c r="BK385"/>
  <c r="J296"/>
  <c r="BK235"/>
  <c r="BK158"/>
  <c r="BK652"/>
  <c r="J385"/>
  <c r="BK565"/>
  <c r="J410"/>
  <c r="J421"/>
  <c r="J704"/>
  <c r="BK663"/>
  <c r="J158"/>
  <c r="J570"/>
  <c i="20" r="BK293"/>
  <c r="BK212"/>
  <c r="BK285"/>
  <c r="J220"/>
  <c r="BK271"/>
  <c r="J293"/>
  <c r="J202"/>
  <c r="J259"/>
  <c r="J175"/>
  <c i="21" r="J812"/>
  <c r="BK735"/>
  <c r="BK612"/>
  <c r="BK547"/>
  <c r="BK501"/>
  <c r="J465"/>
  <c r="BK352"/>
  <c r="BK279"/>
  <c r="BK181"/>
  <c r="J651"/>
  <c r="BK523"/>
  <c r="J806"/>
  <c r="J729"/>
  <c r="J612"/>
  <c r="J557"/>
  <c r="BK508"/>
  <c r="J479"/>
  <c r="BK409"/>
  <c r="BK305"/>
  <c r="J273"/>
  <c r="BK506"/>
  <c r="BK333"/>
  <c r="J475"/>
  <c r="J181"/>
  <c r="J396"/>
  <c r="J255"/>
  <c i="22" r="J357"/>
  <c r="J302"/>
  <c r="BK253"/>
  <c r="BK306"/>
  <c r="J294"/>
  <c r="BK233"/>
  <c r="J137"/>
  <c r="BK344"/>
  <c r="J251"/>
  <c r="BK323"/>
  <c r="BK190"/>
  <c r="J157"/>
  <c r="BK226"/>
  <c r="J190"/>
  <c r="J169"/>
  <c r="J206"/>
  <c i="23" r="J342"/>
  <c r="J298"/>
  <c r="BK272"/>
  <c r="J249"/>
  <c r="BK218"/>
  <c r="BK188"/>
  <c r="BK314"/>
  <c r="BK278"/>
  <c r="J241"/>
  <c r="BK214"/>
  <c i="24" r="BK244"/>
  <c r="J214"/>
  <c r="BK194"/>
  <c r="BK170"/>
  <c r="BK154"/>
  <c r="BK132"/>
  <c r="J246"/>
  <c r="BK228"/>
  <c r="J194"/>
  <c r="BK180"/>
  <c r="J152"/>
  <c r="J158"/>
  <c i="25" r="BK587"/>
  <c r="J559"/>
  <c r="J510"/>
  <c r="BK180"/>
  <c r="J611"/>
  <c r="J579"/>
  <c r="J537"/>
  <c r="BK490"/>
  <c r="J448"/>
  <c r="J407"/>
  <c r="BK359"/>
  <c r="J320"/>
  <c r="BK428"/>
  <c r="J392"/>
  <c r="BK344"/>
  <c r="J298"/>
  <c r="BK251"/>
  <c r="BK196"/>
  <c r="J601"/>
  <c r="BK464"/>
  <c r="J603"/>
  <c r="J530"/>
  <c r="J359"/>
  <c r="J180"/>
  <c r="J551"/>
  <c r="J430"/>
  <c r="J162"/>
  <c r="BK510"/>
  <c r="J241"/>
  <c r="BK440"/>
  <c r="J260"/>
  <c r="BK320"/>
  <c i="26" r="BK317"/>
  <c r="J213"/>
  <c r="J153"/>
  <c r="J349"/>
  <c r="BK309"/>
  <c r="BK281"/>
  <c r="J289"/>
  <c r="J355"/>
  <c r="J235"/>
  <c i="27" r="J172"/>
  <c r="J181"/>
  <c r="BK181"/>
  <c r="J132"/>
  <c i="28" r="J199"/>
  <c i="2" r="J1674"/>
  <c r="J1607"/>
  <c r="BK1497"/>
  <c r="BK1445"/>
  <c r="BK1329"/>
  <c r="J1172"/>
  <c r="J1085"/>
  <c r="BK1033"/>
  <c r="J874"/>
  <c r="BK703"/>
  <c r="BK509"/>
  <c r="BK350"/>
  <c r="BK271"/>
  <c r="BK1695"/>
  <c r="BK1653"/>
  <c r="J1595"/>
  <c r="BK1555"/>
  <c r="J1435"/>
  <c r="J1373"/>
  <c r="J1315"/>
  <c r="J1250"/>
  <c r="BK1208"/>
  <c r="J1169"/>
  <c r="J1142"/>
  <c r="BK1109"/>
  <c r="BK1090"/>
  <c r="J1050"/>
  <c r="J1010"/>
  <c r="J921"/>
  <c r="J882"/>
  <c r="BK840"/>
  <c r="BK787"/>
  <c r="J709"/>
  <c r="J671"/>
  <c r="BK535"/>
  <c r="J231"/>
  <c r="J1727"/>
  <c r="J1636"/>
  <c r="J1507"/>
  <c r="BK1294"/>
  <c r="J607"/>
  <c r="BK479"/>
  <c r="BK246"/>
  <c r="J1555"/>
  <c r="BK1484"/>
  <c r="J1321"/>
  <c r="J1185"/>
  <c r="J869"/>
  <c r="J479"/>
  <c r="BK1571"/>
  <c r="BK1432"/>
  <c r="J1341"/>
  <c r="J1256"/>
  <c r="J1048"/>
  <c r="BK858"/>
  <c r="J816"/>
  <c r="BK488"/>
  <c r="BK1373"/>
  <c r="BK1131"/>
  <c r="J1196"/>
  <c r="BK1155"/>
  <c r="J1103"/>
  <c r="J1056"/>
  <c r="J887"/>
  <c r="J770"/>
  <c r="BK591"/>
  <c r="J267"/>
  <c r="BK1070"/>
  <c r="BK831"/>
  <c r="BK716"/>
  <c r="BK1152"/>
  <c r="BK895"/>
  <c r="BK851"/>
  <c r="J502"/>
  <c r="BK404"/>
  <c r="J1067"/>
  <c r="J754"/>
  <c r="BK684"/>
  <c r="J657"/>
  <c r="J591"/>
  <c r="J567"/>
  <c r="BK459"/>
  <c r="J429"/>
  <c r="J350"/>
  <c r="J271"/>
  <c r="BK156"/>
  <c i="3" r="J877"/>
  <c r="J836"/>
  <c r="J813"/>
  <c r="BK781"/>
  <c r="BK726"/>
  <c r="J703"/>
  <c r="J689"/>
  <c r="J657"/>
  <c r="BK625"/>
  <c r="BK598"/>
  <c r="BK571"/>
  <c r="J556"/>
  <c r="J521"/>
  <c r="J487"/>
  <c r="J441"/>
  <c r="J416"/>
  <c r="BK376"/>
  <c r="BK299"/>
  <c r="J266"/>
  <c r="J251"/>
  <c r="BK215"/>
  <c r="BK205"/>
  <c r="J161"/>
  <c r="BK957"/>
  <c r="BK928"/>
  <c r="BK877"/>
  <c r="BK847"/>
  <c r="BK798"/>
  <c r="J781"/>
  <c r="BK763"/>
  <c r="J722"/>
  <c r="J706"/>
  <c r="BK677"/>
  <c r="BK657"/>
  <c r="BK637"/>
  <c r="BK606"/>
  <c r="BK589"/>
  <c r="BK553"/>
  <c r="J535"/>
  <c r="BK487"/>
  <c r="J465"/>
  <c r="BK441"/>
  <c r="J384"/>
  <c r="J341"/>
  <c r="J290"/>
  <c r="J255"/>
  <c r="BK225"/>
  <c r="J186"/>
  <c r="J153"/>
  <c i="4" r="J263"/>
  <c r="J235"/>
  <c r="J214"/>
  <c r="BK185"/>
  <c r="BK148"/>
  <c r="J259"/>
  <c r="BK228"/>
  <c r="J185"/>
  <c r="J159"/>
  <c r="BK214"/>
  <c i="5" r="BK376"/>
  <c r="J360"/>
  <c r="BK293"/>
  <c r="J274"/>
  <c r="BK262"/>
  <c r="J204"/>
  <c r="J174"/>
  <c r="J130"/>
  <c r="BK360"/>
  <c r="J324"/>
  <c r="BK280"/>
  <c r="J259"/>
  <c r="J227"/>
  <c r="BK204"/>
  <c r="J154"/>
  <c r="J245"/>
  <c r="J145"/>
  <c r="BK212"/>
  <c r="J276"/>
  <c r="J164"/>
  <c i="6" r="BK1584"/>
  <c r="BK1174"/>
  <c r="J1021"/>
  <c r="J1655"/>
  <c r="J1567"/>
  <c r="J1411"/>
  <c r="BK1372"/>
  <c r="BK1219"/>
  <c r="BK1047"/>
  <c r="BK914"/>
  <c r="J743"/>
  <c r="BK590"/>
  <c r="J532"/>
  <c r="J339"/>
  <c r="J1593"/>
  <c r="BK1456"/>
  <c r="J1251"/>
  <c r="J1667"/>
  <c r="BK1290"/>
  <c r="J1019"/>
  <c r="BK931"/>
  <c r="J749"/>
  <c r="J620"/>
  <c r="J574"/>
  <c r="J516"/>
  <c r="BK472"/>
  <c r="BK405"/>
  <c r="BK1677"/>
  <c r="J1629"/>
  <c r="J1590"/>
  <c r="BK1417"/>
  <c r="BK1356"/>
  <c r="BK1299"/>
  <c r="BK979"/>
  <c r="J730"/>
  <c r="J616"/>
  <c r="J534"/>
  <c r="J1504"/>
  <c r="J1309"/>
  <c r="BK1599"/>
  <c r="BK1442"/>
  <c r="BK1399"/>
  <c r="BK1314"/>
  <c r="J1231"/>
  <c r="BK889"/>
  <c r="J711"/>
  <c r="J639"/>
  <c r="J560"/>
  <c r="BK522"/>
  <c r="BK456"/>
  <c r="J348"/>
  <c r="BK470"/>
  <c r="J247"/>
  <c r="BK1562"/>
  <c r="J1301"/>
  <c r="BK1255"/>
  <c r="BK1235"/>
  <c r="J1139"/>
  <c r="BK1086"/>
  <c r="J1014"/>
  <c r="BK997"/>
  <c r="BK957"/>
  <c r="BK850"/>
  <c r="J646"/>
  <c r="BK558"/>
  <c r="J498"/>
  <c r="BK275"/>
  <c r="J179"/>
  <c r="J1622"/>
  <c r="J1207"/>
  <c r="BK1049"/>
  <c r="J1011"/>
  <c r="BK975"/>
  <c r="BK919"/>
  <c r="J651"/>
  <c r="J444"/>
  <c r="BK334"/>
  <c r="BK1627"/>
  <c r="BK1587"/>
  <c r="BK1414"/>
  <c r="BK1360"/>
  <c r="J1297"/>
  <c r="J1261"/>
  <c r="BK1223"/>
  <c r="J1062"/>
  <c r="BK1027"/>
  <c r="J975"/>
  <c r="BK944"/>
  <c r="BK879"/>
  <c r="J761"/>
  <c r="J728"/>
  <c r="J628"/>
  <c r="BK554"/>
  <c r="BK502"/>
  <c r="J265"/>
  <c i="7" r="J367"/>
  <c r="BK306"/>
  <c r="J251"/>
  <c r="J198"/>
  <c r="BK149"/>
  <c r="BK298"/>
  <c r="BK206"/>
  <c r="BK157"/>
  <c r="J352"/>
  <c r="BK337"/>
  <c r="BK321"/>
  <c r="BK302"/>
  <c r="BK277"/>
  <c r="J255"/>
  <c r="J241"/>
  <c r="J216"/>
  <c r="J190"/>
  <c r="BK164"/>
  <c r="BK147"/>
  <c r="BK361"/>
  <c r="J333"/>
  <c r="BK312"/>
  <c r="J298"/>
  <c r="J275"/>
  <c i="8" r="J282"/>
  <c r="BK241"/>
  <c r="J194"/>
  <c r="BK166"/>
  <c r="BK142"/>
  <c r="J208"/>
  <c r="J192"/>
  <c r="J351"/>
  <c r="J231"/>
  <c r="J336"/>
  <c r="J237"/>
  <c r="J200"/>
  <c r="BK147"/>
  <c r="J290"/>
  <c r="BK253"/>
  <c r="J310"/>
  <c r="J139"/>
  <c i="9" r="J265"/>
  <c r="J250"/>
  <c r="BK240"/>
  <c r="J210"/>
  <c r="BK196"/>
  <c r="J190"/>
  <c r="J176"/>
  <c r="J156"/>
  <c r="BK265"/>
  <c r="BK252"/>
  <c r="J240"/>
  <c r="BK232"/>
  <c r="J208"/>
  <c r="J194"/>
  <c r="BK176"/>
  <c r="BK154"/>
  <c r="J139"/>
  <c r="J220"/>
  <c r="BK166"/>
  <c r="BK158"/>
  <c i="10" r="BK183"/>
  <c r="J174"/>
  <c r="BK144"/>
  <c r="J191"/>
  <c r="BK170"/>
  <c r="J144"/>
  <c r="J168"/>
  <c r="J159"/>
  <c i="11" r="BK646"/>
  <c r="J622"/>
  <c r="BK605"/>
  <c r="J562"/>
  <c r="BK530"/>
  <c r="BK500"/>
  <c r="BK461"/>
  <c r="BK440"/>
  <c r="BK426"/>
  <c r="J402"/>
  <c r="J528"/>
  <c r="BK572"/>
  <c r="BK566"/>
  <c r="J548"/>
  <c r="BK537"/>
  <c r="BK523"/>
  <c r="J516"/>
  <c r="BK482"/>
  <c r="J471"/>
  <c r="BK463"/>
  <c r="BK392"/>
  <c r="BK382"/>
  <c r="BK367"/>
  <c r="J359"/>
  <c r="BK344"/>
  <c r="J332"/>
  <c r="J326"/>
  <c r="J316"/>
  <c r="BK306"/>
  <c r="J294"/>
  <c r="BK276"/>
  <c r="BK266"/>
  <c r="BK252"/>
  <c r="BK234"/>
  <c r="BK222"/>
  <c r="J208"/>
  <c r="J204"/>
  <c r="J199"/>
  <c r="J190"/>
  <c r="J176"/>
  <c r="J157"/>
  <c r="BK620"/>
  <c r="J581"/>
  <c r="BK508"/>
  <c r="BK473"/>
  <c r="J406"/>
  <c r="J374"/>
  <c r="BK298"/>
  <c r="BK193"/>
  <c r="J172"/>
  <c r="BK139"/>
  <c r="J139"/>
  <c i="12" r="J607"/>
  <c r="J589"/>
  <c r="BK560"/>
  <c r="J544"/>
  <c r="J522"/>
  <c r="BK488"/>
  <c r="J471"/>
  <c r="BK451"/>
  <c r="BK427"/>
  <c r="BK409"/>
  <c r="BK387"/>
  <c r="BK323"/>
  <c r="BK601"/>
  <c r="J586"/>
  <c r="BK576"/>
  <c r="J550"/>
  <c r="BK526"/>
  <c r="J512"/>
  <c r="BK482"/>
  <c r="J463"/>
  <c r="BK449"/>
  <c r="J425"/>
  <c r="J403"/>
  <c r="J389"/>
  <c r="BK363"/>
  <c r="J157"/>
  <c r="J558"/>
  <c r="BK518"/>
  <c r="BK467"/>
  <c r="J242"/>
  <c r="BK198"/>
  <c r="BK578"/>
  <c r="J548"/>
  <c r="BK512"/>
  <c r="J465"/>
  <c r="BK411"/>
  <c r="BK315"/>
  <c r="J265"/>
  <c r="J401"/>
  <c r="J165"/>
  <c r="BK540"/>
  <c r="J365"/>
  <c r="BK333"/>
  <c r="BK558"/>
  <c r="J213"/>
  <c r="J128"/>
  <c r="BK441"/>
  <c r="BK159"/>
  <c r="J431"/>
  <c r="BK303"/>
  <c r="BK291"/>
  <c r="BK267"/>
  <c r="J231"/>
  <c r="J205"/>
  <c r="BK161"/>
  <c r="J144"/>
  <c r="J423"/>
  <c r="BK371"/>
  <c r="BK347"/>
  <c r="BK335"/>
  <c r="BK313"/>
  <c r="J281"/>
  <c r="BK244"/>
  <c r="BK231"/>
  <c r="BK203"/>
  <c r="J141"/>
  <c r="BK163"/>
  <c r="BK391"/>
  <c r="BK345"/>
  <c r="BK301"/>
  <c i="13" r="J201"/>
  <c r="J185"/>
  <c r="J162"/>
  <c r="J150"/>
  <c r="J130"/>
  <c r="J195"/>
  <c r="BK170"/>
  <c r="BK150"/>
  <c r="J199"/>
  <c r="BK168"/>
  <c r="J166"/>
  <c r="BK130"/>
  <c i="14" r="BK183"/>
  <c r="BK162"/>
  <c r="J134"/>
  <c r="J189"/>
  <c r="BK178"/>
  <c r="BK172"/>
  <c r="J166"/>
  <c r="J138"/>
  <c r="J130"/>
  <c i="15" r="J335"/>
  <c r="J321"/>
  <c r="J305"/>
  <c r="BK280"/>
  <c r="J264"/>
  <c r="BK192"/>
  <c r="J163"/>
  <c r="BK250"/>
  <c r="BK199"/>
  <c r="BK168"/>
  <c r="J341"/>
  <c r="J258"/>
  <c r="J232"/>
  <c r="BK176"/>
  <c r="BK157"/>
  <c r="BK145"/>
  <c r="BK331"/>
  <c r="J317"/>
  <c r="J269"/>
  <c r="J219"/>
  <c r="BK165"/>
  <c r="J323"/>
  <c r="BK301"/>
  <c r="BK266"/>
  <c r="J246"/>
  <c r="J201"/>
  <c r="J176"/>
  <c r="J147"/>
  <c r="BK325"/>
  <c r="J286"/>
  <c r="BK252"/>
  <c r="J209"/>
  <c r="J174"/>
  <c r="J153"/>
  <c r="BK317"/>
  <c r="J301"/>
  <c r="J288"/>
  <c r="J273"/>
  <c r="J311"/>
  <c r="BK258"/>
  <c r="J241"/>
  <c r="J229"/>
  <c r="BK219"/>
  <c r="BK201"/>
  <c r="BK184"/>
  <c i="16" r="J181"/>
  <c r="BK169"/>
  <c r="BK150"/>
  <c r="J187"/>
  <c r="J173"/>
  <c r="BK157"/>
  <c r="J141"/>
  <c r="BK131"/>
  <c i="17" r="J324"/>
  <c r="BK305"/>
  <c r="BK247"/>
  <c r="BK220"/>
  <c r="BK315"/>
  <c r="J321"/>
  <c r="J259"/>
  <c r="BK208"/>
  <c r="BK310"/>
  <c r="BK257"/>
  <c r="J184"/>
  <c r="J280"/>
  <c r="BK245"/>
  <c r="J208"/>
  <c r="J193"/>
  <c r="J157"/>
  <c r="J133"/>
  <c r="J275"/>
  <c r="BK233"/>
  <c r="BK240"/>
  <c r="BK191"/>
  <c r="BK295"/>
  <c r="BK278"/>
  <c r="J213"/>
  <c r="J203"/>
  <c r="BK130"/>
  <c r="BK151"/>
  <c i="18" r="J180"/>
  <c r="BK177"/>
  <c i="19" r="J805"/>
  <c r="BK742"/>
  <c r="J680"/>
  <c r="BK640"/>
  <c r="BK576"/>
  <c r="BK545"/>
  <c r="BK502"/>
  <c r="J414"/>
  <c r="J341"/>
  <c r="J192"/>
  <c r="J498"/>
  <c r="BK322"/>
  <c r="J845"/>
  <c r="J822"/>
  <c r="BK751"/>
  <c r="BK731"/>
  <c r="BK687"/>
  <c r="BK656"/>
  <c r="J576"/>
  <c r="BK522"/>
  <c r="BK498"/>
  <c r="J406"/>
  <c r="J314"/>
  <c r="J289"/>
  <c r="J267"/>
  <c r="BK200"/>
  <c r="BK168"/>
  <c r="J143"/>
  <c r="J765"/>
  <c r="BK634"/>
  <c r="J399"/>
  <c r="BK239"/>
  <c r="J606"/>
  <c r="J563"/>
  <c r="BK539"/>
  <c r="BK334"/>
  <c r="J471"/>
  <c r="BK392"/>
  <c r="J317"/>
  <c r="J728"/>
  <c r="BK406"/>
  <c r="J748"/>
  <c r="BK589"/>
  <c r="J188"/>
  <c r="J739"/>
  <c r="BK416"/>
  <c r="BK375"/>
  <c r="BK475"/>
  <c i="20" r="BK296"/>
  <c r="BK265"/>
  <c r="J180"/>
  <c i="21" r="BK836"/>
  <c r="BK808"/>
  <c r="J779"/>
  <c r="BK729"/>
  <c r="BK688"/>
  <c r="BK646"/>
  <c r="BK592"/>
  <c r="BK557"/>
  <c r="BK526"/>
  <c r="BK492"/>
  <c r="J379"/>
  <c r="J335"/>
  <c r="BK297"/>
  <c r="BK262"/>
  <c r="J224"/>
  <c r="J164"/>
  <c r="J803"/>
  <c r="J751"/>
  <c r="BK629"/>
  <c r="J595"/>
  <c r="J499"/>
  <c r="BK797"/>
  <c r="J607"/>
  <c r="J833"/>
  <c r="BK722"/>
  <c r="BK635"/>
  <c r="J434"/>
  <c r="J404"/>
  <c r="BK335"/>
  <c r="BK301"/>
  <c r="BK269"/>
  <c r="J230"/>
  <c r="J529"/>
  <c r="BK404"/>
  <c r="J265"/>
  <c r="J293"/>
  <c r="J277"/>
  <c r="BK427"/>
  <c r="BK329"/>
  <c r="BK379"/>
  <c r="BK291"/>
  <c r="BK246"/>
  <c i="22" r="BK363"/>
  <c r="BK335"/>
  <c r="BK327"/>
  <c r="J312"/>
  <c r="BK296"/>
  <c r="J261"/>
  <c r="J175"/>
  <c r="J350"/>
  <c r="J333"/>
  <c r="J259"/>
  <c r="BK218"/>
  <c r="J151"/>
  <c r="BK354"/>
  <c r="J331"/>
  <c r="BK302"/>
  <c r="BK175"/>
  <c r="J314"/>
  <c r="BK300"/>
  <c r="J279"/>
  <c r="BK273"/>
  <c r="J269"/>
  <c r="BK261"/>
  <c r="BK249"/>
  <c r="J237"/>
  <c r="BK206"/>
  <c r="J171"/>
  <c r="BK151"/>
  <c r="J243"/>
  <c r="BK204"/>
  <c r="J188"/>
  <c r="J141"/>
  <c r="J153"/>
  <c i="23" r="BK328"/>
  <c r="J316"/>
  <c r="BK304"/>
  <c r="J212"/>
  <c r="BK153"/>
  <c r="BK340"/>
  <c r="BK332"/>
  <c r="BK306"/>
  <c r="J290"/>
  <c r="J270"/>
  <c r="BK262"/>
  <c r="BK243"/>
  <c r="J227"/>
  <c r="BK206"/>
  <c r="J190"/>
  <c r="J177"/>
  <c r="J153"/>
  <c r="BK274"/>
  <c r="J282"/>
  <c r="BK149"/>
  <c r="BK179"/>
  <c i="24" r="BK259"/>
  <c r="BK242"/>
  <c r="J232"/>
  <c r="J222"/>
  <c r="J210"/>
  <c r="J192"/>
  <c r="BK176"/>
  <c r="J168"/>
  <c r="BK152"/>
  <c r="J136"/>
  <c r="BK265"/>
  <c r="BK248"/>
  <c r="J242"/>
  <c r="J230"/>
  <c r="BK222"/>
  <c r="J208"/>
  <c r="J202"/>
  <c r="BK188"/>
  <c r="BK178"/>
  <c r="J170"/>
  <c r="BK160"/>
  <c r="BK146"/>
  <c r="J132"/>
  <c i="25" r="J613"/>
  <c r="BK589"/>
  <c r="BK571"/>
  <c r="BK555"/>
  <c r="BK541"/>
  <c r="BK516"/>
  <c r="BK187"/>
  <c r="BK166"/>
  <c r="J146"/>
  <c r="BK605"/>
  <c r="BK591"/>
  <c r="BK559"/>
  <c r="BK530"/>
  <c r="J500"/>
  <c r="J450"/>
  <c r="J424"/>
  <c r="J382"/>
  <c r="J355"/>
  <c r="BK314"/>
  <c r="J248"/>
  <c r="BK444"/>
  <c r="BK420"/>
  <c r="J403"/>
  <c r="BK379"/>
  <c r="BK348"/>
  <c r="J328"/>
  <c r="BK298"/>
  <c r="J271"/>
  <c r="J203"/>
  <c r="J166"/>
  <c r="BK142"/>
  <c r="BK532"/>
  <c r="J479"/>
  <c r="J587"/>
  <c r="BK549"/>
  <c r="J484"/>
  <c r="J364"/>
  <c r="J266"/>
  <c r="BK157"/>
  <c r="BK585"/>
  <c r="BK522"/>
  <c r="J468"/>
  <c r="BK397"/>
  <c r="BK221"/>
  <c r="J150"/>
  <c r="J569"/>
  <c r="J532"/>
  <c r="BK241"/>
  <c r="BK457"/>
  <c r="J208"/>
  <c r="J457"/>
  <c r="BK409"/>
  <c r="BK223"/>
  <c r="J401"/>
  <c r="J336"/>
  <c r="BK275"/>
  <c r="J138"/>
  <c r="BK328"/>
  <c r="J170"/>
  <c r="J366"/>
  <c i="26" r="BK257"/>
  <c r="BK219"/>
  <c r="J201"/>
  <c r="BK174"/>
  <c r="BK151"/>
  <c r="J325"/>
  <c r="J285"/>
  <c r="J257"/>
  <c r="J219"/>
  <c r="J148"/>
  <c r="J368"/>
  <c r="J311"/>
  <c r="BK297"/>
  <c r="J269"/>
  <c r="J241"/>
  <c r="J187"/>
  <c r="BK141"/>
  <c r="J323"/>
  <c r="J281"/>
  <c r="J249"/>
  <c r="BK189"/>
  <c i="27" r="J205"/>
  <c r="J174"/>
  <c r="J152"/>
  <c r="BK132"/>
  <c r="J189"/>
  <c r="BK205"/>
  <c r="BK193"/>
  <c r="J183"/>
  <c r="BK172"/>
  <c r="J162"/>
  <c r="BK143"/>
  <c i="28" r="BK203"/>
  <c r="BK199"/>
  <c r="BK176"/>
  <c r="J132"/>
  <c r="BK193"/>
  <c r="BK183"/>
  <c r="J162"/>
  <c r="J149"/>
  <c r="BK138"/>
  <c r="J183"/>
  <c r="BK168"/>
  <c r="BK156"/>
  <c r="BK140"/>
  <c i="29" r="J333"/>
  <c r="BK311"/>
  <c r="BK290"/>
  <c r="BK278"/>
  <c r="BK248"/>
  <c r="J229"/>
  <c r="J205"/>
  <c r="BK180"/>
  <c r="J165"/>
  <c r="BK143"/>
  <c r="J341"/>
  <c r="BK323"/>
  <c r="BK307"/>
  <c r="BK292"/>
  <c r="J280"/>
  <c r="J264"/>
  <c r="BK232"/>
  <c r="BK215"/>
  <c r="J196"/>
  <c r="BK182"/>
  <c r="BK163"/>
  <c r="BK153"/>
  <c r="J143"/>
  <c r="BK325"/>
  <c r="J290"/>
  <c r="BK250"/>
  <c r="BK223"/>
  <c r="BK186"/>
  <c r="J155"/>
  <c r="BK331"/>
  <c r="BK284"/>
  <c r="J258"/>
  <c r="J235"/>
  <c r="J207"/>
  <c r="J172"/>
  <c r="J137"/>
  <c i="30" r="J171"/>
  <c r="J162"/>
  <c r="BK135"/>
  <c r="J181"/>
  <c r="J164"/>
  <c r="J148"/>
  <c r="BK148"/>
  <c i="31" r="BK199"/>
  <c r="BK164"/>
  <c r="BK139"/>
  <c r="J195"/>
  <c r="J177"/>
  <c r="BK155"/>
  <c r="BK130"/>
  <c i="32" r="BK611"/>
  <c r="J590"/>
  <c r="BK556"/>
  <c r="BK534"/>
  <c r="BK494"/>
  <c r="BK473"/>
  <c r="BK401"/>
  <c r="BK367"/>
  <c r="BK340"/>
  <c r="BK309"/>
  <c r="J264"/>
  <c r="J173"/>
  <c r="BK586"/>
  <c r="BK315"/>
  <c r="J224"/>
  <c r="J376"/>
  <c r="J203"/>
  <c r="J570"/>
  <c r="BK480"/>
  <c r="J404"/>
  <c r="BK306"/>
  <c r="BK259"/>
  <c r="J220"/>
  <c r="J470"/>
  <c r="BK240"/>
  <c r="J567"/>
  <c r="BK352"/>
  <c r="BK299"/>
  <c r="J178"/>
  <c r="BK385"/>
  <c r="J153"/>
  <c r="BK524"/>
  <c r="BK449"/>
  <c r="J407"/>
  <c r="J248"/>
  <c r="J527"/>
  <c r="BK281"/>
  <c r="BK255"/>
  <c r="BK488"/>
  <c r="J259"/>
  <c r="J449"/>
  <c r="J346"/>
  <c i="2" r="J1345"/>
  <c r="BK1125"/>
  <c r="J913"/>
  <c r="J797"/>
  <c r="BK438"/>
  <c i="1" r="AS120"/>
  <c i="2" r="J951"/>
  <c r="J806"/>
  <c r="J687"/>
  <c r="J235"/>
  <c r="J1695"/>
  <c r="J1087"/>
  <c r="J302"/>
  <c r="BK1367"/>
  <c r="J1090"/>
  <c r="J469"/>
  <c r="BK571"/>
  <c r="J261"/>
  <c r="J1456"/>
  <c r="J1208"/>
  <c r="J1109"/>
  <c r="BK1041"/>
  <c r="BK773"/>
  <c r="BK498"/>
  <c r="J1128"/>
  <c r="J819"/>
  <c r="BK1165"/>
  <c r="J929"/>
  <c r="J509"/>
  <c r="J1025"/>
  <c r="BK745"/>
  <c r="BK661"/>
  <c r="J586"/>
  <c r="J472"/>
  <c r="J372"/>
  <c r="J196"/>
  <c i="3" r="J891"/>
  <c r="BK810"/>
  <c r="BK759"/>
  <c r="BK722"/>
  <c r="J681"/>
  <c r="J637"/>
  <c r="J589"/>
  <c r="J553"/>
  <c r="J449"/>
  <c r="J393"/>
  <c r="J274"/>
  <c r="J236"/>
  <c r="J180"/>
  <c r="BK712"/>
  <c r="J665"/>
  <c r="BK629"/>
  <c r="J583"/>
  <c r="J550"/>
  <c r="J483"/>
  <c r="J409"/>
  <c r="BK266"/>
  <c r="J196"/>
  <c r="BK149"/>
  <c i="4" r="J228"/>
  <c r="BK159"/>
  <c r="BK207"/>
  <c r="J179"/>
  <c i="5" r="BK339"/>
  <c r="J255"/>
  <c r="J212"/>
  <c i="6" r="J1243"/>
  <c r="J1677"/>
  <c r="J1396"/>
  <c r="BK1286"/>
  <c r="J940"/>
  <c r="BK708"/>
  <c r="BK526"/>
  <c r="J1596"/>
  <c r="BK1198"/>
  <c r="J1117"/>
  <c r="BK928"/>
  <c r="J602"/>
  <c r="J524"/>
  <c r="BK285"/>
  <c r="J1611"/>
  <c r="BK1402"/>
  <c r="J1324"/>
  <c r="J1249"/>
  <c r="BK1044"/>
  <c r="J726"/>
  <c r="BK508"/>
  <c r="J1264"/>
  <c r="J1562"/>
  <c r="BK1437"/>
  <c r="J1223"/>
  <c r="BK620"/>
  <c r="BK492"/>
  <c r="BK1704"/>
  <c r="BK1698"/>
  <c r="BK1655"/>
  <c r="J1292"/>
  <c r="BK1078"/>
  <c r="BK807"/>
  <c r="BK636"/>
  <c r="J334"/>
  <c r="J1299"/>
  <c r="J1229"/>
  <c r="J1074"/>
  <c r="J1001"/>
  <c r="BK965"/>
  <c r="BK721"/>
  <c r="BK542"/>
  <c r="BK265"/>
  <c r="BK1487"/>
  <c r="J1314"/>
  <c r="J1235"/>
  <c r="BK989"/>
  <c r="BK909"/>
  <c r="BK730"/>
  <c r="J546"/>
  <c r="J468"/>
  <c i="7" r="BK267"/>
  <c r="J153"/>
  <c r="BK344"/>
  <c r="J204"/>
  <c r="BK162"/>
  <c r="J354"/>
  <c r="BK325"/>
  <c r="BK279"/>
  <c i="8" r="BK324"/>
  <c r="J286"/>
  <c r="BK255"/>
  <c r="BK175"/>
  <c r="BK231"/>
  <c r="J259"/>
  <c r="BK334"/>
  <c r="J149"/>
  <c r="BK245"/>
  <c r="BK316"/>
  <c r="J284"/>
  <c r="BK235"/>
  <c r="J280"/>
  <c r="BK216"/>
  <c r="BK342"/>
  <c r="J233"/>
  <c r="J196"/>
  <c r="J330"/>
  <c r="J274"/>
  <c r="BK162"/>
  <c i="9" r="BK259"/>
  <c r="J234"/>
  <c r="J198"/>
  <c r="BK160"/>
  <c r="J261"/>
  <c r="BK182"/>
  <c r="J150"/>
  <c i="10" r="J176"/>
  <c r="J137"/>
  <c r="BK159"/>
  <c r="J185"/>
  <c r="BK156"/>
  <c i="11" r="BK626"/>
  <c r="J574"/>
  <c r="J537"/>
  <c r="BK493"/>
  <c r="BK340"/>
  <c r="J310"/>
  <c r="BK302"/>
  <c r="J274"/>
  <c r="J241"/>
  <c r="BK552"/>
  <c r="BK159"/>
  <c i="12" r="BK459"/>
  <c r="J417"/>
  <c r="J373"/>
  <c r="J603"/>
  <c r="J582"/>
  <c r="J554"/>
  <c r="BK516"/>
  <c r="J490"/>
  <c r="J453"/>
  <c r="BK407"/>
  <c r="J371"/>
  <c r="BK136"/>
  <c r="J520"/>
  <c r="BK285"/>
  <c r="BK149"/>
  <c r="BK562"/>
  <c r="BK492"/>
  <c r="BK351"/>
  <c r="J271"/>
  <c r="J175"/>
  <c r="J560"/>
  <c r="J319"/>
  <c r="J313"/>
  <c r="BK473"/>
  <c r="BK168"/>
  <c r="BK453"/>
  <c r="J321"/>
  <c r="BK281"/>
  <c r="J253"/>
  <c r="J183"/>
  <c r="BK431"/>
  <c r="BK367"/>
  <c r="BK321"/>
  <c r="BK279"/>
  <c r="BK213"/>
  <c r="J173"/>
  <c r="J397"/>
  <c r="J317"/>
  <c i="13" r="J205"/>
  <c r="J164"/>
  <c r="BK145"/>
  <c r="BK197"/>
  <c r="BK160"/>
  <c r="BK185"/>
  <c r="BK136"/>
  <c r="J138"/>
  <c i="14" r="BK138"/>
  <c i="16" r="BK162"/>
  <c r="J137"/>
  <c r="J144"/>
  <c i="17" r="BK321"/>
  <c r="BK228"/>
  <c r="BK280"/>
  <c r="J228"/>
  <c r="J305"/>
  <c r="BK181"/>
  <c r="J257"/>
  <c r="BK198"/>
  <c r="J142"/>
  <c r="BK235"/>
  <c r="BK238"/>
  <c r="BK145"/>
  <c r="BK218"/>
  <c r="J151"/>
  <c r="J136"/>
  <c i="18" r="BK199"/>
  <c r="BK195"/>
  <c r="J171"/>
  <c r="BK190"/>
  <c i="19" r="BK845"/>
  <c r="J731"/>
  <c r="J663"/>
  <c r="BK554"/>
  <c r="BK388"/>
  <c r="BK528"/>
  <c r="J467"/>
  <c r="J850"/>
  <c r="BK762"/>
  <c r="BK700"/>
  <c r="J640"/>
  <c r="J565"/>
  <c r="J431"/>
  <c r="BK308"/>
  <c r="J257"/>
  <c r="BK188"/>
  <c r="J793"/>
  <c r="J494"/>
  <c r="J754"/>
  <c r="J554"/>
  <c r="J484"/>
  <c r="BK399"/>
  <c r="J773"/>
  <c r="BK331"/>
  <c r="J359"/>
  <c r="BK147"/>
  <c r="J439"/>
  <c i="20" r="J280"/>
  <c r="J229"/>
  <c r="J277"/>
  <c r="J212"/>
  <c r="J134"/>
  <c r="BK303"/>
  <c r="BK249"/>
  <c r="BK206"/>
  <c r="BK134"/>
  <c i="21" r="BK848"/>
  <c r="BK803"/>
  <c r="J700"/>
  <c r="J632"/>
  <c r="BK542"/>
  <c r="J484"/>
  <c r="J409"/>
  <c r="BK321"/>
  <c r="J259"/>
  <c r="J854"/>
  <c r="J688"/>
  <c r="J547"/>
  <c r="BK774"/>
  <c r="J601"/>
  <c r="J791"/>
  <c r="BK833"/>
  <c r="J769"/>
  <c r="J722"/>
  <c r="BK623"/>
  <c r="J586"/>
  <c r="J523"/>
  <c r="BK499"/>
  <c r="BK448"/>
  <c r="J331"/>
  <c r="BK285"/>
  <c r="J198"/>
  <c r="J285"/>
  <c i="22" r="J363"/>
  <c r="BK331"/>
  <c r="BK298"/>
  <c r="BK184"/>
  <c r="J340"/>
  <c r="J241"/>
  <c r="BK149"/>
  <c r="BK350"/>
  <c r="BK308"/>
  <c r="J160"/>
  <c r="J288"/>
  <c r="BK265"/>
  <c r="BK245"/>
  <c r="BK220"/>
  <c r="J184"/>
  <c r="J149"/>
  <c r="J214"/>
  <c r="J173"/>
  <c r="BK137"/>
  <c r="BK202"/>
  <c i="23" r="BK344"/>
  <c r="J314"/>
  <c r="BK181"/>
  <c r="J147"/>
  <c r="J328"/>
  <c r="BK235"/>
  <c r="BK175"/>
  <c r="BK342"/>
  <c r="J318"/>
  <c r="BK294"/>
  <c r="J264"/>
  <c r="J235"/>
  <c r="J204"/>
  <c r="J181"/>
  <c r="J308"/>
  <c r="BK249"/>
  <c r="J160"/>
  <c i="24" r="BK246"/>
  <c r="BK216"/>
  <c r="BK186"/>
  <c r="J212"/>
  <c r="BK196"/>
  <c r="J174"/>
  <c r="J154"/>
  <c r="J160"/>
  <c i="25" r="BK597"/>
  <c r="BK567"/>
  <c r="J539"/>
  <c r="J498"/>
  <c r="J160"/>
  <c r="J577"/>
  <c r="BK502"/>
  <c r="J454"/>
  <c r="BK411"/>
  <c r="J348"/>
  <c r="BK263"/>
  <c r="BK430"/>
  <c r="BK190"/>
  <c r="BK146"/>
  <c r="J494"/>
  <c r="BK581"/>
  <c r="BK460"/>
  <c r="BK230"/>
  <c r="BK154"/>
  <c r="BK537"/>
  <c r="BK448"/>
  <c r="BK234"/>
  <c r="J571"/>
  <c r="BK208"/>
  <c r="J205"/>
  <c r="J413"/>
  <c r="BK468"/>
  <c r="BK302"/>
  <c r="BK236"/>
  <c r="J185"/>
  <c r="BK364"/>
  <c i="26" r="BK291"/>
  <c r="J255"/>
  <c r="BK233"/>
  <c r="J211"/>
  <c r="BK207"/>
  <c r="J177"/>
  <c r="J169"/>
  <c r="J128"/>
  <c r="J319"/>
  <c r="BK295"/>
  <c r="J247"/>
  <c r="J227"/>
  <c r="J166"/>
  <c r="J132"/>
  <c r="J361"/>
  <c r="BK303"/>
  <c r="BK279"/>
  <c r="J253"/>
  <c r="J217"/>
  <c r="J159"/>
  <c r="BK345"/>
  <c r="BK285"/>
  <c r="J245"/>
  <c r="BK143"/>
  <c i="27" r="J195"/>
  <c r="BK162"/>
  <c r="J147"/>
  <c r="J203"/>
  <c r="BK185"/>
  <c r="J168"/>
  <c r="BK130"/>
  <c r="BK195"/>
  <c r="BK183"/>
  <c r="BK179"/>
  <c r="J166"/>
  <c r="J156"/>
  <c r="BK147"/>
  <c r="BK134"/>
  <c i="28" r="J134"/>
  <c r="J195"/>
  <c r="BK187"/>
  <c r="J145"/>
  <c r="BK197"/>
  <c r="BK189"/>
  <c r="J172"/>
  <c r="J158"/>
  <c r="J140"/>
  <c r="BK132"/>
  <c r="BK172"/>
  <c r="J164"/>
  <c r="BK149"/>
  <c r="J138"/>
  <c i="29" r="J331"/>
  <c r="J309"/>
  <c r="J292"/>
  <c r="J254"/>
  <c r="J219"/>
  <c r="J199"/>
  <c r="BK172"/>
  <c r="BK157"/>
  <c r="BK139"/>
  <c r="J329"/>
  <c r="BK313"/>
  <c r="J296"/>
  <c r="J284"/>
  <c r="J266"/>
  <c r="BK241"/>
  <c r="BK213"/>
  <c r="BK199"/>
  <c r="J180"/>
  <c r="BK161"/>
  <c r="BK147"/>
  <c r="BK135"/>
  <c r="BK303"/>
  <c i="30" r="BK139"/>
  <c r="BK183"/>
  <c r="J159"/>
  <c r="BK146"/>
  <c r="BK159"/>
  <c i="31" r="BK190"/>
  <c r="J171"/>
  <c r="BK158"/>
  <c r="J136"/>
  <c r="BK180"/>
  <c r="BK186"/>
  <c r="J152"/>
  <c i="32" r="J580"/>
  <c r="J549"/>
  <c r="J524"/>
  <c r="J488"/>
  <c r="BK467"/>
  <c r="BK420"/>
  <c r="BK370"/>
  <c r="J324"/>
  <c r="J306"/>
  <c r="J277"/>
  <c r="J632"/>
  <c r="J502"/>
  <c r="J309"/>
  <c r="BK277"/>
  <c r="BK379"/>
  <c r="BK632"/>
  <c r="J578"/>
  <c r="BK502"/>
  <c r="J327"/>
  <c r="J271"/>
  <c r="BK228"/>
  <c r="BK155"/>
  <c r="BK394"/>
  <c r="BK623"/>
  <c r="BK446"/>
  <c r="BK327"/>
  <c r="J268"/>
  <c r="J564"/>
  <c r="J382"/>
  <c r="J623"/>
  <c r="J534"/>
  <c r="BK434"/>
  <c r="BK397"/>
  <c r="J290"/>
  <c r="J467"/>
  <c r="J337"/>
  <c r="BK178"/>
  <c r="BK373"/>
  <c r="BK470"/>
  <c r="BK452"/>
  <c r="BK271"/>
  <c r="J149"/>
  <c i="2" r="BK1715"/>
  <c r="J1591"/>
  <c r="BK1558"/>
  <c r="J1442"/>
  <c r="BK1363"/>
  <c r="BK1305"/>
  <c r="BK1120"/>
  <c r="J1041"/>
  <c r="BK891"/>
  <c r="BK826"/>
  <c r="BK777"/>
  <c r="J711"/>
  <c r="BK514"/>
  <c r="J432"/>
  <c r="J340"/>
  <c i="1" r="AS126"/>
  <c i="2" r="BK1405"/>
  <c r="J1305"/>
  <c r="BK1237"/>
  <c r="BK1205"/>
  <c r="BK1148"/>
  <c r="J1106"/>
  <c r="BK1079"/>
  <c r="J1033"/>
  <c r="J963"/>
  <c r="J925"/>
  <c r="BK885"/>
  <c r="J835"/>
  <c r="J777"/>
  <c r="BK696"/>
  <c r="BK668"/>
  <c r="J394"/>
  <c r="J210"/>
  <c r="J1723"/>
  <c r="BK1595"/>
  <c r="BK1504"/>
  <c r="J1052"/>
  <c r="J594"/>
  <c r="J318"/>
  <c r="J288"/>
  <c r="J156"/>
  <c r="BK1449"/>
  <c r="BK1280"/>
  <c r="J1189"/>
  <c r="J1004"/>
  <c r="J727"/>
  <c r="BK476"/>
  <c r="BK429"/>
  <c r="BK220"/>
  <c r="BK1396"/>
  <c r="J1122"/>
  <c r="J858"/>
  <c r="BK727"/>
  <c r="J665"/>
  <c r="J654"/>
  <c r="BK620"/>
  <c r="BK580"/>
  <c r="J498"/>
  <c r="BK414"/>
  <c r="J1729"/>
  <c r="BK1470"/>
  <c r="J1396"/>
  <c r="J1308"/>
  <c r="BK1114"/>
  <c r="BK938"/>
  <c r="J674"/>
  <c r="J476"/>
  <c r="BK1349"/>
  <c r="J1116"/>
  <c r="BK1162"/>
  <c r="BK1139"/>
  <c r="BK1100"/>
  <c r="BK967"/>
  <c r="J891"/>
  <c r="J840"/>
  <c r="BK748"/>
  <c r="J603"/>
  <c r="J414"/>
  <c r="J1125"/>
  <c r="J826"/>
  <c r="J696"/>
  <c r="J895"/>
  <c r="J706"/>
  <c r="J452"/>
  <c r="J1202"/>
  <c r="J988"/>
  <c r="BK767"/>
  <c r="BK738"/>
  <c r="BK665"/>
  <c r="J626"/>
  <c r="J577"/>
  <c r="BK462"/>
  <c r="BK442"/>
  <c r="J363"/>
  <c r="J278"/>
  <c r="J188"/>
  <c r="J150"/>
  <c i="3" r="J887"/>
  <c r="J847"/>
  <c r="BK825"/>
  <c r="BK795"/>
  <c r="J775"/>
  <c r="BK735"/>
  <c r="BK706"/>
  <c r="J677"/>
  <c r="BK654"/>
  <c r="J633"/>
  <c r="J614"/>
  <c r="BK583"/>
  <c r="BK564"/>
  <c r="BK491"/>
  <c r="J469"/>
  <c r="J405"/>
  <c r="BK357"/>
  <c r="J285"/>
  <c r="BK263"/>
  <c r="BK240"/>
  <c r="J225"/>
  <c r="J202"/>
  <c r="J165"/>
  <c r="J943"/>
  <c r="J900"/>
  <c r="BK867"/>
  <c r="BK836"/>
  <c r="BK819"/>
  <c r="BK792"/>
  <c r="J771"/>
  <c r="J726"/>
  <c r="BK709"/>
  <c r="J685"/>
  <c r="J669"/>
  <c r="BK251"/>
  <c r="BK228"/>
  <c r="BK209"/>
  <c r="J176"/>
  <c r="BK161"/>
  <c i="4" r="BK263"/>
  <c r="J242"/>
  <c r="BK179"/>
  <c r="BK134"/>
  <c r="BK235"/>
  <c r="J225"/>
  <c r="J172"/>
  <c r="J155"/>
  <c r="J250"/>
  <c i="5" r="BK374"/>
  <c r="J343"/>
  <c r="J296"/>
  <c r="J280"/>
  <c r="BK220"/>
  <c r="J183"/>
  <c r="J158"/>
  <c r="BK372"/>
  <c r="BK331"/>
  <c r="J302"/>
  <c r="BK271"/>
  <c r="J241"/>
  <c r="BK218"/>
  <c r="J200"/>
  <c r="BK145"/>
  <c r="J331"/>
  <c r="BK234"/>
  <c r="BK136"/>
  <c r="BK364"/>
  <c r="BK255"/>
  <c r="BK140"/>
  <c i="6" r="J1423"/>
  <c r="J1131"/>
  <c r="BK468"/>
  <c r="J1637"/>
  <c r="BK1459"/>
  <c r="BK1264"/>
  <c r="J1189"/>
  <c r="BK1473"/>
  <c r="J1239"/>
  <c r="BK1014"/>
  <c r="BK926"/>
  <c r="BK752"/>
  <c r="BK688"/>
  <c r="BK536"/>
  <c r="BK478"/>
  <c r="BK345"/>
  <c r="J236"/>
  <c r="BK1596"/>
  <c r="J1447"/>
  <c r="J1366"/>
  <c r="J1327"/>
  <c r="BK1280"/>
  <c r="BK1253"/>
  <c r="BK1124"/>
  <c r="J993"/>
  <c r="J949"/>
  <c r="BK668"/>
  <c r="J536"/>
  <c r="BK458"/>
  <c r="J1540"/>
  <c r="BK1695"/>
  <c r="J1557"/>
  <c r="BK1432"/>
  <c r="BK1353"/>
  <c r="J1245"/>
  <c r="J1144"/>
  <c r="BK817"/>
  <c r="J696"/>
  <c r="J577"/>
  <c r="BK550"/>
  <c r="J486"/>
  <c r="J355"/>
  <c r="J249"/>
  <c r="BK1692"/>
  <c r="J1695"/>
  <c r="BK1650"/>
  <c r="J1547"/>
  <c r="J1414"/>
  <c r="J1182"/>
  <c r="BK1144"/>
  <c r="BK875"/>
  <c r="BK716"/>
  <c r="BK678"/>
  <c r="BK560"/>
  <c r="J502"/>
  <c r="BK342"/>
  <c r="BK194"/>
  <c r="BK1557"/>
  <c r="J1277"/>
  <c r="BK1249"/>
  <c r="BK1207"/>
  <c r="J1082"/>
  <c r="J1003"/>
  <c r="BK977"/>
  <c r="J955"/>
  <c r="J861"/>
  <c r="BK572"/>
  <c r="BK516"/>
  <c r="J420"/>
  <c r="BK269"/>
  <c r="J1643"/>
  <c r="BK1605"/>
  <c r="BK1139"/>
  <c r="J1047"/>
  <c r="BK1001"/>
  <c r="J983"/>
  <c r="BK955"/>
  <c r="J938"/>
  <c r="J797"/>
  <c r="J522"/>
  <c r="BK412"/>
  <c r="J1650"/>
  <c r="BK1619"/>
  <c r="J1579"/>
  <c r="BK1447"/>
  <c r="BK1375"/>
  <c r="BK1330"/>
  <c r="J1282"/>
  <c r="J1198"/>
  <c r="BK1051"/>
  <c r="J997"/>
  <c r="J967"/>
  <c r="J944"/>
  <c r="J884"/>
  <c r="J752"/>
  <c r="BK696"/>
  <c r="BK574"/>
  <c r="BK514"/>
  <c r="BK450"/>
  <c r="BK400"/>
  <c r="J257"/>
  <c r="J146"/>
  <c i="7" r="J341"/>
  <c r="J273"/>
  <c r="BK232"/>
  <c r="J167"/>
  <c r="BK137"/>
  <c r="BK300"/>
  <c r="BK273"/>
  <c r="J181"/>
  <c r="BK356"/>
  <c r="J339"/>
  <c r="J329"/>
  <c r="BK318"/>
  <c r="BK296"/>
  <c r="J285"/>
  <c r="BK269"/>
  <c r="J259"/>
  <c r="BK243"/>
  <c r="J228"/>
  <c r="BK212"/>
  <c r="BK181"/>
  <c r="J160"/>
  <c r="BK143"/>
  <c r="BK352"/>
  <c r="J335"/>
  <c r="J323"/>
  <c r="J302"/>
  <c r="BK285"/>
  <c r="J269"/>
  <c r="BK253"/>
  <c r="BK235"/>
  <c r="BK214"/>
  <c r="J151"/>
  <c r="J137"/>
  <c r="BK192"/>
  <c r="J164"/>
  <c r="BK145"/>
  <c i="8" r="BK332"/>
  <c r="BK314"/>
  <c r="BK247"/>
  <c r="J142"/>
  <c r="J288"/>
  <c r="BK353"/>
  <c r="J266"/>
  <c r="BK239"/>
  <c r="BK179"/>
  <c r="J355"/>
  <c r="BK264"/>
  <c r="J227"/>
  <c r="J177"/>
  <c r="BK292"/>
  <c r="J276"/>
  <c r="J216"/>
  <c r="BK198"/>
  <c r="BK151"/>
  <c r="J302"/>
  <c r="BK276"/>
  <c r="BK164"/>
  <c r="BK172"/>
  <c i="9" r="J232"/>
  <c r="BK204"/>
  <c r="BK254"/>
  <c r="J244"/>
  <c r="BK224"/>
  <c r="J200"/>
  <c r="J188"/>
  <c r="BK168"/>
  <c r="J158"/>
  <c r="J141"/>
  <c r="J254"/>
  <c r="J236"/>
  <c r="J224"/>
  <c r="BK210"/>
  <c r="BK198"/>
  <c r="BK174"/>
  <c r="J164"/>
  <c r="J136"/>
  <c r="J216"/>
  <c r="J146"/>
  <c i="10" r="BK191"/>
  <c r="BK178"/>
  <c r="J156"/>
  <c r="J148"/>
  <c r="J193"/>
  <c r="J183"/>
  <c r="J162"/>
  <c r="BK148"/>
  <c r="BK133"/>
  <c r="BK174"/>
  <c i="11" r="BK644"/>
  <c r="J624"/>
  <c r="J607"/>
  <c r="J593"/>
  <c r="J570"/>
  <c r="BK543"/>
  <c r="BK518"/>
  <c r="J486"/>
  <c r="BK467"/>
  <c r="J438"/>
  <c r="BK420"/>
  <c r="J394"/>
  <c r="BK264"/>
  <c r="BK655"/>
  <c r="J601"/>
  <c r="J576"/>
  <c r="BK533"/>
  <c r="BK168"/>
  <c i="12" r="BK597"/>
  <c r="J578"/>
  <c r="J514"/>
  <c r="J484"/>
  <c r="BK461"/>
  <c r="J419"/>
  <c r="J385"/>
  <c r="BK263"/>
  <c r="BK574"/>
  <c r="J528"/>
  <c r="J457"/>
  <c r="J409"/>
  <c r="J379"/>
  <c r="BK550"/>
  <c r="BK383"/>
  <c r="J211"/>
  <c r="J570"/>
  <c r="J447"/>
  <c r="J341"/>
  <c r="BK195"/>
  <c r="BK546"/>
  <c r="BK357"/>
  <c r="BK337"/>
  <c r="BK269"/>
  <c r="J208"/>
  <c r="J449"/>
  <c r="BK369"/>
  <c r="J315"/>
  <c r="BK271"/>
  <c r="J229"/>
  <c r="BK329"/>
  <c r="BK359"/>
  <c r="J295"/>
  <c i="13" r="BK193"/>
  <c r="BK158"/>
  <c r="J143"/>
  <c i="14" r="BK168"/>
  <c r="BK136"/>
  <c r="BK130"/>
  <c r="BK205"/>
  <c r="BK203"/>
  <c r="J168"/>
  <c r="BK166"/>
  <c r="J199"/>
  <c r="BK193"/>
  <c r="J191"/>
  <c r="J187"/>
  <c r="J183"/>
  <c r="BK170"/>
  <c r="BK160"/>
  <c r="J154"/>
  <c r="J149"/>
  <c r="BK145"/>
  <c r="BK132"/>
  <c r="BK197"/>
  <c r="BK191"/>
  <c r="BK189"/>
  <c r="BK187"/>
  <c r="J176"/>
  <c r="BK147"/>
  <c i="15" r="BK341"/>
  <c r="BK329"/>
  <c r="J294"/>
  <c r="BK271"/>
  <c r="J215"/>
  <c r="J141"/>
  <c r="J221"/>
  <c r="J165"/>
  <c r="J280"/>
  <c r="BK213"/>
  <c r="BK161"/>
  <c r="J319"/>
  <c r="J292"/>
  <c r="BK203"/>
  <c r="J333"/>
  <c r="BK298"/>
  <c r="BK243"/>
  <c r="BK153"/>
  <c r="J337"/>
  <c r="BK254"/>
  <c r="J199"/>
  <c r="J159"/>
  <c r="BK305"/>
  <c r="BK290"/>
  <c r="J137"/>
  <c r="J250"/>
  <c r="BK235"/>
  <c r="BK209"/>
  <c r="J180"/>
  <c i="16" r="BK171"/>
  <c r="BK144"/>
  <c r="BK181"/>
  <c r="BK159"/>
  <c r="J135"/>
  <c r="BK137"/>
  <c i="17" r="BK291"/>
  <c r="J230"/>
  <c r="J289"/>
  <c r="J268"/>
  <c r="J175"/>
  <c r="J247"/>
  <c r="BK157"/>
  <c r="BK172"/>
  <c r="BK268"/>
  <c r="BK139"/>
  <c i="18" r="J183"/>
  <c r="J199"/>
  <c r="BK155"/>
  <c r="J161"/>
  <c r="J155"/>
  <c i="19" r="BK789"/>
  <c r="BK677"/>
  <c r="BK568"/>
  <c r="BK467"/>
  <c r="BK345"/>
  <c r="BK445"/>
  <c r="BK271"/>
  <c r="BK748"/>
  <c r="J670"/>
  <c r="BK514"/>
  <c r="BK341"/>
  <c r="J277"/>
  <c r="J239"/>
  <c r="BK154"/>
  <c r="BK424"/>
  <c r="J781"/>
  <c r="J560"/>
  <c r="BK337"/>
  <c r="J424"/>
  <c r="J600"/>
  <c r="J700"/>
  <c r="BK220"/>
  <c r="BK428"/>
  <c r="J235"/>
  <c i="20" r="BK253"/>
  <c r="BK317"/>
  <c r="BK259"/>
  <c r="BK185"/>
  <c r="J206"/>
  <c r="J285"/>
  <c r="BK235"/>
  <c r="BK139"/>
  <c r="BK175"/>
  <c i="21" r="BK825"/>
  <c r="J782"/>
  <c r="J623"/>
  <c r="J283"/>
  <c r="BK205"/>
  <c r="J788"/>
  <c r="J598"/>
  <c r="BK851"/>
  <c r="J615"/>
  <c r="BK806"/>
  <c r="BK840"/>
  <c r="BK810"/>
  <c r="BK751"/>
  <c r="BK700"/>
  <c r="BK604"/>
  <c r="BK571"/>
  <c r="BK517"/>
  <c r="BK477"/>
  <c r="BK471"/>
  <c r="J299"/>
  <c r="J291"/>
  <c r="J366"/>
  <c r="J310"/>
  <c r="BK154"/>
  <c i="22" r="BK317"/>
  <c r="J348"/>
  <c r="J325"/>
  <c r="J249"/>
  <c r="BK319"/>
  <c r="J273"/>
  <c r="BK235"/>
  <c r="J224"/>
  <c r="J220"/>
  <c i="23" r="BK353"/>
  <c r="J310"/>
  <c r="BK270"/>
  <c r="J247"/>
  <c r="BK216"/>
  <c r="J186"/>
  <c r="J144"/>
  <c r="BK302"/>
  <c r="BK276"/>
  <c r="J233"/>
  <c r="J210"/>
  <c i="24" r="J248"/>
  <c r="BK208"/>
  <c r="J180"/>
  <c r="BK164"/>
  <c r="J146"/>
  <c r="J263"/>
  <c r="BK238"/>
  <c r="J216"/>
  <c r="BK192"/>
  <c i="25" r="BK200"/>
  <c r="BK150"/>
  <c r="J581"/>
  <c r="J526"/>
  <c r="J488"/>
  <c r="BK434"/>
  <c r="J386"/>
  <c r="J324"/>
  <c r="J232"/>
  <c r="BK405"/>
  <c r="BK362"/>
  <c r="J310"/>
  <c r="BK280"/>
  <c r="BK215"/>
  <c r="BK152"/>
  <c r="J597"/>
  <c r="J452"/>
  <c r="J555"/>
  <c r="BK471"/>
  <c r="BK160"/>
  <c r="BK479"/>
  <c r="J384"/>
  <c r="BK193"/>
  <c r="J308"/>
  <c r="BK399"/>
  <c r="BK144"/>
  <c r="J263"/>
  <c r="J388"/>
  <c r="J293"/>
  <c r="BK390"/>
  <c r="J148"/>
  <c i="26" r="BK368"/>
  <c r="BK363"/>
  <c r="J329"/>
  <c r="J291"/>
  <c r="BK269"/>
  <c r="BK241"/>
  <c r="BK197"/>
  <c r="J171"/>
  <c r="BK132"/>
  <c r="J359"/>
  <c r="BK329"/>
  <c r="BK307"/>
  <c r="BK287"/>
  <c r="J237"/>
  <c r="J197"/>
  <c r="J161"/>
  <c r="J365"/>
  <c r="BK271"/>
  <c r="J363"/>
  <c r="J225"/>
  <c i="27" r="BK201"/>
  <c r="J160"/>
  <c r="J136"/>
  <c i="28" r="J201"/>
  <c r="BK147"/>
  <c r="BK185"/>
  <c r="J156"/>
  <c r="J187"/>
  <c r="BK166"/>
  <c i="29" r="BK339"/>
  <c r="J303"/>
  <c r="J288"/>
  <c r="J243"/>
  <c r="J188"/>
  <c r="J161"/>
  <c r="BK319"/>
  <c r="J286"/>
  <c r="BK258"/>
  <c r="BK211"/>
  <c r="BK188"/>
  <c r="BK168"/>
  <c r="J139"/>
  <c r="J282"/>
  <c r="J225"/>
  <c r="J337"/>
  <c r="BK264"/>
  <c r="BK201"/>
  <c i="30" r="BK181"/>
  <c r="J155"/>
  <c r="BK185"/>
  <c r="BK157"/>
  <c r="BK131"/>
  <c i="32" r="J617"/>
  <c r="J574"/>
  <c r="J513"/>
  <c r="J446"/>
  <c r="BK391"/>
  <c r="BK349"/>
  <c r="J236"/>
  <c r="J385"/>
  <c r="BK290"/>
  <c r="J209"/>
  <c r="J626"/>
  <c r="BK440"/>
  <c r="BK184"/>
  <c r="J343"/>
  <c r="BK580"/>
  <c r="J370"/>
  <c r="J464"/>
  <c r="BK220"/>
  <c i="2" l="1" r="BK362"/>
  <c r="J362"/>
  <c r="J105"/>
  <c r="BK606"/>
  <c r="J606"/>
  <c r="J106"/>
  <c r="P731"/>
  <c r="R857"/>
  <c r="T966"/>
  <c r="BK1516"/>
  <c r="J1516"/>
  <c r="J122"/>
  <c r="BK1663"/>
  <c r="J1663"/>
  <c r="J124"/>
  <c i="3" r="R289"/>
  <c r="R613"/>
  <c r="R604"/>
  <c r="R653"/>
  <c r="P702"/>
  <c r="R734"/>
  <c r="R842"/>
  <c i="4" r="P129"/>
  <c r="BK246"/>
  <c r="J246"/>
  <c r="J102"/>
  <c i="5" r="T144"/>
  <c r="P367"/>
  <c i="6" r="T449"/>
  <c r="R923"/>
  <c r="P937"/>
  <c r="P1035"/>
  <c r="P1601"/>
  <c r="BK1652"/>
  <c r="J1652"/>
  <c r="J117"/>
  <c r="P1682"/>
  <c i="7" r="P185"/>
  <c r="P291"/>
  <c r="P343"/>
  <c i="8" r="T141"/>
  <c r="T159"/>
  <c r="T185"/>
  <c r="BK350"/>
  <c r="J350"/>
  <c r="J112"/>
  <c i="9" r="R131"/>
  <c r="P256"/>
  <c i="10" r="R141"/>
  <c r="BK180"/>
  <c r="J180"/>
  <c r="J106"/>
  <c i="11" r="R138"/>
  <c r="P192"/>
  <c r="P551"/>
  <c r="P550"/>
  <c i="13" r="T129"/>
  <c r="P149"/>
  <c i="14" r="BK129"/>
  <c r="J129"/>
  <c r="J101"/>
  <c r="BK180"/>
  <c r="J180"/>
  <c r="J104"/>
  <c i="17" r="T323"/>
  <c i="18" r="R129"/>
  <c r="P170"/>
  <c r="T194"/>
  <c i="19" r="BK219"/>
  <c r="J219"/>
  <c r="J102"/>
  <c r="T349"/>
  <c r="P474"/>
  <c r="BK655"/>
  <c r="J655"/>
  <c r="J113"/>
  <c r="P693"/>
  <c r="T757"/>
  <c i="20" r="P133"/>
  <c r="P234"/>
  <c r="P302"/>
  <c r="BK316"/>
  <c r="J316"/>
  <c r="J109"/>
  <c i="21" r="R153"/>
  <c r="P254"/>
  <c r="BK268"/>
  <c r="J268"/>
  <c r="J106"/>
  <c r="T268"/>
  <c r="P503"/>
  <c r="R818"/>
  <c i="22" r="BK230"/>
  <c r="J230"/>
  <c r="J106"/>
  <c r="T316"/>
  <c i="24" r="T143"/>
  <c i="25" r="R156"/>
  <c r="P456"/>
  <c i="27" r="P129"/>
  <c r="R176"/>
  <c i="3" r="R148"/>
  <c r="T640"/>
  <c r="P758"/>
  <c r="T842"/>
  <c i="4" r="P189"/>
  <c i="5" r="P310"/>
  <c i="6" r="T354"/>
  <c i="9" r="R143"/>
  <c i="10" r="P141"/>
  <c r="R161"/>
  <c i="11" r="P164"/>
  <c r="R192"/>
  <c r="T284"/>
  <c r="BK551"/>
  <c r="J551"/>
  <c r="J114"/>
  <c i="12" r="T125"/>
  <c r="T124"/>
  <c r="T123"/>
  <c i="13" r="BK129"/>
  <c r="J129"/>
  <c r="J101"/>
  <c r="P142"/>
  <c r="T149"/>
  <c i="14" r="P151"/>
  <c r="R180"/>
  <c i="15" r="T167"/>
  <c r="BK275"/>
  <c r="J275"/>
  <c r="J108"/>
  <c i="16" r="BK152"/>
  <c r="J152"/>
  <c r="J103"/>
  <c r="P161"/>
  <c i="17" r="R323"/>
  <c i="19" r="T142"/>
  <c r="P333"/>
  <c r="P391"/>
  <c r="P409"/>
  <c r="R582"/>
  <c r="T703"/>
  <c r="P821"/>
  <c i="20" r="P141"/>
  <c r="P132"/>
  <c r="BK302"/>
  <c r="J302"/>
  <c r="J107"/>
  <c i="21" r="R510"/>
  <c r="P805"/>
  <c r="R835"/>
  <c i="22" r="P166"/>
  <c r="BK287"/>
  <c r="J287"/>
  <c r="J107"/>
  <c r="T339"/>
  <c i="26" r="T367"/>
  <c i="27" r="BK149"/>
  <c r="J149"/>
  <c r="J103"/>
  <c i="2" r="BK187"/>
  <c r="J187"/>
  <c r="J102"/>
  <c r="BK320"/>
  <c r="J320"/>
  <c r="J104"/>
  <c r="R625"/>
  <c r="T796"/>
  <c r="BK879"/>
  <c r="J879"/>
  <c r="J114"/>
  <c r="BK898"/>
  <c r="J898"/>
  <c r="J116"/>
  <c r="R898"/>
  <c r="BK954"/>
  <c r="J954"/>
  <c r="J117"/>
  <c r="R954"/>
  <c r="BK1448"/>
  <c r="J1448"/>
  <c r="J121"/>
  <c r="R1606"/>
  <c i="6" r="BK338"/>
  <c r="J338"/>
  <c r="J101"/>
  <c r="P354"/>
  <c r="P427"/>
  <c r="P755"/>
  <c r="T937"/>
  <c r="BK1303"/>
  <c r="J1303"/>
  <c r="J113"/>
  <c r="T1601"/>
  <c r="R1645"/>
  <c r="R1669"/>
  <c r="BK1701"/>
  <c r="J1701"/>
  <c r="J121"/>
  <c i="7" r="BK136"/>
  <c r="J136"/>
  <c r="J102"/>
  <c r="P166"/>
  <c r="BK291"/>
  <c r="J291"/>
  <c r="J107"/>
  <c i="8" r="BK159"/>
  <c r="J159"/>
  <c r="J107"/>
  <c r="T174"/>
  <c r="BK222"/>
  <c r="J222"/>
  <c r="J110"/>
  <c i="10" r="BK161"/>
  <c r="J161"/>
  <c r="J105"/>
  <c i="11" r="T138"/>
  <c r="T182"/>
  <c r="P284"/>
  <c r="R492"/>
  <c r="R648"/>
  <c i="15" r="P198"/>
  <c r="P245"/>
  <c r="P268"/>
  <c r="T268"/>
  <c r="P300"/>
  <c i="16" r="BK143"/>
  <c r="J143"/>
  <c r="J102"/>
  <c r="P152"/>
  <c r="BK161"/>
  <c r="J161"/>
  <c r="J104"/>
  <c r="T161"/>
  <c i="17" r="T129"/>
  <c r="T128"/>
  <c r="T127"/>
  <c i="19" r="BK142"/>
  <c r="P142"/>
  <c r="P349"/>
  <c r="R474"/>
  <c r="BK703"/>
  <c r="J703"/>
  <c r="J115"/>
  <c r="R821"/>
  <c i="20" r="BK133"/>
  <c r="J133"/>
  <c r="J100"/>
  <c r="R234"/>
  <c r="P289"/>
  <c r="P283"/>
  <c r="T316"/>
  <c i="21" r="P510"/>
  <c r="T805"/>
  <c r="R842"/>
  <c i="22" r="R136"/>
  <c r="P159"/>
  <c r="T159"/>
  <c r="R166"/>
  <c r="T166"/>
  <c r="P287"/>
  <c r="BK339"/>
  <c r="J339"/>
  <c r="J109"/>
  <c i="23" r="P141"/>
  <c r="P137"/>
  <c r="P174"/>
  <c r="R185"/>
  <c r="BK350"/>
  <c r="J350"/>
  <c r="J112"/>
  <c i="24" r="T131"/>
  <c r="BK256"/>
  <c r="J256"/>
  <c r="J105"/>
  <c i="25" r="R137"/>
  <c r="R136"/>
  <c r="P217"/>
  <c r="BK350"/>
  <c r="J350"/>
  <c r="J109"/>
  <c r="P433"/>
  <c i="26" r="P367"/>
  <c i="27" r="BK142"/>
  <c r="J142"/>
  <c r="J102"/>
  <c r="T142"/>
  <c i="2" r="P155"/>
  <c r="P148"/>
  <c r="R187"/>
  <c r="R320"/>
  <c r="T625"/>
  <c r="R796"/>
  <c r="R868"/>
  <c r="T879"/>
  <c r="P966"/>
  <c r="P1410"/>
  <c r="P1448"/>
  <c r="P1663"/>
  <c i="3" r="P148"/>
  <c r="T235"/>
  <c r="T265"/>
  <c r="R543"/>
  <c r="R640"/>
  <c r="BK758"/>
  <c r="J758"/>
  <c r="J117"/>
  <c r="P842"/>
  <c r="T876"/>
  <c r="R927"/>
  <c i="4" r="R189"/>
  <c r="R258"/>
  <c r="R257"/>
  <c i="5" r="BK279"/>
  <c r="J279"/>
  <c r="J103"/>
  <c r="BK367"/>
  <c r="J367"/>
  <c r="J105"/>
  <c i="6" r="P449"/>
  <c r="BK946"/>
  <c r="J946"/>
  <c r="J110"/>
  <c r="BK1035"/>
  <c r="J1035"/>
  <c r="J111"/>
  <c r="BK1296"/>
  <c r="J1296"/>
  <c r="J112"/>
  <c r="T1296"/>
  <c r="R1624"/>
  <c r="T1645"/>
  <c r="BK1682"/>
  <c r="J1682"/>
  <c r="J119"/>
  <c i="7" r="T185"/>
  <c r="P320"/>
  <c r="R360"/>
  <c i="8" r="P146"/>
  <c r="R174"/>
  <c r="T222"/>
  <c r="R350"/>
  <c i="9" r="BK131"/>
  <c r="J131"/>
  <c r="J102"/>
  <c r="T131"/>
  <c r="R138"/>
  <c r="T256"/>
  <c i="11" r="BK164"/>
  <c r="J164"/>
  <c r="J102"/>
  <c r="BK198"/>
  <c r="J198"/>
  <c r="J106"/>
  <c r="BK230"/>
  <c r="J230"/>
  <c r="J107"/>
  <c r="T230"/>
  <c r="R248"/>
  <c r="R410"/>
  <c r="T410"/>
  <c r="BK648"/>
  <c r="J648"/>
  <c r="J115"/>
  <c i="12" r="R125"/>
  <c i="13" r="P129"/>
  <c r="P176"/>
  <c i="15" r="BK167"/>
  <c r="J167"/>
  <c r="J102"/>
  <c r="R234"/>
  <c i="17" r="BK129"/>
  <c i="18" r="BK129"/>
  <c r="J129"/>
  <c r="J100"/>
  <c r="R170"/>
  <c i="19" r="T219"/>
  <c r="R391"/>
  <c r="R430"/>
  <c r="T466"/>
  <c r="T655"/>
  <c r="R757"/>
  <c i="22" r="R181"/>
  <c r="P316"/>
  <c i="23" r="T141"/>
  <c r="T137"/>
  <c r="BK261"/>
  <c r="J261"/>
  <c r="J111"/>
  <c i="25" r="BK169"/>
  <c r="R192"/>
  <c r="R287"/>
  <c i="27" r="P176"/>
  <c i="28" r="T151"/>
  <c i="2" r="P320"/>
  <c r="P796"/>
  <c r="BK868"/>
  <c r="J868"/>
  <c r="J113"/>
  <c r="P879"/>
  <c r="BK890"/>
  <c r="J890"/>
  <c r="J115"/>
  <c r="P890"/>
  <c r="R890"/>
  <c r="T890"/>
  <c r="T1147"/>
  <c r="T1410"/>
  <c r="R1516"/>
  <c r="R1694"/>
  <c i="4" r="T129"/>
  <c r="P258"/>
  <c r="P257"/>
  <c i="5" r="T129"/>
  <c r="T128"/>
  <c r="P279"/>
  <c i="6" r="BK449"/>
  <c r="J449"/>
  <c r="J104"/>
  <c r="P946"/>
  <c r="R1035"/>
  <c r="P1296"/>
  <c r="BK1601"/>
  <c r="J1601"/>
  <c r="J114"/>
  <c r="R1652"/>
  <c r="R1682"/>
  <c i="7" r="BK159"/>
  <c r="J159"/>
  <c r="J103"/>
  <c r="BK166"/>
  <c r="J166"/>
  <c r="J104"/>
  <c r="R166"/>
  <c r="R234"/>
  <c r="T320"/>
  <c r="BK360"/>
  <c r="J360"/>
  <c r="J110"/>
  <c i="8" r="R146"/>
  <c r="BK174"/>
  <c r="J174"/>
  <c r="J108"/>
  <c r="R222"/>
  <c r="T350"/>
  <c i="12" r="BK125"/>
  <c r="BK124"/>
  <c r="J124"/>
  <c r="J99"/>
  <c r="BK588"/>
  <c r="J588"/>
  <c r="J101"/>
  <c i="13" r="BK142"/>
  <c r="J142"/>
  <c r="J102"/>
  <c r="T142"/>
  <c r="BK176"/>
  <c r="J176"/>
  <c r="J104"/>
  <c i="14" r="P129"/>
  <c r="BK151"/>
  <c r="J151"/>
  <c r="J103"/>
  <c r="P180"/>
  <c i="15" r="R134"/>
  <c r="R167"/>
  <c r="BK234"/>
  <c r="J234"/>
  <c r="J105"/>
  <c r="T234"/>
  <c r="T300"/>
  <c i="16" r="P130"/>
  <c r="R143"/>
  <c r="T152"/>
  <c r="R161"/>
  <c i="20" r="T141"/>
  <c r="T302"/>
  <c i="21" r="T153"/>
  <c r="R254"/>
  <c r="R268"/>
  <c r="P787"/>
  <c r="BK835"/>
  <c r="J835"/>
  <c r="J113"/>
  <c i="22" r="P181"/>
  <c r="R287"/>
  <c r="BK356"/>
  <c r="J356"/>
  <c r="J110"/>
  <c i="23" r="R174"/>
  <c r="T222"/>
  <c i="24" r="P143"/>
  <c i="25" r="P137"/>
  <c r="T456"/>
  <c i="26" r="T125"/>
  <c r="T124"/>
  <c r="T123"/>
  <c i="27" r="T129"/>
  <c r="T149"/>
  <c i="28" r="BK142"/>
  <c r="J142"/>
  <c r="J102"/>
  <c r="BK180"/>
  <c r="J180"/>
  <c r="J104"/>
  <c i="2" r="R362"/>
  <c r="T606"/>
  <c r="BK796"/>
  <c r="J796"/>
  <c r="J111"/>
  <c r="P868"/>
  <c r="R879"/>
  <c r="P898"/>
  <c r="T898"/>
  <c r="P954"/>
  <c r="T954"/>
  <c r="BK1410"/>
  <c r="J1410"/>
  <c r="J120"/>
  <c r="P1606"/>
  <c r="R1663"/>
  <c i="3" r="P235"/>
  <c r="R265"/>
  <c r="T543"/>
  <c r="R660"/>
  <c r="P721"/>
  <c r="T721"/>
  <c r="P876"/>
  <c r="T927"/>
  <c i="4" r="BK189"/>
  <c r="J189"/>
  <c r="J101"/>
  <c r="T246"/>
  <c i="5" r="BK144"/>
  <c r="J144"/>
  <c r="J102"/>
  <c r="R367"/>
  <c i="6" r="BK354"/>
  <c r="J354"/>
  <c r="J102"/>
  <c r="R427"/>
  <c r="BK755"/>
  <c r="J755"/>
  <c r="J105"/>
  <c r="T923"/>
  <c r="R937"/>
  <c r="T1035"/>
  <c r="R1296"/>
  <c r="BK1624"/>
  <c r="J1624"/>
  <c r="J115"/>
  <c r="BK1645"/>
  <c r="J1645"/>
  <c r="J116"/>
  <c r="P1669"/>
  <c r="T1701"/>
  <c r="T1700"/>
  <c i="7" r="P136"/>
  <c r="BK234"/>
  <c r="J234"/>
  <c r="J106"/>
  <c r="R320"/>
  <c r="P360"/>
  <c i="8" r="BK141"/>
  <c r="J141"/>
  <c r="J103"/>
  <c r="R159"/>
  <c r="P261"/>
  <c i="9" r="P131"/>
  <c r="BK138"/>
  <c r="J138"/>
  <c r="J103"/>
  <c r="T138"/>
  <c r="BK256"/>
  <c r="J256"/>
  <c r="J105"/>
  <c i="10" r="T141"/>
  <c r="R180"/>
  <c i="11" r="T164"/>
  <c r="R198"/>
  <c r="R230"/>
  <c r="BK248"/>
  <c r="J248"/>
  <c r="J108"/>
  <c r="T248"/>
  <c r="T551"/>
  <c r="T550"/>
  <c i="15" r="P134"/>
  <c r="R198"/>
  <c r="R245"/>
  <c r="R268"/>
  <c r="BK300"/>
  <c r="J300"/>
  <c r="J109"/>
  <c i="16" r="BK130"/>
  <c r="J130"/>
  <c r="J101"/>
  <c r="R152"/>
  <c r="T168"/>
  <c i="19" r="P162"/>
  <c r="BK333"/>
  <c r="J333"/>
  <c r="J103"/>
  <c r="T391"/>
  <c r="R409"/>
  <c r="BK466"/>
  <c r="J466"/>
  <c r="J110"/>
  <c r="T582"/>
  <c r="P703"/>
  <c r="P797"/>
  <c i="20" r="BK234"/>
  <c r="J234"/>
  <c r="J102"/>
  <c r="BK289"/>
  <c r="J289"/>
  <c r="J106"/>
  <c i="21" r="BK153"/>
  <c r="BK254"/>
  <c r="J254"/>
  <c r="J103"/>
  <c r="T254"/>
  <c r="P268"/>
  <c r="BK503"/>
  <c r="J503"/>
  <c r="J108"/>
  <c r="R787"/>
  <c r="P835"/>
  <c i="22" r="BK181"/>
  <c r="J181"/>
  <c r="J105"/>
  <c r="T287"/>
  <c r="R356"/>
  <c i="23" r="T159"/>
  <c r="BK222"/>
  <c r="J222"/>
  <c r="J110"/>
  <c r="P350"/>
  <c i="24" r="R143"/>
  <c i="25" r="BK217"/>
  <c r="J217"/>
  <c r="J106"/>
  <c r="T287"/>
  <c r="BK433"/>
  <c i="26" r="BK367"/>
  <c r="J367"/>
  <c r="J101"/>
  <c i="27" r="R142"/>
  <c i="28" r="P151"/>
  <c i="2" r="T187"/>
  <c r="T301"/>
  <c r="T320"/>
  <c r="R606"/>
  <c r="T731"/>
  <c r="T857"/>
  <c r="P1147"/>
  <c r="T1448"/>
  <c r="BK1694"/>
  <c r="J1694"/>
  <c r="J125"/>
  <c i="3" r="BK235"/>
  <c r="J235"/>
  <c r="J101"/>
  <c r="P265"/>
  <c r="P543"/>
  <c r="P613"/>
  <c r="P604"/>
  <c r="P660"/>
  <c r="T702"/>
  <c r="R721"/>
  <c r="R876"/>
  <c i="4" r="BK129"/>
  <c r="R246"/>
  <c i="5" r="BK129"/>
  <c r="J129"/>
  <c r="J100"/>
  <c r="R310"/>
  <c i="9" r="P143"/>
  <c i="11" r="P410"/>
  <c r="BK492"/>
  <c r="J492"/>
  <c r="J112"/>
  <c r="P648"/>
  <c i="18" r="BK148"/>
  <c r="J148"/>
  <c r="J102"/>
  <c r="BK194"/>
  <c r="J194"/>
  <c r="J105"/>
  <c i="19" r="R219"/>
  <c r="T333"/>
  <c r="T474"/>
  <c r="T693"/>
  <c r="BK821"/>
  <c r="J821"/>
  <c r="J118"/>
  <c i="20" r="BK141"/>
  <c r="J141"/>
  <c r="J101"/>
  <c r="P316"/>
  <c i="21" r="P153"/>
  <c r="P337"/>
  <c r="R503"/>
  <c r="R805"/>
  <c i="22" r="P136"/>
  <c r="R230"/>
  <c r="R339"/>
  <c i="23" r="BK141"/>
  <c r="J141"/>
  <c r="J103"/>
  <c r="BK146"/>
  <c r="J146"/>
  <c r="J104"/>
  <c r="T146"/>
  <c r="BK159"/>
  <c r="J159"/>
  <c r="J107"/>
  <c r="R159"/>
  <c r="BK185"/>
  <c r="J185"/>
  <c r="J109"/>
  <c r="R222"/>
  <c i="24" r="P131"/>
  <c r="BK138"/>
  <c r="J138"/>
  <c r="J103"/>
  <c r="T138"/>
  <c r="R256"/>
  <c i="25" r="P156"/>
  <c r="T169"/>
  <c r="T192"/>
  <c r="BK287"/>
  <c r="P350"/>
  <c r="R433"/>
  <c i="27" r="BK176"/>
  <c r="J176"/>
  <c r="J104"/>
  <c i="28" r="R151"/>
  <c i="2" r="T362"/>
  <c r="BK731"/>
  <c r="J731"/>
  <c r="J110"/>
  <c r="P857"/>
  <c r="R966"/>
  <c r="T1516"/>
  <c r="T1663"/>
  <c i="3" r="BK148"/>
  <c r="R235"/>
  <c r="BK653"/>
  <c r="J653"/>
  <c r="J112"/>
  <c r="T660"/>
  <c r="BK721"/>
  <c r="J721"/>
  <c r="J115"/>
  <c r="P734"/>
  <c r="BK876"/>
  <c r="J876"/>
  <c r="J120"/>
  <c i="4" r="R129"/>
  <c r="R128"/>
  <c r="P246"/>
  <c i="5" r="P144"/>
  <c r="P143"/>
  <c r="T279"/>
  <c i="10" r="BK141"/>
  <c r="J141"/>
  <c r="J103"/>
  <c r="P180"/>
  <c i="11" r="R164"/>
  <c r="T198"/>
  <c r="T197"/>
  <c r="P248"/>
  <c r="T492"/>
  <c i="12" r="P588"/>
  <c i="13" r="R129"/>
  <c r="R142"/>
  <c r="R149"/>
  <c i="14" r="P142"/>
  <c r="T180"/>
  <c i="15" r="T198"/>
  <c r="P234"/>
  <c r="BK268"/>
  <c r="J268"/>
  <c r="J107"/>
  <c r="T275"/>
  <c i="16" r="R130"/>
  <c r="R129"/>
  <c r="R168"/>
  <c i="17" r="BK323"/>
  <c r="J323"/>
  <c r="J103"/>
  <c i="18" r="R148"/>
  <c i="19" r="BK162"/>
  <c r="J162"/>
  <c r="J101"/>
  <c r="BK349"/>
  <c r="J349"/>
  <c r="J106"/>
  <c r="BK430"/>
  <c r="J430"/>
  <c r="J109"/>
  <c r="P582"/>
  <c r="R703"/>
  <c r="T797"/>
  <c i="20" r="R133"/>
  <c r="T133"/>
  <c r="T289"/>
  <c r="T283"/>
  <c i="21" r="T146"/>
  <c r="BK337"/>
  <c r="J337"/>
  <c r="J107"/>
  <c r="BK787"/>
  <c r="J787"/>
  <c r="J110"/>
  <c r="P818"/>
  <c r="T835"/>
  <c i="22" r="BK136"/>
  <c r="J136"/>
  <c r="J102"/>
  <c r="T181"/>
  <c r="BK316"/>
  <c r="J316"/>
  <c r="J108"/>
  <c r="P356"/>
  <c i="23" r="R146"/>
  <c r="T174"/>
  <c r="T185"/>
  <c r="T350"/>
  <c i="24" r="R131"/>
  <c r="P138"/>
  <c r="T256"/>
  <c i="25" r="T137"/>
  <c r="R169"/>
  <c r="P192"/>
  <c r="BK456"/>
  <c r="J456"/>
  <c r="J112"/>
  <c i="26" r="P125"/>
  <c r="P124"/>
  <c r="P123"/>
  <c i="1" r="AU125"/>
  <c i="26" r="R367"/>
  <c i="2" r="BK155"/>
  <c r="R155"/>
  <c r="R148"/>
  <c r="T155"/>
  <c r="T148"/>
  <c r="BK301"/>
  <c r="J301"/>
  <c r="J103"/>
  <c r="R301"/>
  <c r="BK625"/>
  <c r="J625"/>
  <c r="J107"/>
  <c r="BK966"/>
  <c r="J966"/>
  <c r="J118"/>
  <c r="R1410"/>
  <c r="BK1606"/>
  <c r="J1606"/>
  <c r="J123"/>
  <c r="P1694"/>
  <c i="3" r="T148"/>
  <c r="BK265"/>
  <c r="J265"/>
  <c r="J102"/>
  <c r="BK543"/>
  <c r="J543"/>
  <c r="J105"/>
  <c r="BK613"/>
  <c r="J613"/>
  <c r="J109"/>
  <c r="P640"/>
  <c r="R758"/>
  <c i="4" r="T189"/>
  <c i="5" r="R144"/>
  <c r="T367"/>
  <c i="6" r="R145"/>
  <c r="R354"/>
  <c r="T427"/>
  <c r="T755"/>
  <c r="P1303"/>
  <c r="P1624"/>
  <c r="P1645"/>
  <c r="T1669"/>
  <c r="P1701"/>
  <c r="P1700"/>
  <c i="7" r="BK185"/>
  <c r="J185"/>
  <c r="J105"/>
  <c r="BK320"/>
  <c r="J320"/>
  <c r="J108"/>
  <c i="8" r="P141"/>
  <c r="P137"/>
  <c r="T146"/>
  <c r="BK185"/>
  <c r="J185"/>
  <c r="J109"/>
  <c r="R261"/>
  <c i="9" r="T143"/>
  <c r="T130"/>
  <c r="T129"/>
  <c i="11" r="R182"/>
  <c r="R284"/>
  <c r="P492"/>
  <c r="T648"/>
  <c i="15" r="BK134"/>
  <c r="J134"/>
  <c r="J101"/>
  <c r="P167"/>
  <c r="T245"/>
  <c r="R275"/>
  <c i="16" r="P143"/>
  <c r="BK168"/>
  <c r="J168"/>
  <c r="J105"/>
  <c i="17" r="P129"/>
  <c i="18" r="T129"/>
  <c r="BK170"/>
  <c r="J170"/>
  <c r="J103"/>
  <c i="19" r="R162"/>
  <c r="R349"/>
  <c r="P430"/>
  <c r="R466"/>
  <c i="21" r="BK510"/>
  <c r="J510"/>
  <c r="J109"/>
  <c r="BK818"/>
  <c r="J818"/>
  <c r="J112"/>
  <c r="T842"/>
  <c i="23" r="P261"/>
  <c i="24" r="BK131"/>
  <c r="J131"/>
  <c r="J102"/>
  <c r="R138"/>
  <c i="25" r="T156"/>
  <c r="R456"/>
  <c i="27" r="P149"/>
  <c i="28" r="P129"/>
  <c r="P142"/>
  <c r="R180"/>
  <c i="2" r="P362"/>
  <c r="P606"/>
  <c r="R731"/>
  <c r="BK857"/>
  <c r="J857"/>
  <c r="J112"/>
  <c r="T868"/>
  <c r="R1147"/>
  <c r="R1448"/>
  <c r="T1606"/>
  <c i="3" r="T289"/>
  <c r="T613"/>
  <c r="T604"/>
  <c r="BK660"/>
  <c r="J660"/>
  <c r="J113"/>
  <c r="BK702"/>
  <c r="J702"/>
  <c r="J114"/>
  <c r="BK734"/>
  <c r="J734"/>
  <c r="J116"/>
  <c r="BK842"/>
  <c r="J842"/>
  <c r="J118"/>
  <c i="5" r="P129"/>
  <c r="P128"/>
  <c r="T310"/>
  <c i="6" r="BK145"/>
  <c r="J145"/>
  <c r="J100"/>
  <c r="R338"/>
  <c r="R755"/>
  <c r="P923"/>
  <c r="BK937"/>
  <c r="J937"/>
  <c r="J109"/>
  <c r="R946"/>
  <c r="T946"/>
  <c r="T1303"/>
  <c r="R1601"/>
  <c r="P1652"/>
  <c r="BK1669"/>
  <c r="J1669"/>
  <c r="J118"/>
  <c r="R1701"/>
  <c r="R1700"/>
  <c i="7" r="R136"/>
  <c r="P159"/>
  <c r="R159"/>
  <c r="T166"/>
  <c r="P234"/>
  <c r="T291"/>
  <c r="BK343"/>
  <c r="J343"/>
  <c r="J109"/>
  <c r="T360"/>
  <c i="8" r="BK261"/>
  <c r="J261"/>
  <c r="J111"/>
  <c i="9" r="P138"/>
  <c i="10" r="P132"/>
  <c r="R132"/>
  <c r="R131"/>
  <c r="R130"/>
  <c r="T180"/>
  <c i="12" r="T588"/>
  <c i="13" r="T176"/>
  <c i="17" r="P323"/>
  <c i="18" r="P148"/>
  <c i="19" r="R142"/>
  <c r="BK474"/>
  <c r="J474"/>
  <c r="J111"/>
  <c r="R655"/>
  <c r="P757"/>
  <c r="R797"/>
  <c i="20" r="T234"/>
  <c r="R289"/>
  <c r="R283"/>
  <c r="R316"/>
  <c i="21" r="R146"/>
  <c r="T337"/>
  <c r="T503"/>
  <c r="BK805"/>
  <c r="J805"/>
  <c r="J111"/>
  <c r="BK842"/>
  <c r="J842"/>
  <c r="J114"/>
  <c i="22" r="T136"/>
  <c r="R159"/>
  <c r="BK166"/>
  <c r="J166"/>
  <c r="J104"/>
  <c r="P230"/>
  <c r="R316"/>
  <c r="T356"/>
  <c i="23" r="R141"/>
  <c r="R137"/>
  <c r="P146"/>
  <c r="P159"/>
  <c r="BK174"/>
  <c r="J174"/>
  <c r="J108"/>
  <c r="P185"/>
  <c r="P222"/>
  <c r="R350"/>
  <c i="24" r="BK143"/>
  <c r="J143"/>
  <c r="J104"/>
  <c r="P256"/>
  <c i="25" r="BK137"/>
  <c r="BK136"/>
  <c r="J136"/>
  <c r="J100"/>
  <c r="BK156"/>
  <c r="J156"/>
  <c r="J102"/>
  <c r="BK192"/>
  <c r="J192"/>
  <c r="J105"/>
  <c r="R217"/>
  <c r="P287"/>
  <c r="R350"/>
  <c r="T433"/>
  <c r="T432"/>
  <c i="27" r="BK129"/>
  <c r="J129"/>
  <c r="J101"/>
  <c r="T176"/>
  <c i="28" r="BK129"/>
  <c r="J129"/>
  <c r="J101"/>
  <c r="R129"/>
  <c r="T142"/>
  <c r="T180"/>
  <c i="2" r="P187"/>
  <c r="P301"/>
  <c r="P625"/>
  <c r="BK1147"/>
  <c r="J1147"/>
  <c r="J119"/>
  <c r="P1516"/>
  <c r="T1694"/>
  <c i="3" r="BK289"/>
  <c r="J289"/>
  <c r="J104"/>
  <c r="BK640"/>
  <c r="J640"/>
  <c r="J111"/>
  <c r="P653"/>
  <c r="T758"/>
  <c r="P927"/>
  <c i="4" r="T258"/>
  <c r="T257"/>
  <c i="5" r="BK310"/>
  <c r="J310"/>
  <c r="J104"/>
  <c i="6" r="P145"/>
  <c r="P144"/>
  <c r="P338"/>
  <c r="T338"/>
  <c r="BK427"/>
  <c r="J427"/>
  <c r="J103"/>
  <c i="7" r="R185"/>
  <c r="R291"/>
  <c r="R343"/>
  <c i="8" r="R141"/>
  <c r="R137"/>
  <c r="P185"/>
  <c r="T261"/>
  <c i="9" r="BK143"/>
  <c r="BK130"/>
  <c r="J130"/>
  <c r="J101"/>
  <c r="R256"/>
  <c i="10" r="BK132"/>
  <c r="J132"/>
  <c r="J102"/>
  <c r="T132"/>
  <c r="T161"/>
  <c i="11" r="P138"/>
  <c r="BK182"/>
  <c r="J182"/>
  <c r="J103"/>
  <c r="P198"/>
  <c r="BK284"/>
  <c r="J284"/>
  <c r="J110"/>
  <c r="R551"/>
  <c r="R550"/>
  <c i="14" r="T129"/>
  <c r="T142"/>
  <c r="T151"/>
  <c i="15" r="T134"/>
  <c r="T133"/>
  <c r="BK198"/>
  <c r="J198"/>
  <c r="J103"/>
  <c r="BK245"/>
  <c r="J245"/>
  <c r="J106"/>
  <c r="P275"/>
  <c r="R300"/>
  <c i="16" r="T130"/>
  <c r="T129"/>
  <c r="T143"/>
  <c r="P168"/>
  <c i="18" r="T170"/>
  <c i="19" r="P219"/>
  <c r="R333"/>
  <c r="BK409"/>
  <c r="J409"/>
  <c r="J108"/>
  <c r="T430"/>
  <c r="P466"/>
  <c r="P655"/>
  <c r="R693"/>
  <c r="BK757"/>
  <c r="J757"/>
  <c r="J116"/>
  <c r="T821"/>
  <c i="20" r="R141"/>
  <c r="R132"/>
  <c r="R302"/>
  <c i="21" r="BK146"/>
  <c r="J146"/>
  <c r="J101"/>
  <c r="T510"/>
  <c r="T787"/>
  <c r="P842"/>
  <c i="23" r="R261"/>
  <c i="26" r="R125"/>
  <c r="R124"/>
  <c r="R123"/>
  <c i="28" r="BK151"/>
  <c r="J151"/>
  <c r="J103"/>
  <c i="29" r="BK134"/>
  <c r="J134"/>
  <c r="J101"/>
  <c r="R134"/>
  <c r="BK167"/>
  <c r="J167"/>
  <c r="J102"/>
  <c r="R167"/>
  <c r="BK198"/>
  <c r="J198"/>
  <c r="J103"/>
  <c r="T198"/>
  <c r="P234"/>
  <c r="T234"/>
  <c r="P245"/>
  <c r="T245"/>
  <c r="P268"/>
  <c r="T268"/>
  <c r="P275"/>
  <c r="T275"/>
  <c r="P300"/>
  <c r="T300"/>
  <c i="30" r="BK130"/>
  <c r="J130"/>
  <c r="J101"/>
  <c r="R130"/>
  <c r="BK143"/>
  <c r="J143"/>
  <c r="J102"/>
  <c r="R143"/>
  <c r="BK152"/>
  <c r="J152"/>
  <c r="J103"/>
  <c r="R152"/>
  <c r="BK161"/>
  <c r="J161"/>
  <c r="J104"/>
  <c r="R161"/>
  <c r="BK168"/>
  <c r="J168"/>
  <c r="J105"/>
  <c r="T168"/>
  <c i="31" r="P129"/>
  <c r="T129"/>
  <c r="P148"/>
  <c r="R148"/>
  <c r="P170"/>
  <c r="T170"/>
  <c r="P194"/>
  <c r="R194"/>
  <c i="32" r="BK138"/>
  <c r="R138"/>
  <c r="BK177"/>
  <c r="J177"/>
  <c r="J99"/>
  <c r="T177"/>
  <c r="P205"/>
  <c r="R263"/>
  <c r="T263"/>
  <c r="P280"/>
  <c r="T280"/>
  <c r="P302"/>
  <c r="T302"/>
  <c r="P336"/>
  <c r="T336"/>
  <c r="P400"/>
  <c r="T400"/>
  <c r="R410"/>
  <c r="BK423"/>
  <c r="J423"/>
  <c r="J110"/>
  <c r="P423"/>
  <c r="BK433"/>
  <c r="J433"/>
  <c r="J111"/>
  <c r="T433"/>
  <c r="P505"/>
  <c i="3" r="P289"/>
  <c r="T653"/>
  <c r="R702"/>
  <c r="T734"/>
  <c r="BK927"/>
  <c r="J927"/>
  <c r="J122"/>
  <c i="4" r="BK258"/>
  <c r="BK257"/>
  <c r="J257"/>
  <c r="J104"/>
  <c i="5" r="R129"/>
  <c r="R128"/>
  <c r="R279"/>
  <c i="6" r="T145"/>
  <c r="T144"/>
  <c r="R449"/>
  <c r="BK923"/>
  <c r="J923"/>
  <c r="J106"/>
  <c r="R1303"/>
  <c r="T1624"/>
  <c r="T1652"/>
  <c r="T1682"/>
  <c i="7" r="T136"/>
  <c r="T159"/>
  <c r="T234"/>
  <c r="T343"/>
  <c i="8" r="BK146"/>
  <c r="J146"/>
  <c r="J104"/>
  <c r="P159"/>
  <c r="P174"/>
  <c r="R185"/>
  <c r="P222"/>
  <c r="P350"/>
  <c i="10" r="P161"/>
  <c i="11" r="BK138"/>
  <c r="J138"/>
  <c r="J99"/>
  <c r="P182"/>
  <c r="BK192"/>
  <c r="J192"/>
  <c r="J104"/>
  <c r="T192"/>
  <c r="P230"/>
  <c r="BK410"/>
  <c r="J410"/>
  <c r="J111"/>
  <c i="12" r="P125"/>
  <c r="P124"/>
  <c r="P123"/>
  <c i="1" r="AU107"/>
  <c i="12" r="R588"/>
  <c i="13" r="BK149"/>
  <c r="J149"/>
  <c r="J103"/>
  <c r="R176"/>
  <c i="14" r="R129"/>
  <c r="BK142"/>
  <c r="J142"/>
  <c r="J102"/>
  <c r="R142"/>
  <c r="R151"/>
  <c i="17" r="R129"/>
  <c r="R128"/>
  <c r="R127"/>
  <c i="18" r="P129"/>
  <c r="T148"/>
  <c r="P194"/>
  <c i="19" r="T162"/>
  <c r="BK391"/>
  <c r="J391"/>
  <c r="J107"/>
  <c r="T409"/>
  <c r="BK582"/>
  <c r="J582"/>
  <c r="J112"/>
  <c r="BK693"/>
  <c r="J693"/>
  <c r="J114"/>
  <c r="BK797"/>
  <c r="J797"/>
  <c r="J117"/>
  <c i="21" r="P146"/>
  <c r="R337"/>
  <c r="T818"/>
  <c i="22" r="BK159"/>
  <c r="J159"/>
  <c r="J103"/>
  <c r="T230"/>
  <c r="P339"/>
  <c i="23" r="T261"/>
  <c i="25" r="P169"/>
  <c r="P168"/>
  <c r="T217"/>
  <c r="T350"/>
  <c i="26" r="BK125"/>
  <c r="BK124"/>
  <c r="J124"/>
  <c r="J99"/>
  <c i="27" r="R129"/>
  <c r="P142"/>
  <c r="R149"/>
  <c i="28" r="T129"/>
  <c r="T128"/>
  <c r="R142"/>
  <c r="P180"/>
  <c i="29" r="P134"/>
  <c r="T134"/>
  <c r="P167"/>
  <c r="T167"/>
  <c r="P198"/>
  <c r="R198"/>
  <c r="BK234"/>
  <c r="J234"/>
  <c r="J105"/>
  <c r="R234"/>
  <c r="BK245"/>
  <c r="J245"/>
  <c r="J106"/>
  <c r="R245"/>
  <c r="BK268"/>
  <c r="J268"/>
  <c r="J107"/>
  <c r="R268"/>
  <c r="BK275"/>
  <c r="J275"/>
  <c r="J108"/>
  <c r="R275"/>
  <c r="BK300"/>
  <c r="J300"/>
  <c r="J109"/>
  <c r="R300"/>
  <c i="30" r="P130"/>
  <c r="T130"/>
  <c r="P143"/>
  <c r="T143"/>
  <c r="P152"/>
  <c r="T152"/>
  <c r="P161"/>
  <c r="T161"/>
  <c r="P168"/>
  <c r="R168"/>
  <c i="31" r="BK129"/>
  <c r="J129"/>
  <c r="J100"/>
  <c r="R129"/>
  <c r="BK148"/>
  <c r="J148"/>
  <c r="J102"/>
  <c r="T148"/>
  <c r="BK170"/>
  <c r="J170"/>
  <c r="J103"/>
  <c r="R170"/>
  <c r="BK194"/>
  <c r="J194"/>
  <c r="J105"/>
  <c r="T194"/>
  <c i="32" r="P138"/>
  <c r="T138"/>
  <c r="P177"/>
  <c r="R177"/>
  <c r="BK205"/>
  <c r="J205"/>
  <c r="J100"/>
  <c r="R205"/>
  <c r="T205"/>
  <c r="BK244"/>
  <c r="J244"/>
  <c r="J101"/>
  <c r="P244"/>
  <c r="R244"/>
  <c r="T244"/>
  <c r="BK263"/>
  <c r="J263"/>
  <c r="J104"/>
  <c r="P263"/>
  <c r="BK280"/>
  <c r="J280"/>
  <c r="J105"/>
  <c r="R280"/>
  <c r="BK302"/>
  <c r="J302"/>
  <c r="J106"/>
  <c r="R302"/>
  <c r="BK336"/>
  <c r="J336"/>
  <c r="J107"/>
  <c r="R336"/>
  <c r="BK400"/>
  <c r="J400"/>
  <c r="J108"/>
  <c r="R400"/>
  <c r="BK410"/>
  <c r="J410"/>
  <c r="J109"/>
  <c r="P410"/>
  <c r="T410"/>
  <c r="R423"/>
  <c r="T423"/>
  <c r="P433"/>
  <c r="R433"/>
  <c r="BK479"/>
  <c r="J479"/>
  <c r="J112"/>
  <c r="P479"/>
  <c r="R479"/>
  <c r="T479"/>
  <c r="BK505"/>
  <c r="J505"/>
  <c r="J113"/>
  <c r="R505"/>
  <c r="T505"/>
  <c r="BK540"/>
  <c r="J540"/>
  <c r="J114"/>
  <c r="P540"/>
  <c r="R540"/>
  <c r="T540"/>
  <c r="BK593"/>
  <c r="J593"/>
  <c r="J115"/>
  <c r="P593"/>
  <c r="R593"/>
  <c r="T593"/>
  <c r="BK607"/>
  <c r="J607"/>
  <c r="J116"/>
  <c r="P607"/>
  <c r="R607"/>
  <c r="T607"/>
  <c i="3" r="BK911"/>
  <c r="J911"/>
  <c r="J121"/>
  <c r="BK942"/>
  <c r="J942"/>
  <c r="J123"/>
  <c i="8" r="BK138"/>
  <c i="18" r="BK189"/>
  <c r="J189"/>
  <c r="J104"/>
  <c i="3" r="BK956"/>
  <c r="J956"/>
  <c r="J124"/>
  <c i="4" r="BK253"/>
  <c r="J253"/>
  <c r="J103"/>
  <c i="6" r="BK933"/>
  <c r="J933"/>
  <c r="J107"/>
  <c i="3" r="BK284"/>
  <c r="J284"/>
  <c r="J103"/>
  <c r="BK605"/>
  <c r="J605"/>
  <c r="J108"/>
  <c r="BK636"/>
  <c r="J636"/>
  <c r="J110"/>
  <c i="21" r="BK264"/>
  <c r="J264"/>
  <c r="J104"/>
  <c i="23" r="BK138"/>
  <c r="J138"/>
  <c r="J102"/>
  <c r="BK155"/>
  <c r="J155"/>
  <c r="J105"/>
  <c i="19" r="BK344"/>
  <c r="J344"/>
  <c r="J104"/>
  <c i="20" r="BK309"/>
  <c r="J309"/>
  <c r="J108"/>
  <c r="BK284"/>
  <c r="BK283"/>
  <c r="J283"/>
  <c r="J104"/>
  <c i="2" r="BK149"/>
  <c r="J149"/>
  <c r="J100"/>
  <c i="20" r="BK279"/>
  <c r="J279"/>
  <c r="J103"/>
  <c i="2" r="BK726"/>
  <c r="J726"/>
  <c r="J108"/>
  <c i="15" r="BK231"/>
  <c r="J231"/>
  <c r="J104"/>
  <c i="8" r="BK155"/>
  <c r="J155"/>
  <c r="J105"/>
  <c i="10" r="BK158"/>
  <c r="J158"/>
  <c r="J104"/>
  <c i="18" r="BK143"/>
  <c r="J143"/>
  <c r="J101"/>
  <c i="21" r="BK138"/>
  <c r="J138"/>
  <c r="J100"/>
  <c i="3" r="BK600"/>
  <c r="J600"/>
  <c r="J106"/>
  <c r="BK858"/>
  <c r="J858"/>
  <c r="J119"/>
  <c i="29" r="BK231"/>
  <c r="J231"/>
  <c r="J104"/>
  <c i="31" r="BK143"/>
  <c r="J143"/>
  <c r="J101"/>
  <c r="BK189"/>
  <c r="J189"/>
  <c r="J104"/>
  <c i="32" r="BK258"/>
  <c r="J258"/>
  <c r="J102"/>
  <c r="J133"/>
  <c r="BE192"/>
  <c r="BE203"/>
  <c r="BE220"/>
  <c r="BE277"/>
  <c r="BE364"/>
  <c r="BE370"/>
  <c r="BE376"/>
  <c r="BE476"/>
  <c r="E126"/>
  <c r="BE209"/>
  <c r="BE379"/>
  <c r="BE414"/>
  <c r="J91"/>
  <c r="J130"/>
  <c r="BE173"/>
  <c r="BE212"/>
  <c r="BE232"/>
  <c r="BE240"/>
  <c r="BE251"/>
  <c r="BE259"/>
  <c r="BE306"/>
  <c r="BE318"/>
  <c r="BE340"/>
  <c r="BE411"/>
  <c r="BE434"/>
  <c r="F133"/>
  <c r="BE155"/>
  <c r="BE284"/>
  <c r="BE293"/>
  <c r="BE437"/>
  <c r="BE480"/>
  <c r="F91"/>
  <c r="BE206"/>
  <c r="BE274"/>
  <c r="BE312"/>
  <c r="BE337"/>
  <c r="BE385"/>
  <c r="BE401"/>
  <c r="BE446"/>
  <c r="BE484"/>
  <c r="BE494"/>
  <c r="BE549"/>
  <c r="BE586"/>
  <c r="BE228"/>
  <c r="BE349"/>
  <c r="BE417"/>
  <c r="BE578"/>
  <c r="BE145"/>
  <c r="BE149"/>
  <c r="BE271"/>
  <c r="BE303"/>
  <c r="BE367"/>
  <c r="BE388"/>
  <c r="BE404"/>
  <c r="BE449"/>
  <c r="BE461"/>
  <c r="BE488"/>
  <c r="BE498"/>
  <c r="BE506"/>
  <c r="BE242"/>
  <c r="BE343"/>
  <c r="BE355"/>
  <c r="BE361"/>
  <c r="BE407"/>
  <c r="BE440"/>
  <c r="BE452"/>
  <c r="BE153"/>
  <c r="BE178"/>
  <c r="BE199"/>
  <c r="BE216"/>
  <c r="BE224"/>
  <c r="BE248"/>
  <c r="BE309"/>
  <c r="BE324"/>
  <c r="BE358"/>
  <c r="BE427"/>
  <c r="BE443"/>
  <c r="BE458"/>
  <c r="BE464"/>
  <c r="BE470"/>
  <c r="BE517"/>
  <c r="BE537"/>
  <c r="BE564"/>
  <c r="BE583"/>
  <c r="BE601"/>
  <c r="BE608"/>
  <c r="BE611"/>
  <c r="BE614"/>
  <c r="BE626"/>
  <c r="BE168"/>
  <c r="BE290"/>
  <c r="BE296"/>
  <c r="BE315"/>
  <c r="BE321"/>
  <c r="BE382"/>
  <c r="BE391"/>
  <c r="BE467"/>
  <c r="BE524"/>
  <c r="BE567"/>
  <c r="BE574"/>
  <c r="BE590"/>
  <c r="BE139"/>
  <c r="BE164"/>
  <c r="BE236"/>
  <c r="BE281"/>
  <c r="BE287"/>
  <c r="BE346"/>
  <c r="BE420"/>
  <c r="BE455"/>
  <c r="BE473"/>
  <c r="BE556"/>
  <c r="BE580"/>
  <c r="BE594"/>
  <c r="BE597"/>
  <c r="BE617"/>
  <c r="BE623"/>
  <c r="BE632"/>
  <c i="31" r="BK128"/>
  <c r="J128"/>
  <c r="J99"/>
  <c i="32" r="BE184"/>
  <c r="BE245"/>
  <c r="BE255"/>
  <c r="BE264"/>
  <c r="BE268"/>
  <c r="BE299"/>
  <c r="BE327"/>
  <c r="BE330"/>
  <c r="BE333"/>
  <c r="BE352"/>
  <c r="BE373"/>
  <c r="BE394"/>
  <c r="BE397"/>
  <c r="BE424"/>
  <c r="BE430"/>
  <c r="BE502"/>
  <c r="BE510"/>
  <c r="BE513"/>
  <c r="BE521"/>
  <c r="BE527"/>
  <c r="BE534"/>
  <c r="BE541"/>
  <c r="BE570"/>
  <c r="BE604"/>
  <c i="30" r="BK129"/>
  <c r="J129"/>
  <c r="J100"/>
  <c i="31" r="J93"/>
  <c r="E115"/>
  <c r="F123"/>
  <c r="J124"/>
  <c r="BE130"/>
  <c r="BE144"/>
  <c r="BE149"/>
  <c r="BE152"/>
  <c r="BE164"/>
  <c r="BE174"/>
  <c r="BE180"/>
  <c r="BE183"/>
  <c r="BE199"/>
  <c r="J91"/>
  <c r="BE133"/>
  <c r="BE161"/>
  <c r="BE171"/>
  <c r="BE177"/>
  <c r="F94"/>
  <c r="BE136"/>
  <c r="BE139"/>
  <c r="BE155"/>
  <c r="BE158"/>
  <c r="BE167"/>
  <c r="BE186"/>
  <c r="BE190"/>
  <c r="BE195"/>
  <c r="BE203"/>
  <c i="30" r="E115"/>
  <c r="F96"/>
  <c r="BE155"/>
  <c r="J95"/>
  <c r="BE157"/>
  <c r="F95"/>
  <c r="J123"/>
  <c r="J126"/>
  <c r="BE133"/>
  <c r="BE135"/>
  <c r="BE137"/>
  <c r="BE144"/>
  <c r="BE146"/>
  <c r="BE162"/>
  <c r="BE164"/>
  <c r="BE171"/>
  <c r="BE173"/>
  <c r="BE175"/>
  <c r="BE177"/>
  <c r="BE179"/>
  <c r="BE131"/>
  <c r="BE139"/>
  <c r="BE141"/>
  <c r="BE148"/>
  <c r="BE150"/>
  <c r="BE153"/>
  <c r="BE159"/>
  <c r="BE166"/>
  <c r="BE169"/>
  <c r="BE181"/>
  <c r="BE183"/>
  <c r="BE185"/>
  <c r="BE187"/>
  <c i="29" r="J96"/>
  <c r="J129"/>
  <c r="BE145"/>
  <c r="BE174"/>
  <c r="BE194"/>
  <c r="BE211"/>
  <c r="BE227"/>
  <c r="BE243"/>
  <c r="BE248"/>
  <c r="BE254"/>
  <c r="BE256"/>
  <c r="BE262"/>
  <c r="BE292"/>
  <c r="BE298"/>
  <c r="BE307"/>
  <c r="BE329"/>
  <c r="E85"/>
  <c r="F95"/>
  <c r="BE147"/>
  <c r="BE180"/>
  <c r="BE205"/>
  <c r="BE221"/>
  <c r="BE232"/>
  <c r="BE239"/>
  <c r="BE241"/>
  <c r="BE266"/>
  <c r="BE273"/>
  <c r="BE301"/>
  <c r="BE305"/>
  <c r="BE333"/>
  <c r="BE339"/>
  <c r="F96"/>
  <c r="J127"/>
  <c r="BE135"/>
  <c r="BE137"/>
  <c r="BE139"/>
  <c r="BE143"/>
  <c r="BE149"/>
  <c r="BE151"/>
  <c r="BE155"/>
  <c r="BE157"/>
  <c r="BE161"/>
  <c r="BE163"/>
  <c r="BE172"/>
  <c r="BE176"/>
  <c r="BE182"/>
  <c r="BE184"/>
  <c r="BE186"/>
  <c r="BE188"/>
  <c r="BE190"/>
  <c r="BE192"/>
  <c r="BE196"/>
  <c r="BE199"/>
  <c r="BE201"/>
  <c r="BE203"/>
  <c r="BE213"/>
  <c r="BE215"/>
  <c r="BE219"/>
  <c r="BE229"/>
  <c r="BE235"/>
  <c r="BE237"/>
  <c r="BE252"/>
  <c r="BE260"/>
  <c r="BE264"/>
  <c r="BE276"/>
  <c r="BE280"/>
  <c r="BE282"/>
  <c r="BE284"/>
  <c r="BE286"/>
  <c r="BE296"/>
  <c r="BE303"/>
  <c r="BE311"/>
  <c r="BE315"/>
  <c r="BE317"/>
  <c r="BE319"/>
  <c r="BE321"/>
  <c r="BE323"/>
  <c r="BE325"/>
  <c r="BE331"/>
  <c r="BE335"/>
  <c r="BE337"/>
  <c r="BE341"/>
  <c r="BE141"/>
  <c r="BE153"/>
  <c r="BE159"/>
  <c r="BE165"/>
  <c r="BE168"/>
  <c r="BE170"/>
  <c r="BE178"/>
  <c r="BE207"/>
  <c r="BE209"/>
  <c r="BE217"/>
  <c r="BE223"/>
  <c r="BE225"/>
  <c r="BE246"/>
  <c r="BE250"/>
  <c r="BE258"/>
  <c r="BE269"/>
  <c r="BE271"/>
  <c r="BE278"/>
  <c r="BE288"/>
  <c r="BE290"/>
  <c r="BE294"/>
  <c r="BE309"/>
  <c r="BE313"/>
  <c r="BE327"/>
  <c i="28" r="F95"/>
  <c r="J96"/>
  <c r="J122"/>
  <c r="BE143"/>
  <c r="BE156"/>
  <c r="BE160"/>
  <c r="BE164"/>
  <c r="BE178"/>
  <c r="BE193"/>
  <c r="BE203"/>
  <c i="27" r="BK128"/>
  <c r="J128"/>
  <c r="J100"/>
  <c i="28" r="J95"/>
  <c r="BE130"/>
  <c r="BE132"/>
  <c r="BE134"/>
  <c r="BE136"/>
  <c r="BE138"/>
  <c r="BE140"/>
  <c r="BE145"/>
  <c r="BE152"/>
  <c r="BE154"/>
  <c r="BE162"/>
  <c r="BE166"/>
  <c r="BE174"/>
  <c r="BE181"/>
  <c r="BE183"/>
  <c r="BE187"/>
  <c r="BE189"/>
  <c r="BE195"/>
  <c r="BE205"/>
  <c r="E85"/>
  <c r="F96"/>
  <c r="BE168"/>
  <c r="BE170"/>
  <c r="BE172"/>
  <c r="BE176"/>
  <c r="BE185"/>
  <c r="BE191"/>
  <c r="BE197"/>
  <c r="BE199"/>
  <c r="BE147"/>
  <c r="BE149"/>
  <c r="BE158"/>
  <c r="BE201"/>
  <c i="26" r="J125"/>
  <c r="J100"/>
  <c i="27" r="E85"/>
  <c r="F95"/>
  <c r="F96"/>
  <c r="J122"/>
  <c r="J125"/>
  <c r="BE130"/>
  <c r="BE136"/>
  <c r="BE143"/>
  <c r="BE147"/>
  <c r="BE150"/>
  <c r="BE152"/>
  <c r="BE156"/>
  <c r="BE162"/>
  <c r="BE170"/>
  <c r="BE172"/>
  <c r="BE177"/>
  <c r="BE179"/>
  <c r="BE185"/>
  <c r="BE191"/>
  <c r="BE193"/>
  <c r="BE197"/>
  <c r="BE199"/>
  <c r="BE201"/>
  <c r="BE203"/>
  <c i="26" r="BK123"/>
  <c r="J123"/>
  <c i="27" r="J124"/>
  <c r="BE132"/>
  <c r="BE134"/>
  <c r="BE140"/>
  <c r="BE145"/>
  <c r="BE158"/>
  <c r="BE160"/>
  <c r="BE187"/>
  <c r="BE138"/>
  <c r="BE154"/>
  <c r="BE164"/>
  <c r="BE166"/>
  <c r="BE168"/>
  <c r="BE174"/>
  <c r="BE181"/>
  <c r="BE183"/>
  <c r="BE189"/>
  <c r="BE195"/>
  <c r="BE205"/>
  <c i="26" r="F94"/>
  <c r="J119"/>
  <c r="BE159"/>
  <c r="BE161"/>
  <c r="BE164"/>
  <c r="BE166"/>
  <c r="BE179"/>
  <c r="BE182"/>
  <c r="BE197"/>
  <c r="BE241"/>
  <c r="BE255"/>
  <c r="BE289"/>
  <c r="BE370"/>
  <c r="BE373"/>
  <c i="25" r="J137"/>
  <c r="J101"/>
  <c r="J287"/>
  <c r="J108"/>
  <c r="J433"/>
  <c r="J111"/>
  <c i="26" r="E111"/>
  <c r="BE171"/>
  <c r="BE192"/>
  <c r="BE194"/>
  <c r="BE219"/>
  <c r="BE221"/>
  <c r="BE223"/>
  <c r="BE225"/>
  <c r="BE261"/>
  <c r="BE295"/>
  <c r="BE319"/>
  <c r="BE333"/>
  <c r="BE335"/>
  <c i="25" r="J169"/>
  <c r="J104"/>
  <c i="26" r="J117"/>
  <c r="BE184"/>
  <c r="BE207"/>
  <c r="BE209"/>
  <c r="BE211"/>
  <c r="BE243"/>
  <c r="BE267"/>
  <c r="BE293"/>
  <c r="BE317"/>
  <c r="BE363"/>
  <c r="J94"/>
  <c r="BE128"/>
  <c r="BE130"/>
  <c r="BE134"/>
  <c r="BE136"/>
  <c r="BE138"/>
  <c r="BE143"/>
  <c r="BE151"/>
  <c r="BE153"/>
  <c r="BE174"/>
  <c r="BE187"/>
  <c r="BE229"/>
  <c r="BE233"/>
  <c r="BE235"/>
  <c r="BE237"/>
  <c r="BE239"/>
  <c r="BE245"/>
  <c r="BE247"/>
  <c r="BE259"/>
  <c r="BE271"/>
  <c r="BE275"/>
  <c r="BE297"/>
  <c r="BE303"/>
  <c r="BE307"/>
  <c r="BE325"/>
  <c r="BE331"/>
  <c r="BE339"/>
  <c r="BE343"/>
  <c r="BE345"/>
  <c r="BE347"/>
  <c r="BE349"/>
  <c r="BE351"/>
  <c r="BE353"/>
  <c r="BE355"/>
  <c r="BE357"/>
  <c r="BE368"/>
  <c r="F93"/>
  <c r="BE126"/>
  <c r="BE132"/>
  <c r="BE141"/>
  <c r="BE146"/>
  <c r="BE148"/>
  <c r="BE169"/>
  <c r="BE177"/>
  <c r="BE189"/>
  <c r="BE199"/>
  <c r="BE201"/>
  <c r="BE203"/>
  <c r="BE205"/>
  <c r="BE213"/>
  <c r="BE215"/>
  <c r="BE217"/>
  <c r="BE227"/>
  <c r="BE231"/>
  <c r="BE249"/>
  <c r="BE251"/>
  <c r="BE253"/>
  <c r="BE257"/>
  <c r="BE263"/>
  <c r="BE265"/>
  <c r="BE269"/>
  <c r="BE273"/>
  <c r="BE277"/>
  <c r="BE279"/>
  <c r="BE281"/>
  <c r="BE283"/>
  <c r="BE285"/>
  <c r="BE287"/>
  <c r="BE291"/>
  <c r="BE299"/>
  <c r="BE301"/>
  <c r="BE305"/>
  <c r="BE309"/>
  <c r="BE311"/>
  <c r="BE313"/>
  <c r="BE315"/>
  <c r="BE321"/>
  <c r="BE323"/>
  <c r="BE327"/>
  <c r="BE329"/>
  <c r="BE337"/>
  <c r="BE341"/>
  <c r="BE359"/>
  <c r="BE361"/>
  <c r="BE365"/>
  <c i="25" r="J128"/>
  <c r="BE146"/>
  <c r="BE170"/>
  <c r="BE344"/>
  <c r="BE355"/>
  <c r="BE382"/>
  <c r="BE399"/>
  <c r="BE401"/>
  <c r="BE405"/>
  <c r="BE409"/>
  <c r="F130"/>
  <c r="BE144"/>
  <c r="BE154"/>
  <c r="BE177"/>
  <c r="BE180"/>
  <c r="BE203"/>
  <c r="BE208"/>
  <c r="BE322"/>
  <c r="BE330"/>
  <c r="BE348"/>
  <c r="BE351"/>
  <c r="BE362"/>
  <c r="BE407"/>
  <c r="BE422"/>
  <c r="BE140"/>
  <c r="BE175"/>
  <c r="BE190"/>
  <c r="BE193"/>
  <c r="BE213"/>
  <c r="BE221"/>
  <c r="BE228"/>
  <c r="BE251"/>
  <c r="BE260"/>
  <c r="BE324"/>
  <c r="BE328"/>
  <c r="BE370"/>
  <c r="BE375"/>
  <c r="BE392"/>
  <c r="BE411"/>
  <c r="BE413"/>
  <c r="BE430"/>
  <c r="BE434"/>
  <c r="J94"/>
  <c r="BE160"/>
  <c r="BE225"/>
  <c r="BE241"/>
  <c r="BE266"/>
  <c r="BE359"/>
  <c r="BE377"/>
  <c r="BE394"/>
  <c r="BE446"/>
  <c r="BE452"/>
  <c r="BE464"/>
  <c i="24" r="BK130"/>
  <c r="J130"/>
  <c r="J101"/>
  <c i="25" r="F94"/>
  <c r="BE152"/>
  <c r="BE173"/>
  <c r="BE223"/>
  <c r="BE246"/>
  <c r="BE388"/>
  <c r="BE415"/>
  <c r="BE468"/>
  <c r="BE244"/>
  <c r="BE298"/>
  <c r="BE304"/>
  <c r="BE310"/>
  <c r="BE565"/>
  <c r="BE585"/>
  <c r="BE595"/>
  <c r="BE166"/>
  <c r="BE198"/>
  <c r="BE205"/>
  <c r="BE215"/>
  <c r="BE236"/>
  <c r="BE288"/>
  <c r="BE454"/>
  <c r="BE460"/>
  <c r="BE516"/>
  <c r="BE532"/>
  <c r="BE535"/>
  <c r="BE571"/>
  <c r="BE185"/>
  <c r="BE196"/>
  <c r="BE200"/>
  <c r="BE232"/>
  <c r="BE234"/>
  <c r="BE271"/>
  <c r="BE302"/>
  <c r="BE306"/>
  <c r="BE334"/>
  <c r="BE342"/>
  <c r="BE444"/>
  <c r="BE448"/>
  <c r="BE450"/>
  <c r="BE457"/>
  <c r="BE537"/>
  <c r="BE577"/>
  <c r="BE607"/>
  <c r="BE364"/>
  <c r="BE417"/>
  <c r="BE426"/>
  <c r="BE471"/>
  <c r="BE473"/>
  <c r="BE477"/>
  <c r="BE502"/>
  <c r="BE506"/>
  <c r="BE508"/>
  <c r="BE526"/>
  <c r="BE528"/>
  <c r="BE530"/>
  <c r="BE547"/>
  <c r="BE549"/>
  <c r="BE583"/>
  <c r="BE609"/>
  <c r="J93"/>
  <c r="BE138"/>
  <c r="BE150"/>
  <c r="BE164"/>
  <c r="BE182"/>
  <c r="BE187"/>
  <c r="BE210"/>
  <c r="BE218"/>
  <c r="BE248"/>
  <c r="BE269"/>
  <c r="BE277"/>
  <c r="BE280"/>
  <c r="BE293"/>
  <c r="BE308"/>
  <c r="BE314"/>
  <c r="BE340"/>
  <c r="BE346"/>
  <c r="BE368"/>
  <c r="BE384"/>
  <c r="BE403"/>
  <c r="BE424"/>
  <c r="BE440"/>
  <c r="BE587"/>
  <c r="BE591"/>
  <c r="BE599"/>
  <c r="BE230"/>
  <c r="BE239"/>
  <c r="BE254"/>
  <c r="BE257"/>
  <c r="BE263"/>
  <c r="BE273"/>
  <c r="BE275"/>
  <c r="BE316"/>
  <c r="BE320"/>
  <c r="BE336"/>
  <c r="BE366"/>
  <c r="BE373"/>
  <c r="BE379"/>
  <c r="BE386"/>
  <c r="BE390"/>
  <c r="BE397"/>
  <c r="BE420"/>
  <c r="BE428"/>
  <c r="BE437"/>
  <c r="BE442"/>
  <c r="BE475"/>
  <c r="BE479"/>
  <c r="BE482"/>
  <c r="BE488"/>
  <c r="BE492"/>
  <c r="BE494"/>
  <c r="BE498"/>
  <c r="BE510"/>
  <c r="BE522"/>
  <c r="BE524"/>
  <c r="BE539"/>
  <c r="BE541"/>
  <c r="BE545"/>
  <c r="BE551"/>
  <c r="BE555"/>
  <c r="BE559"/>
  <c r="BE561"/>
  <c r="BE569"/>
  <c r="BE579"/>
  <c r="BE581"/>
  <c r="BE597"/>
  <c r="BE601"/>
  <c r="BE603"/>
  <c r="BE605"/>
  <c r="BE611"/>
  <c r="E85"/>
  <c r="BE142"/>
  <c r="BE148"/>
  <c r="BE157"/>
  <c r="BE162"/>
  <c r="BE484"/>
  <c r="BE486"/>
  <c r="BE490"/>
  <c r="BE500"/>
  <c r="BE512"/>
  <c r="BE518"/>
  <c r="BE520"/>
  <c r="BE543"/>
  <c r="BE553"/>
  <c r="BE557"/>
  <c r="BE567"/>
  <c r="BE573"/>
  <c r="BE575"/>
  <c r="BE589"/>
  <c r="BE613"/>
  <c i="24" r="F95"/>
  <c r="J125"/>
  <c r="BE139"/>
  <c r="BE141"/>
  <c r="E85"/>
  <c r="J93"/>
  <c r="F96"/>
  <c r="J96"/>
  <c r="BE132"/>
  <c r="BE136"/>
  <c r="BE144"/>
  <c r="BE146"/>
  <c r="BE148"/>
  <c r="BE150"/>
  <c r="BE152"/>
  <c r="BE156"/>
  <c r="BE160"/>
  <c r="BE162"/>
  <c r="BE164"/>
  <c r="BE168"/>
  <c r="BE176"/>
  <c r="BE178"/>
  <c r="BE188"/>
  <c r="BE190"/>
  <c r="BE192"/>
  <c r="BE194"/>
  <c r="BE198"/>
  <c r="BE208"/>
  <c r="BE212"/>
  <c r="BE214"/>
  <c r="BE218"/>
  <c r="BE220"/>
  <c r="BE222"/>
  <c r="BE224"/>
  <c r="BE230"/>
  <c r="BE232"/>
  <c r="BE236"/>
  <c r="BE246"/>
  <c r="BE248"/>
  <c r="BE254"/>
  <c r="BE257"/>
  <c r="BE259"/>
  <c r="BE261"/>
  <c r="BE134"/>
  <c r="BE154"/>
  <c r="BE158"/>
  <c r="BE166"/>
  <c r="BE170"/>
  <c r="BE172"/>
  <c r="BE174"/>
  <c r="BE180"/>
  <c r="BE182"/>
  <c r="BE184"/>
  <c r="BE186"/>
  <c r="BE196"/>
  <c r="BE200"/>
  <c r="BE202"/>
  <c r="BE204"/>
  <c r="BE206"/>
  <c r="BE210"/>
  <c r="BE216"/>
  <c r="BE226"/>
  <c r="BE228"/>
  <c r="BE234"/>
  <c r="BE238"/>
  <c r="BE240"/>
  <c r="BE242"/>
  <c r="BE244"/>
  <c r="BE250"/>
  <c r="BE252"/>
  <c r="BE263"/>
  <c r="BE265"/>
  <c i="23" r="J96"/>
  <c r="BE151"/>
  <c r="J95"/>
  <c r="BE139"/>
  <c r="BE200"/>
  <c r="BE204"/>
  <c r="BE212"/>
  <c r="BE245"/>
  <c r="BE175"/>
  <c r="BE177"/>
  <c r="BE181"/>
  <c r="BE202"/>
  <c r="BE210"/>
  <c r="BE227"/>
  <c r="BE239"/>
  <c r="J130"/>
  <c r="BE160"/>
  <c r="BE162"/>
  <c r="BE208"/>
  <c r="BE214"/>
  <c r="BE183"/>
  <c r="BE188"/>
  <c r="BE190"/>
  <c r="BE192"/>
  <c r="BE218"/>
  <c r="BE223"/>
  <c r="BE231"/>
  <c r="BE233"/>
  <c r="BE262"/>
  <c r="BE264"/>
  <c r="BE270"/>
  <c r="BE278"/>
  <c r="BE280"/>
  <c r="BE304"/>
  <c r="F96"/>
  <c r="BE149"/>
  <c r="BE164"/>
  <c r="BE166"/>
  <c r="BE168"/>
  <c r="BE170"/>
  <c r="BE179"/>
  <c r="BE186"/>
  <c r="BE194"/>
  <c r="BE198"/>
  <c r="BE216"/>
  <c r="BE235"/>
  <c r="BE237"/>
  <c r="BE251"/>
  <c r="BE257"/>
  <c r="BE272"/>
  <c r="BE282"/>
  <c r="BE284"/>
  <c r="BE288"/>
  <c r="BE290"/>
  <c r="BE292"/>
  <c r="BE296"/>
  <c r="BE298"/>
  <c r="BE302"/>
  <c r="BE316"/>
  <c r="BE324"/>
  <c r="BE326"/>
  <c r="BE328"/>
  <c r="BE342"/>
  <c r="BE344"/>
  <c r="BE346"/>
  <c r="BE348"/>
  <c r="BE353"/>
  <c r="BE355"/>
  <c i="22" r="BK135"/>
  <c r="BK134"/>
  <c r="J134"/>
  <c r="J100"/>
  <c i="23" r="E122"/>
  <c r="BE142"/>
  <c r="BE172"/>
  <c r="BE206"/>
  <c r="BE220"/>
  <c r="BE241"/>
  <c r="BE249"/>
  <c r="BE255"/>
  <c r="BE259"/>
  <c r="BE286"/>
  <c r="BE336"/>
  <c r="F95"/>
  <c r="BE144"/>
  <c r="BE147"/>
  <c r="BE153"/>
  <c r="BE156"/>
  <c r="BE196"/>
  <c r="BE225"/>
  <c r="BE229"/>
  <c r="BE243"/>
  <c r="BE247"/>
  <c r="BE253"/>
  <c r="BE266"/>
  <c r="BE268"/>
  <c r="BE274"/>
  <c r="BE276"/>
  <c r="BE294"/>
  <c r="BE300"/>
  <c r="BE306"/>
  <c r="BE308"/>
  <c r="BE310"/>
  <c r="BE312"/>
  <c r="BE314"/>
  <c r="BE318"/>
  <c r="BE320"/>
  <c r="BE322"/>
  <c r="BE330"/>
  <c r="BE332"/>
  <c r="BE334"/>
  <c r="BE338"/>
  <c r="BE340"/>
  <c r="BE351"/>
  <c i="21" r="BK267"/>
  <c r="J267"/>
  <c r="J105"/>
  <c i="22" r="E85"/>
  <c r="F96"/>
  <c r="F130"/>
  <c r="BE143"/>
  <c r="BE145"/>
  <c r="J95"/>
  <c r="BE196"/>
  <c r="BE204"/>
  <c r="J93"/>
  <c r="BE137"/>
  <c r="BE147"/>
  <c r="BE162"/>
  <c r="BE167"/>
  <c r="BE182"/>
  <c r="BE214"/>
  <c r="BE226"/>
  <c r="BE160"/>
  <c r="BE171"/>
  <c r="BE228"/>
  <c r="BE233"/>
  <c r="BE245"/>
  <c r="BE179"/>
  <c r="BE186"/>
  <c r="BE192"/>
  <c r="BE200"/>
  <c r="BE206"/>
  <c r="BE212"/>
  <c r="BE218"/>
  <c r="BE239"/>
  <c i="21" r="J153"/>
  <c r="J102"/>
  <c i="22" r="BE141"/>
  <c r="BE157"/>
  <c r="BE164"/>
  <c r="BE169"/>
  <c r="BE175"/>
  <c r="BE184"/>
  <c r="BE188"/>
  <c r="BE190"/>
  <c r="BE208"/>
  <c r="BE210"/>
  <c r="BE216"/>
  <c r="BE220"/>
  <c r="BE222"/>
  <c r="BE231"/>
  <c r="BE235"/>
  <c r="BE241"/>
  <c r="BE243"/>
  <c r="BE249"/>
  <c r="BE251"/>
  <c r="BE255"/>
  <c r="BE257"/>
  <c r="BE263"/>
  <c r="BE269"/>
  <c r="BE271"/>
  <c r="BE273"/>
  <c r="BE275"/>
  <c r="BE277"/>
  <c r="BE279"/>
  <c r="BE294"/>
  <c r="BE298"/>
  <c r="BE304"/>
  <c r="BE310"/>
  <c r="BE312"/>
  <c r="BE314"/>
  <c r="BE323"/>
  <c r="BE325"/>
  <c r="BE329"/>
  <c r="J96"/>
  <c r="BE149"/>
  <c r="BE151"/>
  <c r="BE153"/>
  <c r="BE155"/>
  <c r="BE177"/>
  <c r="BE198"/>
  <c r="BE202"/>
  <c r="BE247"/>
  <c r="BE253"/>
  <c r="BE259"/>
  <c r="BE261"/>
  <c r="BE265"/>
  <c r="BE292"/>
  <c r="BE300"/>
  <c r="BE327"/>
  <c r="BE333"/>
  <c r="BE335"/>
  <c r="BE350"/>
  <c r="BE352"/>
  <c r="BE354"/>
  <c r="BE357"/>
  <c r="BE139"/>
  <c r="BE224"/>
  <c r="BE237"/>
  <c r="BE306"/>
  <c r="BE308"/>
  <c r="BE317"/>
  <c r="BE319"/>
  <c r="BE331"/>
  <c r="BE337"/>
  <c r="BE340"/>
  <c r="BE344"/>
  <c r="BE348"/>
  <c r="BE302"/>
  <c r="BE346"/>
  <c r="BE173"/>
  <c r="BE194"/>
  <c r="BE267"/>
  <c r="BE281"/>
  <c r="BE283"/>
  <c r="BE285"/>
  <c r="BE288"/>
  <c r="BE290"/>
  <c r="BE296"/>
  <c r="BE321"/>
  <c r="BE342"/>
  <c r="BE359"/>
  <c r="BE361"/>
  <c r="BE363"/>
  <c i="21" r="J94"/>
  <c r="F133"/>
  <c r="BE181"/>
  <c i="20" r="J284"/>
  <c r="J105"/>
  <c i="21" r="BE259"/>
  <c r="BE277"/>
  <c r="BE301"/>
  <c r="BE400"/>
  <c r="BE390"/>
  <c r="BE475"/>
  <c r="BE283"/>
  <c r="BE291"/>
  <c r="BE299"/>
  <c r="BE329"/>
  <c r="BE434"/>
  <c r="BE465"/>
  <c r="BE471"/>
  <c r="BE484"/>
  <c r="J130"/>
  <c r="BE149"/>
  <c r="BE174"/>
  <c r="BE205"/>
  <c r="BE219"/>
  <c r="BE321"/>
  <c r="BE331"/>
  <c r="BE333"/>
  <c r="BE335"/>
  <c r="BE338"/>
  <c r="BE419"/>
  <c r="BE423"/>
  <c r="BE439"/>
  <c r="BE469"/>
  <c r="BE487"/>
  <c r="BE514"/>
  <c r="BE255"/>
  <c r="BE293"/>
  <c r="BE295"/>
  <c r="BE303"/>
  <c r="BE352"/>
  <c r="BE427"/>
  <c r="BE461"/>
  <c r="BE499"/>
  <c r="BE501"/>
  <c r="BE508"/>
  <c r="BE517"/>
  <c r="BE532"/>
  <c r="BE537"/>
  <c i="20" r="BK132"/>
  <c r="J132"/>
  <c r="J99"/>
  <c i="21" r="F93"/>
  <c r="J132"/>
  <c r="BE147"/>
  <c r="BE198"/>
  <c r="BE215"/>
  <c r="BE224"/>
  <c r="BE230"/>
  <c r="BE265"/>
  <c r="BE273"/>
  <c r="BE275"/>
  <c r="BE279"/>
  <c r="BE285"/>
  <c r="BE313"/>
  <c r="BE325"/>
  <c r="BE345"/>
  <c r="BE362"/>
  <c r="BE379"/>
  <c r="BE396"/>
  <c r="BE414"/>
  <c r="BE457"/>
  <c r="BE479"/>
  <c r="BE481"/>
  <c r="BE492"/>
  <c r="BE497"/>
  <c r="BE506"/>
  <c r="BE520"/>
  <c r="BE523"/>
  <c r="BE526"/>
  <c r="BE529"/>
  <c r="BE550"/>
  <c r="BE571"/>
  <c r="BE580"/>
  <c r="BE586"/>
  <c r="BE589"/>
  <c r="BE592"/>
  <c r="BE595"/>
  <c r="BE601"/>
  <c r="BE604"/>
  <c r="BE607"/>
  <c r="BE612"/>
  <c r="BE618"/>
  <c r="BE626"/>
  <c r="BE635"/>
  <c r="BE646"/>
  <c r="BE694"/>
  <c r="BE700"/>
  <c r="BE705"/>
  <c r="BE718"/>
  <c r="BE741"/>
  <c r="BE757"/>
  <c r="BE785"/>
  <c r="BE788"/>
  <c r="BE794"/>
  <c r="BE797"/>
  <c r="BE810"/>
  <c r="BE816"/>
  <c r="BE819"/>
  <c r="BE823"/>
  <c r="BE829"/>
  <c r="BE838"/>
  <c r="BE843"/>
  <c r="BE660"/>
  <c r="BE665"/>
  <c r="BE763"/>
  <c r="BE800"/>
  <c r="BE803"/>
  <c r="BE812"/>
  <c r="BE840"/>
  <c r="BE164"/>
  <c r="BE246"/>
  <c r="BE629"/>
  <c r="BE677"/>
  <c r="BE722"/>
  <c r="BE751"/>
  <c r="BE825"/>
  <c r="BE848"/>
  <c r="BE495"/>
  <c r="BE557"/>
  <c r="BE560"/>
  <c r="BE791"/>
  <c r="BE806"/>
  <c r="BE836"/>
  <c r="BE851"/>
  <c r="BE854"/>
  <c r="E85"/>
  <c r="BE139"/>
  <c r="BE154"/>
  <c r="BE169"/>
  <c r="BE189"/>
  <c r="BE257"/>
  <c r="BE262"/>
  <c r="BE269"/>
  <c r="BE271"/>
  <c r="BE281"/>
  <c r="BE287"/>
  <c r="BE289"/>
  <c r="BE297"/>
  <c r="BE305"/>
  <c r="BE307"/>
  <c r="BE310"/>
  <c r="BE316"/>
  <c r="BE358"/>
  <c r="BE366"/>
  <c r="BE404"/>
  <c r="BE409"/>
  <c r="BE448"/>
  <c r="BE473"/>
  <c r="BE477"/>
  <c r="BE504"/>
  <c r="BE511"/>
  <c r="BE542"/>
  <c r="BE547"/>
  <c r="BE554"/>
  <c r="BE566"/>
  <c r="BE574"/>
  <c r="BE598"/>
  <c r="BE615"/>
  <c r="BE623"/>
  <c r="BE632"/>
  <c r="BE651"/>
  <c r="BE674"/>
  <c r="BE681"/>
  <c r="BE688"/>
  <c r="BE711"/>
  <c r="BE729"/>
  <c r="BE735"/>
  <c r="BE746"/>
  <c r="BE769"/>
  <c r="BE774"/>
  <c r="BE779"/>
  <c r="BE782"/>
  <c r="BE808"/>
  <c r="BE814"/>
  <c r="BE821"/>
  <c r="BE827"/>
  <c r="BE833"/>
  <c i="20" r="J125"/>
  <c r="BE142"/>
  <c r="BE190"/>
  <c r="BE212"/>
  <c i="19" r="J142"/>
  <c r="J100"/>
  <c i="20" r="BE185"/>
  <c r="BE206"/>
  <c r="E85"/>
  <c r="BE180"/>
  <c r="BE224"/>
  <c r="BE246"/>
  <c r="F94"/>
  <c r="BE139"/>
  <c r="BE220"/>
  <c r="BE274"/>
  <c r="BE280"/>
  <c i="19" r="BK348"/>
  <c r="J348"/>
  <c r="J105"/>
  <c i="20" r="F93"/>
  <c r="BE229"/>
  <c r="BE240"/>
  <c r="J93"/>
  <c r="BE134"/>
  <c r="BE165"/>
  <c r="BE198"/>
  <c r="BE235"/>
  <c r="BE238"/>
  <c r="BE249"/>
  <c r="BE253"/>
  <c r="BE268"/>
  <c r="BE277"/>
  <c r="BE293"/>
  <c r="BE306"/>
  <c r="BE317"/>
  <c r="BE323"/>
  <c r="BE296"/>
  <c r="J94"/>
  <c r="BE202"/>
  <c r="BE243"/>
  <c r="BE256"/>
  <c r="BE259"/>
  <c r="BE262"/>
  <c r="BE265"/>
  <c r="BE271"/>
  <c r="BE285"/>
  <c r="BE290"/>
  <c r="BE299"/>
  <c r="BE310"/>
  <c r="BE145"/>
  <c r="BE169"/>
  <c r="BE175"/>
  <c r="BE194"/>
  <c r="BE216"/>
  <c r="BE303"/>
  <c i="19" r="BE490"/>
  <c r="BE498"/>
  <c r="BE548"/>
  <c r="J137"/>
  <c r="BE147"/>
  <c r="BE280"/>
  <c r="BE322"/>
  <c r="BE416"/>
  <c r="BE518"/>
  <c r="BE545"/>
  <c r="BE557"/>
  <c r="BE563"/>
  <c r="BE579"/>
  <c r="J91"/>
  <c r="J136"/>
  <c r="BE200"/>
  <c r="BE209"/>
  <c r="BE230"/>
  <c r="BE365"/>
  <c r="BE565"/>
  <c r="BE328"/>
  <c r="BE356"/>
  <c r="BE392"/>
  <c r="BE402"/>
  <c r="BE419"/>
  <c r="BE514"/>
  <c r="BE528"/>
  <c r="BE704"/>
  <c i="18" r="BK128"/>
  <c r="J128"/>
  <c r="J99"/>
  <c i="19" r="BE239"/>
  <c r="BE331"/>
  <c r="BE421"/>
  <c r="BE445"/>
  <c r="BE475"/>
  <c r="BE629"/>
  <c r="BE652"/>
  <c r="BE677"/>
  <c r="F93"/>
  <c r="BE143"/>
  <c r="BE154"/>
  <c r="BE235"/>
  <c r="BE325"/>
  <c r="BE341"/>
  <c r="BE471"/>
  <c r="BE508"/>
  <c r="BE574"/>
  <c r="BE606"/>
  <c r="BE620"/>
  <c r="BE656"/>
  <c r="BE829"/>
  <c r="BE158"/>
  <c r="BE174"/>
  <c r="BE337"/>
  <c r="BE345"/>
  <c r="BE424"/>
  <c r="BE431"/>
  <c r="BE697"/>
  <c r="BE751"/>
  <c r="BE781"/>
  <c r="BE793"/>
  <c r="BE798"/>
  <c r="E128"/>
  <c r="BE317"/>
  <c r="BE375"/>
  <c r="BE426"/>
  <c r="BE439"/>
  <c r="BE463"/>
  <c r="BE484"/>
  <c r="BE522"/>
  <c r="BE570"/>
  <c r="BE583"/>
  <c r="BE611"/>
  <c r="BE745"/>
  <c r="BE834"/>
  <c r="F94"/>
  <c r="BE196"/>
  <c r="BE368"/>
  <c r="BE406"/>
  <c r="BE414"/>
  <c r="BE457"/>
  <c r="BE467"/>
  <c r="BE534"/>
  <c r="BE623"/>
  <c r="BE687"/>
  <c r="BE700"/>
  <c r="BE712"/>
  <c r="BE163"/>
  <c r="BE168"/>
  <c r="BE181"/>
  <c r="BE188"/>
  <c r="BE192"/>
  <c r="BE220"/>
  <c r="BE225"/>
  <c r="BE248"/>
  <c r="BE267"/>
  <c r="BE271"/>
  <c r="BE274"/>
  <c r="BE277"/>
  <c r="BE289"/>
  <c r="BE296"/>
  <c r="BE308"/>
  <c r="BE320"/>
  <c r="BE359"/>
  <c r="BE451"/>
  <c r="BE494"/>
  <c r="BE512"/>
  <c r="BE541"/>
  <c r="BE554"/>
  <c r="BE560"/>
  <c r="BE589"/>
  <c r="BE600"/>
  <c r="BE634"/>
  <c r="BE640"/>
  <c r="BE690"/>
  <c r="BE694"/>
  <c r="BE748"/>
  <c r="BE754"/>
  <c r="BE765"/>
  <c r="BE773"/>
  <c r="BE813"/>
  <c r="BE378"/>
  <c r="BE388"/>
  <c r="BE428"/>
  <c r="BE502"/>
  <c r="BE539"/>
  <c r="BE257"/>
  <c r="BE314"/>
  <c r="BE334"/>
  <c r="BE350"/>
  <c r="BE385"/>
  <c r="BE399"/>
  <c r="BE410"/>
  <c r="BE506"/>
  <c r="BE551"/>
  <c r="BE568"/>
  <c r="BE576"/>
  <c r="BE645"/>
  <c r="BE649"/>
  <c r="BE663"/>
  <c r="BE670"/>
  <c r="BE680"/>
  <c r="BE720"/>
  <c r="BE728"/>
  <c r="BE731"/>
  <c r="BE739"/>
  <c r="BE742"/>
  <c r="BE758"/>
  <c r="BE762"/>
  <c r="BE789"/>
  <c r="BE805"/>
  <c r="BE822"/>
  <c r="BE837"/>
  <c r="BE845"/>
  <c r="BE850"/>
  <c i="18" r="J94"/>
  <c i="17" r="J129"/>
  <c r="J102"/>
  <c i="18" r="BE186"/>
  <c r="F123"/>
  <c r="BE174"/>
  <c r="BE183"/>
  <c r="BE199"/>
  <c r="BE164"/>
  <c r="F124"/>
  <c r="BE139"/>
  <c r="E85"/>
  <c r="J123"/>
  <c r="BE133"/>
  <c r="BE152"/>
  <c r="BE161"/>
  <c r="BE158"/>
  <c r="BE155"/>
  <c r="BE190"/>
  <c r="J121"/>
  <c r="BE130"/>
  <c r="BE171"/>
  <c r="BE177"/>
  <c r="BE195"/>
  <c r="BE203"/>
  <c r="BE136"/>
  <c r="BE149"/>
  <c r="BE167"/>
  <c r="BE180"/>
  <c r="BE144"/>
  <c i="17" r="E85"/>
  <c r="F96"/>
  <c r="BE133"/>
  <c r="BE145"/>
  <c r="BE169"/>
  <c r="BE186"/>
  <c r="BE136"/>
  <c r="BE142"/>
  <c r="BE160"/>
  <c r="BE203"/>
  <c r="BE216"/>
  <c r="BE228"/>
  <c r="BE257"/>
  <c r="BE261"/>
  <c r="BE273"/>
  <c r="BE175"/>
  <c r="BE235"/>
  <c r="BE264"/>
  <c r="BE172"/>
  <c r="BE178"/>
  <c r="BE191"/>
  <c r="BE193"/>
  <c r="BE268"/>
  <c r="BE295"/>
  <c r="BE297"/>
  <c r="BE299"/>
  <c i="16" r="BK129"/>
  <c r="J129"/>
  <c r="J100"/>
  <c i="17" r="BE151"/>
  <c r="BE181"/>
  <c r="BE189"/>
  <c r="BE208"/>
  <c r="BE213"/>
  <c r="BE220"/>
  <c r="BE238"/>
  <c r="BE240"/>
  <c r="BE247"/>
  <c r="BE259"/>
  <c r="BE266"/>
  <c r="BE270"/>
  <c r="BE275"/>
  <c r="BE283"/>
  <c r="BE286"/>
  <c r="BE291"/>
  <c r="BE307"/>
  <c r="BE312"/>
  <c r="BE321"/>
  <c r="J121"/>
  <c r="BE148"/>
  <c r="BE206"/>
  <c r="BE218"/>
  <c r="BE327"/>
  <c r="BE157"/>
  <c r="BE166"/>
  <c r="BE184"/>
  <c r="BE196"/>
  <c r="BE198"/>
  <c r="BE201"/>
  <c r="BE211"/>
  <c r="BE223"/>
  <c r="BE225"/>
  <c r="BE230"/>
  <c r="BE233"/>
  <c r="BE242"/>
  <c r="BE245"/>
  <c r="BE250"/>
  <c r="BE293"/>
  <c r="BE303"/>
  <c r="BE305"/>
  <c r="BE301"/>
  <c r="BE310"/>
  <c r="BE324"/>
  <c r="BE130"/>
  <c r="BE139"/>
  <c r="BE154"/>
  <c r="BE163"/>
  <c r="BE252"/>
  <c r="BE255"/>
  <c r="BE278"/>
  <c r="BE280"/>
  <c r="BE289"/>
  <c r="BE315"/>
  <c r="BE318"/>
  <c i="16" r="J93"/>
  <c r="J125"/>
  <c r="BE131"/>
  <c r="BE133"/>
  <c r="BE135"/>
  <c r="BE153"/>
  <c r="BE169"/>
  <c r="E85"/>
  <c r="J96"/>
  <c r="F126"/>
  <c r="BE137"/>
  <c r="BE141"/>
  <c r="BE162"/>
  <c r="BE166"/>
  <c r="BE171"/>
  <c r="BE173"/>
  <c r="BE177"/>
  <c r="BE179"/>
  <c r="BE181"/>
  <c r="BE185"/>
  <c r="BE187"/>
  <c i="15" r="BK133"/>
  <c r="J133"/>
  <c r="J100"/>
  <c i="16" r="F95"/>
  <c r="BE139"/>
  <c r="BE144"/>
  <c r="BE146"/>
  <c r="BE148"/>
  <c r="BE150"/>
  <c r="BE155"/>
  <c r="BE157"/>
  <c r="BE159"/>
  <c r="BE164"/>
  <c r="BE175"/>
  <c r="BE183"/>
  <c i="14" r="BK128"/>
  <c r="J128"/>
  <c i="15" r="BE178"/>
  <c r="BE194"/>
  <c r="BE203"/>
  <c r="BE209"/>
  <c r="BE215"/>
  <c r="BE221"/>
  <c r="BE223"/>
  <c r="BE229"/>
  <c r="BE248"/>
  <c r="BE252"/>
  <c r="BE254"/>
  <c r="BE260"/>
  <c r="BE264"/>
  <c r="J96"/>
  <c r="J129"/>
  <c r="BE280"/>
  <c r="BE284"/>
  <c r="BE292"/>
  <c r="BE298"/>
  <c r="BE301"/>
  <c r="BE331"/>
  <c r="J93"/>
  <c r="BE137"/>
  <c r="BE145"/>
  <c r="BE147"/>
  <c r="BE157"/>
  <c r="BE163"/>
  <c r="BE168"/>
  <c r="BE182"/>
  <c r="BE184"/>
  <c r="BE235"/>
  <c r="BE237"/>
  <c r="BE239"/>
  <c r="BE241"/>
  <c r="BE243"/>
  <c r="BE250"/>
  <c r="BE258"/>
  <c r="BE269"/>
  <c r="BE276"/>
  <c r="BE309"/>
  <c r="BE321"/>
  <c r="BE329"/>
  <c r="BE311"/>
  <c r="F130"/>
  <c r="BE151"/>
  <c r="BE165"/>
  <c r="BE186"/>
  <c r="BE188"/>
  <c r="BE190"/>
  <c r="BE192"/>
  <c r="BE211"/>
  <c r="BE213"/>
  <c r="BE217"/>
  <c r="BE219"/>
  <c r="BE256"/>
  <c r="BE278"/>
  <c r="BE282"/>
  <c r="BE296"/>
  <c r="BE313"/>
  <c r="BE315"/>
  <c r="BE325"/>
  <c r="BE337"/>
  <c r="E85"/>
  <c r="F129"/>
  <c r="BE139"/>
  <c r="BE141"/>
  <c r="BE201"/>
  <c r="BE227"/>
  <c r="BE246"/>
  <c r="BE294"/>
  <c r="BE286"/>
  <c r="BE290"/>
  <c r="BE305"/>
  <c r="BE153"/>
  <c r="BE174"/>
  <c r="BE180"/>
  <c r="BE135"/>
  <c r="BE172"/>
  <c r="BE196"/>
  <c r="BE205"/>
  <c r="BE207"/>
  <c r="BE225"/>
  <c r="BE232"/>
  <c r="BE288"/>
  <c r="BE319"/>
  <c r="BE143"/>
  <c r="BE149"/>
  <c r="BE155"/>
  <c r="BE159"/>
  <c r="BE161"/>
  <c r="BE170"/>
  <c r="BE176"/>
  <c r="BE199"/>
  <c r="BE262"/>
  <c r="BE266"/>
  <c r="BE271"/>
  <c r="BE273"/>
  <c r="BE303"/>
  <c r="BE307"/>
  <c r="BE317"/>
  <c r="BE323"/>
  <c r="BE327"/>
  <c r="BE333"/>
  <c r="BE335"/>
  <c r="BE339"/>
  <c r="BE341"/>
  <c i="14" r="E85"/>
  <c r="F95"/>
  <c r="F125"/>
  <c r="J125"/>
  <c i="13" r="BK128"/>
  <c r="J128"/>
  <c r="J100"/>
  <c i="14" r="BE132"/>
  <c r="BE138"/>
  <c r="BE145"/>
  <c r="BE160"/>
  <c r="BE166"/>
  <c r="BE168"/>
  <c r="BE174"/>
  <c r="BE181"/>
  <c r="BE205"/>
  <c r="J95"/>
  <c r="BE158"/>
  <c r="BE164"/>
  <c r="BE189"/>
  <c r="J122"/>
  <c r="BE130"/>
  <c r="BE176"/>
  <c r="BE178"/>
  <c r="BE191"/>
  <c r="BE193"/>
  <c r="BE199"/>
  <c r="BE201"/>
  <c r="BE140"/>
  <c r="BE143"/>
  <c r="BE147"/>
  <c r="BE152"/>
  <c r="BE156"/>
  <c r="BE162"/>
  <c r="BE183"/>
  <c r="BE195"/>
  <c r="BE197"/>
  <c r="BE203"/>
  <c r="BE134"/>
  <c r="BE136"/>
  <c r="BE149"/>
  <c r="BE154"/>
  <c r="BE170"/>
  <c r="BE172"/>
  <c r="BE185"/>
  <c r="BE187"/>
  <c i="12" r="J125"/>
  <c r="J100"/>
  <c i="13" r="BE145"/>
  <c r="BE158"/>
  <c r="BE160"/>
  <c r="BE162"/>
  <c r="BE174"/>
  <c r="BE203"/>
  <c r="F96"/>
  <c r="J124"/>
  <c r="BE191"/>
  <c r="F95"/>
  <c r="J96"/>
  <c r="BE130"/>
  <c r="BE136"/>
  <c r="BE138"/>
  <c r="BE140"/>
  <c r="BE150"/>
  <c r="BE156"/>
  <c r="BE166"/>
  <c r="BE168"/>
  <c r="BE177"/>
  <c r="BE181"/>
  <c r="BE183"/>
  <c r="BE185"/>
  <c r="BE189"/>
  <c r="BE193"/>
  <c r="BE195"/>
  <c i="12" r="BK123"/>
  <c r="J123"/>
  <c r="J98"/>
  <c i="13" r="E85"/>
  <c r="J93"/>
  <c r="BE132"/>
  <c r="BE134"/>
  <c r="BE143"/>
  <c r="BE147"/>
  <c r="BE152"/>
  <c r="BE154"/>
  <c r="BE164"/>
  <c r="BE170"/>
  <c r="BE172"/>
  <c r="BE179"/>
  <c r="BE187"/>
  <c r="BE197"/>
  <c r="BE199"/>
  <c r="BE201"/>
  <c r="BE205"/>
  <c i="12" r="E85"/>
  <c r="BE153"/>
  <c r="BE157"/>
  <c r="BE183"/>
  <c r="BE213"/>
  <c r="BE297"/>
  <c r="BE351"/>
  <c r="BE373"/>
  <c r="BE409"/>
  <c r="BE155"/>
  <c r="BE165"/>
  <c r="BE219"/>
  <c r="BE224"/>
  <c r="BE255"/>
  <c r="BE387"/>
  <c r="J93"/>
  <c r="J117"/>
  <c r="F120"/>
  <c r="BE128"/>
  <c r="BE133"/>
  <c r="BE136"/>
  <c r="BE138"/>
  <c r="BE178"/>
  <c r="BE195"/>
  <c r="BE198"/>
  <c r="BE229"/>
  <c r="BE257"/>
  <c r="BE273"/>
  <c r="BE277"/>
  <c r="BE303"/>
  <c r="BE331"/>
  <c r="BE341"/>
  <c r="BE343"/>
  <c r="BE353"/>
  <c r="BE359"/>
  <c r="BE363"/>
  <c r="BE365"/>
  <c r="BE367"/>
  <c r="BE369"/>
  <c r="BE371"/>
  <c r="BE399"/>
  <c r="BE443"/>
  <c r="J120"/>
  <c r="BE146"/>
  <c r="BE163"/>
  <c r="BE168"/>
  <c r="BE175"/>
  <c r="BE185"/>
  <c r="BE203"/>
  <c r="BE205"/>
  <c r="BE208"/>
  <c r="BE211"/>
  <c r="BE226"/>
  <c r="BE237"/>
  <c r="BE253"/>
  <c r="BE259"/>
  <c r="BE271"/>
  <c r="BE279"/>
  <c r="BE281"/>
  <c r="BE283"/>
  <c r="BE285"/>
  <c r="BE289"/>
  <c r="BE295"/>
  <c r="BE305"/>
  <c r="BE311"/>
  <c r="BE315"/>
  <c r="BE323"/>
  <c r="BE345"/>
  <c r="BE355"/>
  <c r="BE357"/>
  <c r="BE403"/>
  <c r="BE421"/>
  <c r="BE455"/>
  <c r="BE471"/>
  <c i="11" r="BK550"/>
  <c r="J550"/>
  <c r="J113"/>
  <c i="12" r="BE149"/>
  <c r="BE425"/>
  <c r="BE475"/>
  <c r="BE144"/>
  <c r="BE170"/>
  <c r="BE180"/>
  <c r="BE200"/>
  <c r="BE216"/>
  <c r="BE261"/>
  <c r="BE554"/>
  <c r="BE161"/>
  <c r="BE187"/>
  <c r="BE221"/>
  <c r="BE242"/>
  <c r="BE249"/>
  <c r="BE291"/>
  <c r="BE293"/>
  <c r="BE299"/>
  <c r="BE309"/>
  <c r="BE327"/>
  <c r="BE433"/>
  <c r="BE447"/>
  <c r="BE451"/>
  <c r="BE457"/>
  <c r="BE463"/>
  <c r="BE473"/>
  <c r="BE486"/>
  <c r="BE488"/>
  <c r="BE490"/>
  <c r="BE492"/>
  <c r="BE494"/>
  <c r="BE526"/>
  <c r="BE528"/>
  <c r="BE532"/>
  <c r="BE558"/>
  <c i="11" r="BK197"/>
  <c r="J197"/>
  <c r="J105"/>
  <c r="BK283"/>
  <c r="J283"/>
  <c r="J109"/>
  <c i="12" r="BE126"/>
  <c r="BE131"/>
  <c r="BE159"/>
  <c r="BE173"/>
  <c r="BE193"/>
  <c r="BE381"/>
  <c r="BE321"/>
  <c r="BE383"/>
  <c r="BE391"/>
  <c r="BE393"/>
  <c r="BE395"/>
  <c r="BE401"/>
  <c r="BE407"/>
  <c r="BE413"/>
  <c r="BE419"/>
  <c r="BE427"/>
  <c r="BE459"/>
  <c r="BE467"/>
  <c r="BE599"/>
  <c r="BE141"/>
  <c r="BE151"/>
  <c r="BE251"/>
  <c r="BE267"/>
  <c r="BE301"/>
  <c r="BE307"/>
  <c r="BE349"/>
  <c r="BE385"/>
  <c r="BE389"/>
  <c r="BE431"/>
  <c r="BE439"/>
  <c r="BE498"/>
  <c r="BE502"/>
  <c r="BE512"/>
  <c r="BE560"/>
  <c r="BE564"/>
  <c r="BE566"/>
  <c r="BE570"/>
  <c r="BE572"/>
  <c r="BE578"/>
  <c r="BE580"/>
  <c r="BE591"/>
  <c i="11" r="BK163"/>
  <c r="BK154"/>
  <c r="J154"/>
  <c r="J100"/>
  <c i="12" r="F93"/>
  <c r="BE263"/>
  <c r="BE269"/>
  <c r="BE275"/>
  <c r="BE313"/>
  <c r="BE317"/>
  <c r="BE325"/>
  <c r="BE333"/>
  <c r="BE335"/>
  <c r="BE339"/>
  <c r="BE361"/>
  <c r="BE377"/>
  <c r="BE397"/>
  <c r="BE405"/>
  <c r="BE415"/>
  <c r="BE417"/>
  <c r="BE437"/>
  <c r="BE441"/>
  <c r="BE453"/>
  <c r="BE461"/>
  <c r="BE465"/>
  <c r="BE500"/>
  <c r="BE504"/>
  <c r="BE506"/>
  <c r="BE516"/>
  <c r="BE520"/>
  <c r="BE522"/>
  <c r="BE524"/>
  <c r="BE530"/>
  <c r="BE534"/>
  <c r="BE536"/>
  <c r="BE538"/>
  <c r="BE540"/>
  <c r="BE542"/>
  <c r="BE544"/>
  <c r="BE548"/>
  <c r="BE550"/>
  <c r="BE552"/>
  <c r="BE562"/>
  <c r="BE568"/>
  <c r="BE574"/>
  <c r="BE576"/>
  <c r="BE582"/>
  <c r="BE594"/>
  <c r="BE607"/>
  <c r="BE231"/>
  <c r="BE239"/>
  <c r="BE244"/>
  <c r="BE247"/>
  <c r="BE265"/>
  <c r="BE287"/>
  <c r="BE319"/>
  <c r="BE329"/>
  <c r="BE337"/>
  <c r="BE347"/>
  <c r="BE375"/>
  <c r="BE379"/>
  <c r="BE411"/>
  <c r="BE423"/>
  <c r="BE429"/>
  <c r="BE435"/>
  <c r="BE445"/>
  <c r="BE449"/>
  <c r="BE469"/>
  <c r="BE478"/>
  <c r="BE480"/>
  <c r="BE482"/>
  <c r="BE484"/>
  <c r="BE496"/>
  <c r="BE508"/>
  <c r="BE510"/>
  <c r="BE514"/>
  <c r="BE518"/>
  <c r="BE546"/>
  <c r="BE556"/>
  <c r="BE584"/>
  <c r="BE586"/>
  <c r="BE589"/>
  <c r="BE597"/>
  <c r="BE601"/>
  <c r="BE603"/>
  <c r="BE605"/>
  <c i="11" r="J91"/>
  <c r="J134"/>
  <c r="BE146"/>
  <c r="BE157"/>
  <c r="BE168"/>
  <c r="BE212"/>
  <c r="BE236"/>
  <c r="E125"/>
  <c r="J93"/>
  <c r="F134"/>
  <c r="BE148"/>
  <c r="BE150"/>
  <c r="BE165"/>
  <c r="BE178"/>
  <c r="BE180"/>
  <c r="BE220"/>
  <c r="BE249"/>
  <c r="BE139"/>
  <c r="BE155"/>
  <c r="BE159"/>
  <c r="BE172"/>
  <c r="BE176"/>
  <c r="BE279"/>
  <c r="BE281"/>
  <c r="BE320"/>
  <c r="BE332"/>
  <c r="BE346"/>
  <c r="BE359"/>
  <c r="BE361"/>
  <c r="BE363"/>
  <c r="BE372"/>
  <c r="BE392"/>
  <c r="BE438"/>
  <c r="BE467"/>
  <c r="BE622"/>
  <c r="F93"/>
  <c r="BE161"/>
  <c r="BE170"/>
  <c r="BE174"/>
  <c r="BE183"/>
  <c r="BE186"/>
  <c r="BE188"/>
  <c r="BE190"/>
  <c r="BE193"/>
  <c r="BE195"/>
  <c r="BE199"/>
  <c r="BE202"/>
  <c r="BE204"/>
  <c r="BE206"/>
  <c r="BE208"/>
  <c r="BE228"/>
  <c r="BE231"/>
  <c r="BE238"/>
  <c r="BE241"/>
  <c r="BE252"/>
  <c r="BE254"/>
  <c r="BE259"/>
  <c r="BE261"/>
  <c r="BE272"/>
  <c r="BE276"/>
  <c r="BE294"/>
  <c r="BE298"/>
  <c r="BE300"/>
  <c r="BE314"/>
  <c r="BE316"/>
  <c r="BE322"/>
  <c r="BE324"/>
  <c r="BE326"/>
  <c r="BE330"/>
  <c r="BE342"/>
  <c r="BE344"/>
  <c r="BE353"/>
  <c r="BE365"/>
  <c r="BE367"/>
  <c r="BE370"/>
  <c r="BE374"/>
  <c r="BE384"/>
  <c r="BE388"/>
  <c r="BE390"/>
  <c r="BE394"/>
  <c r="BE396"/>
  <c r="BE404"/>
  <c r="BE406"/>
  <c r="BE416"/>
  <c r="BE420"/>
  <c r="BE426"/>
  <c r="BE434"/>
  <c r="BE440"/>
  <c r="BE461"/>
  <c r="BE469"/>
  <c r="BE471"/>
  <c r="BE476"/>
  <c r="BE478"/>
  <c r="BE482"/>
  <c r="BE488"/>
  <c r="BE497"/>
  <c r="BE500"/>
  <c r="BE502"/>
  <c r="BE521"/>
  <c r="BE523"/>
  <c r="BE526"/>
  <c r="BE528"/>
  <c r="BE555"/>
  <c r="BE581"/>
  <c r="BE585"/>
  <c r="BE587"/>
  <c r="BE589"/>
  <c r="BE597"/>
  <c r="BE601"/>
  <c r="BE603"/>
  <c r="BE605"/>
  <c r="BE616"/>
  <c r="BE624"/>
  <c r="BE626"/>
  <c r="BE628"/>
  <c r="BE630"/>
  <c r="BE634"/>
  <c r="BE638"/>
  <c r="BE651"/>
  <c r="BE653"/>
  <c r="BE456"/>
  <c r="BE458"/>
  <c r="BE463"/>
  <c r="BE484"/>
  <c r="BE486"/>
  <c r="BE508"/>
  <c r="BE510"/>
  <c r="BE514"/>
  <c r="BE516"/>
  <c r="BE518"/>
  <c r="BE537"/>
  <c r="BE548"/>
  <c r="BE552"/>
  <c r="BE562"/>
  <c r="BE564"/>
  <c r="BE566"/>
  <c r="BE568"/>
  <c r="BE570"/>
  <c r="BE578"/>
  <c r="BE591"/>
  <c r="BE640"/>
  <c r="BE646"/>
  <c r="BE234"/>
  <c r="BE264"/>
  <c r="BE266"/>
  <c r="BE270"/>
  <c r="BE304"/>
  <c r="BE306"/>
  <c r="BE308"/>
  <c r="BE382"/>
  <c r="BE400"/>
  <c r="BE402"/>
  <c r="BE424"/>
  <c r="BE430"/>
  <c r="BE432"/>
  <c r="BE442"/>
  <c r="BE444"/>
  <c r="BE446"/>
  <c r="BE493"/>
  <c r="BE559"/>
  <c r="BE595"/>
  <c r="BE607"/>
  <c r="BE612"/>
  <c r="BE618"/>
  <c r="BE620"/>
  <c r="BE644"/>
  <c r="BE649"/>
  <c r="BE655"/>
  <c r="BE657"/>
  <c i="10" r="BK131"/>
  <c r="J131"/>
  <c r="J101"/>
  <c i="11" r="BE152"/>
  <c r="BE210"/>
  <c r="BE215"/>
  <c r="BE217"/>
  <c r="BE222"/>
  <c r="BE224"/>
  <c r="BE226"/>
  <c r="BE243"/>
  <c r="BE246"/>
  <c r="BE256"/>
  <c r="BE268"/>
  <c r="BE274"/>
  <c r="BE285"/>
  <c r="BE290"/>
  <c r="BE302"/>
  <c r="BE310"/>
  <c r="BE318"/>
  <c r="BE328"/>
  <c r="BE334"/>
  <c r="BE338"/>
  <c r="BE340"/>
  <c r="BE348"/>
  <c r="BE355"/>
  <c r="BE357"/>
  <c r="BE378"/>
  <c r="BE380"/>
  <c r="BE398"/>
  <c r="BE408"/>
  <c r="BE411"/>
  <c r="BE428"/>
  <c r="BE448"/>
  <c r="BE450"/>
  <c r="BE454"/>
  <c r="BE465"/>
  <c r="BE473"/>
  <c r="BE480"/>
  <c r="BE490"/>
  <c r="BE506"/>
  <c r="BE530"/>
  <c r="BE533"/>
  <c r="BE535"/>
  <c r="BE539"/>
  <c r="BE541"/>
  <c r="BE543"/>
  <c r="BE557"/>
  <c r="BE572"/>
  <c r="BE574"/>
  <c r="BE576"/>
  <c r="BE583"/>
  <c r="BE593"/>
  <c r="BE599"/>
  <c r="BE614"/>
  <c r="BE632"/>
  <c r="BE642"/>
  <c i="10" r="J96"/>
  <c r="BE137"/>
  <c r="BE159"/>
  <c r="F96"/>
  <c r="BE144"/>
  <c r="BE148"/>
  <c r="BE176"/>
  <c i="9" r="J143"/>
  <c r="J104"/>
  <c i="10" r="J93"/>
  <c r="BE139"/>
  <c r="BE146"/>
  <c r="BE154"/>
  <c r="BE156"/>
  <c r="F95"/>
  <c r="E116"/>
  <c r="J126"/>
  <c r="BE142"/>
  <c r="BE150"/>
  <c r="BE164"/>
  <c r="BE168"/>
  <c r="BE170"/>
  <c r="BE178"/>
  <c r="BE183"/>
  <c r="BE189"/>
  <c i="9" r="BK129"/>
  <c r="J129"/>
  <c r="J100"/>
  <c i="10" r="BE133"/>
  <c r="BE135"/>
  <c r="BE152"/>
  <c r="BE162"/>
  <c r="BE166"/>
  <c r="BE172"/>
  <c r="BE174"/>
  <c r="BE181"/>
  <c r="BE185"/>
  <c r="BE187"/>
  <c r="BE191"/>
  <c r="BE193"/>
  <c i="9" r="J93"/>
  <c r="J126"/>
  <c i="8" r="BK158"/>
  <c r="J158"/>
  <c r="J106"/>
  <c i="9" r="E115"/>
  <c r="BE132"/>
  <c r="BE141"/>
  <c r="BE146"/>
  <c r="BE154"/>
  <c r="J95"/>
  <c r="BE136"/>
  <c r="BE166"/>
  <c i="8" r="J138"/>
  <c r="J102"/>
  <c i="9" r="F96"/>
  <c r="BE172"/>
  <c r="BE176"/>
  <c r="BE180"/>
  <c r="BE184"/>
  <c r="BE194"/>
  <c r="BE218"/>
  <c r="BE265"/>
  <c r="F95"/>
  <c r="BE134"/>
  <c r="BE139"/>
  <c r="BE144"/>
  <c r="BE158"/>
  <c r="BE160"/>
  <c r="BE174"/>
  <c r="BE178"/>
  <c r="BE186"/>
  <c r="BE190"/>
  <c r="BE192"/>
  <c r="BE200"/>
  <c r="BE204"/>
  <c r="BE210"/>
  <c r="BE214"/>
  <c r="BE216"/>
  <c r="BE226"/>
  <c r="BE232"/>
  <c r="BE240"/>
  <c r="BE246"/>
  <c r="BE254"/>
  <c r="BE257"/>
  <c r="BE148"/>
  <c r="BE150"/>
  <c r="BE152"/>
  <c r="BE156"/>
  <c r="BE162"/>
  <c r="BE164"/>
  <c r="BE168"/>
  <c r="BE170"/>
  <c r="BE182"/>
  <c r="BE188"/>
  <c r="BE196"/>
  <c r="BE198"/>
  <c r="BE202"/>
  <c r="BE206"/>
  <c r="BE208"/>
  <c r="BE212"/>
  <c r="BE220"/>
  <c r="BE228"/>
  <c r="BE230"/>
  <c r="BE234"/>
  <c r="BE238"/>
  <c r="BE242"/>
  <c r="BE244"/>
  <c r="BE248"/>
  <c r="BE250"/>
  <c r="BE252"/>
  <c r="BE259"/>
  <c r="BE261"/>
  <c r="BE263"/>
  <c r="BE222"/>
  <c r="BE224"/>
  <c r="BE236"/>
  <c i="8" r="J93"/>
  <c r="BE149"/>
  <c r="BE202"/>
  <c r="BE247"/>
  <c r="BE302"/>
  <c i="7" r="BK135"/>
  <c r="J135"/>
  <c r="J101"/>
  <c i="8" r="J133"/>
  <c r="BE168"/>
  <c r="BE179"/>
  <c r="BE200"/>
  <c r="BE220"/>
  <c r="BE241"/>
  <c r="BE249"/>
  <c r="BE255"/>
  <c r="BE282"/>
  <c r="BE286"/>
  <c r="BE292"/>
  <c r="BE296"/>
  <c r="BE300"/>
  <c r="E85"/>
  <c r="J95"/>
  <c r="BE160"/>
  <c r="BE190"/>
  <c r="BE204"/>
  <c r="BE257"/>
  <c r="BE280"/>
  <c r="BE284"/>
  <c r="BE288"/>
  <c r="BE294"/>
  <c r="BE338"/>
  <c r="BE188"/>
  <c r="BE218"/>
  <c r="BE235"/>
  <c r="BE268"/>
  <c r="BE274"/>
  <c r="F132"/>
  <c r="BE142"/>
  <c r="BE162"/>
  <c r="BE175"/>
  <c r="BE177"/>
  <c r="BE227"/>
  <c r="BE229"/>
  <c r="BE259"/>
  <c r="BE353"/>
  <c r="BE355"/>
  <c r="F133"/>
  <c r="BE144"/>
  <c r="BE151"/>
  <c r="BE164"/>
  <c r="BE192"/>
  <c r="BE198"/>
  <c r="BE208"/>
  <c r="BE212"/>
  <c r="BE278"/>
  <c r="BE298"/>
  <c r="BE318"/>
  <c r="BE225"/>
  <c r="BE304"/>
  <c r="BE310"/>
  <c r="BE312"/>
  <c r="BE324"/>
  <c r="BE326"/>
  <c r="BE342"/>
  <c r="BE166"/>
  <c r="BE183"/>
  <c r="BE223"/>
  <c r="BE316"/>
  <c r="BE328"/>
  <c r="BE344"/>
  <c r="BE346"/>
  <c r="BE147"/>
  <c r="BE172"/>
  <c r="BE206"/>
  <c r="BE245"/>
  <c r="BE251"/>
  <c r="BE308"/>
  <c r="BE314"/>
  <c r="BE320"/>
  <c r="BE330"/>
  <c r="BE332"/>
  <c r="BE351"/>
  <c r="BE139"/>
  <c r="BE156"/>
  <c r="BE186"/>
  <c r="BE194"/>
  <c r="BE233"/>
  <c r="BE253"/>
  <c r="BE336"/>
  <c r="BE153"/>
  <c r="BE170"/>
  <c r="BE181"/>
  <c r="BE196"/>
  <c r="BE210"/>
  <c r="BE214"/>
  <c r="BE216"/>
  <c r="BE231"/>
  <c r="BE237"/>
  <c r="BE239"/>
  <c r="BE262"/>
  <c r="BE264"/>
  <c r="BE266"/>
  <c r="BE270"/>
  <c r="BE272"/>
  <c r="BE243"/>
  <c r="BE276"/>
  <c r="BE290"/>
  <c r="BE306"/>
  <c r="BE322"/>
  <c r="BE334"/>
  <c r="BE340"/>
  <c r="BE348"/>
  <c i="6" r="BK936"/>
  <c r="J936"/>
  <c r="J108"/>
  <c i="7" r="J96"/>
  <c r="F131"/>
  <c r="BE149"/>
  <c r="BE196"/>
  <c i="6" r="BK144"/>
  <c r="J144"/>
  <c r="J99"/>
  <c i="7" r="E85"/>
  <c r="F130"/>
  <c r="BE200"/>
  <c r="BE206"/>
  <c r="J128"/>
  <c r="BE171"/>
  <c r="BE175"/>
  <c r="BE188"/>
  <c r="BE190"/>
  <c r="BE204"/>
  <c r="BE208"/>
  <c r="BE222"/>
  <c r="BE228"/>
  <c r="BE232"/>
  <c r="BE239"/>
  <c r="BE251"/>
  <c r="BE255"/>
  <c r="BE265"/>
  <c r="BE269"/>
  <c r="BE285"/>
  <c r="BE331"/>
  <c r="BE341"/>
  <c r="BE350"/>
  <c r="J95"/>
  <c r="BE137"/>
  <c r="BE153"/>
  <c r="BE160"/>
  <c r="BE167"/>
  <c r="BE179"/>
  <c r="BE186"/>
  <c r="BE192"/>
  <c r="BE194"/>
  <c r="BE198"/>
  <c r="BE202"/>
  <c r="BE218"/>
  <c r="BE230"/>
  <c r="BE235"/>
  <c r="BE237"/>
  <c r="BE253"/>
  <c r="BE257"/>
  <c r="BE261"/>
  <c r="BE263"/>
  <c r="BE267"/>
  <c r="BE273"/>
  <c r="BE275"/>
  <c r="BE279"/>
  <c r="BE283"/>
  <c r="BE287"/>
  <c r="BE292"/>
  <c r="BE298"/>
  <c r="BE300"/>
  <c r="BE304"/>
  <c r="BE306"/>
  <c r="BE308"/>
  <c r="BE310"/>
  <c r="BE312"/>
  <c r="BE316"/>
  <c r="BE318"/>
  <c r="BE321"/>
  <c r="BE323"/>
  <c r="BE325"/>
  <c r="BE327"/>
  <c r="BE329"/>
  <c r="BE335"/>
  <c r="BE337"/>
  <c r="BE344"/>
  <c r="BE354"/>
  <c r="BE356"/>
  <c r="BE361"/>
  <c r="BE363"/>
  <c r="BE365"/>
  <c r="BE367"/>
  <c i="6" r="BK1700"/>
  <c r="J1700"/>
  <c r="J120"/>
  <c i="7" r="BE141"/>
  <c r="BE143"/>
  <c r="BE151"/>
  <c r="BE155"/>
  <c r="BE177"/>
  <c r="BE216"/>
  <c r="BE224"/>
  <c r="BE226"/>
  <c r="BE241"/>
  <c r="BE245"/>
  <c r="BE249"/>
  <c r="BE259"/>
  <c r="BE296"/>
  <c r="BE314"/>
  <c r="BE346"/>
  <c r="BE348"/>
  <c r="BE352"/>
  <c r="BE139"/>
  <c r="BE145"/>
  <c r="BE147"/>
  <c r="BE157"/>
  <c r="BE162"/>
  <c r="BE164"/>
  <c r="BE181"/>
  <c r="BE183"/>
  <c r="BE210"/>
  <c r="BE212"/>
  <c r="BE214"/>
  <c r="BE220"/>
  <c r="BE243"/>
  <c r="BE247"/>
  <c r="BE271"/>
  <c r="BE277"/>
  <c r="BE281"/>
  <c r="BE289"/>
  <c r="BE294"/>
  <c r="BE302"/>
  <c r="BE333"/>
  <c r="BE339"/>
  <c r="BE358"/>
  <c i="6" r="J91"/>
  <c r="E131"/>
  <c r="BE194"/>
  <c r="BE223"/>
  <c r="BE249"/>
  <c r="BE348"/>
  <c r="BE508"/>
  <c r="BE518"/>
  <c r="BE522"/>
  <c r="BE536"/>
  <c r="BE542"/>
  <c r="BE548"/>
  <c r="BE574"/>
  <c r="BE636"/>
  <c r="BE651"/>
  <c r="BE668"/>
  <c r="BE736"/>
  <c r="BE752"/>
  <c r="BE764"/>
  <c r="BE787"/>
  <c r="BE850"/>
  <c r="BE914"/>
  <c r="BE931"/>
  <c r="BE947"/>
  <c r="BE957"/>
  <c r="BE977"/>
  <c r="BE1044"/>
  <c r="BE1100"/>
  <c r="BE1139"/>
  <c r="BE1174"/>
  <c r="BE1207"/>
  <c r="BE1219"/>
  <c r="BE1251"/>
  <c r="BE1286"/>
  <c r="BE1294"/>
  <c r="BE1314"/>
  <c r="BE1342"/>
  <c r="BE1356"/>
  <c r="BE1381"/>
  <c r="BE1420"/>
  <c r="BE1442"/>
  <c r="BE1584"/>
  <c r="BE1646"/>
  <c i="5" r="BK143"/>
  <c r="J143"/>
  <c r="J101"/>
  <c i="6" r="BE253"/>
  <c r="BE281"/>
  <c r="BE285"/>
  <c r="BE342"/>
  <c r="BE417"/>
  <c r="BE454"/>
  <c r="BE468"/>
  <c r="BE480"/>
  <c r="BE502"/>
  <c r="BE699"/>
  <c r="BE714"/>
  <c r="BE721"/>
  <c r="BE728"/>
  <c r="BE743"/>
  <c r="BE928"/>
  <c r="BE934"/>
  <c r="BE985"/>
  <c r="BE993"/>
  <c r="BE999"/>
  <c r="BE1001"/>
  <c r="BE1005"/>
  <c r="BE1011"/>
  <c r="BE1019"/>
  <c r="BE1023"/>
  <c r="BE1051"/>
  <c r="BE1074"/>
  <c r="BE1131"/>
  <c r="BE1257"/>
  <c r="BE1259"/>
  <c r="BE1429"/>
  <c r="BE1635"/>
  <c r="BE1641"/>
  <c r="BE1650"/>
  <c r="BE146"/>
  <c r="BE205"/>
  <c r="BE271"/>
  <c r="BE279"/>
  <c r="BE456"/>
  <c r="BE462"/>
  <c r="BE464"/>
  <c r="BE466"/>
  <c r="BE514"/>
  <c r="BE526"/>
  <c r="BE530"/>
  <c r="BE532"/>
  <c r="BE602"/>
  <c r="BE609"/>
  <c r="BE716"/>
  <c r="BE749"/>
  <c r="BE868"/>
  <c r="BE875"/>
  <c r="BE900"/>
  <c r="BE951"/>
  <c r="BE953"/>
  <c r="BE961"/>
  <c r="BE979"/>
  <c r="BE1062"/>
  <c r="BE1068"/>
  <c r="BE1225"/>
  <c r="BE1245"/>
  <c r="BE1261"/>
  <c r="BE1264"/>
  <c r="BE1567"/>
  <c r="BE1639"/>
  <c r="BE351"/>
  <c r="BE405"/>
  <c r="BE412"/>
  <c r="BE439"/>
  <c r="BE478"/>
  <c r="BE484"/>
  <c r="BE486"/>
  <c r="BE524"/>
  <c r="BE540"/>
  <c r="BE556"/>
  <c r="BE562"/>
  <c r="BE572"/>
  <c r="BE585"/>
  <c r="BE620"/>
  <c r="BE628"/>
  <c r="BE889"/>
  <c r="BE938"/>
  <c r="BE940"/>
  <c r="BE1017"/>
  <c r="BE1031"/>
  <c r="BE1082"/>
  <c r="BE1189"/>
  <c r="BE1231"/>
  <c r="BE1237"/>
  <c r="BE1241"/>
  <c r="BE1249"/>
  <c r="BE1267"/>
  <c r="BE1280"/>
  <c r="BE1282"/>
  <c r="BE1299"/>
  <c r="BE1304"/>
  <c r="BE1408"/>
  <c r="BE1447"/>
  <c r="BE1462"/>
  <c r="BE1504"/>
  <c r="BE1557"/>
  <c r="BE1599"/>
  <c r="BE1608"/>
  <c r="BE1622"/>
  <c r="BE1657"/>
  <c r="BE1670"/>
  <c r="BE1680"/>
  <c r="BE1695"/>
  <c r="BE1698"/>
  <c r="BE1363"/>
  <c r="BE1393"/>
  <c r="BE1402"/>
  <c r="BE1405"/>
  <c r="BE1661"/>
  <c r="BE1677"/>
  <c r="BE1692"/>
  <c r="BE1702"/>
  <c r="BE1704"/>
  <c r="J93"/>
  <c r="BE179"/>
  <c r="BE257"/>
  <c r="BE265"/>
  <c r="BE269"/>
  <c r="BE275"/>
  <c r="BE289"/>
  <c r="BE334"/>
  <c r="BE339"/>
  <c r="BE345"/>
  <c r="BE420"/>
  <c r="BE470"/>
  <c r="BE472"/>
  <c r="BE516"/>
  <c r="BE534"/>
  <c r="BE570"/>
  <c r="BE590"/>
  <c r="BE688"/>
  <c r="BE693"/>
  <c r="BE702"/>
  <c r="BE708"/>
  <c r="BE761"/>
  <c r="BE767"/>
  <c r="BE843"/>
  <c r="BE904"/>
  <c r="BE909"/>
  <c r="BE926"/>
  <c r="BE944"/>
  <c r="BE1029"/>
  <c r="BE1078"/>
  <c r="BE1149"/>
  <c r="BE1178"/>
  <c r="BE1198"/>
  <c r="BE1272"/>
  <c r="BE1277"/>
  <c r="BE1319"/>
  <c r="BE1327"/>
  <c r="BE1333"/>
  <c r="BE1372"/>
  <c r="BE1378"/>
  <c r="BE1411"/>
  <c r="BE1414"/>
  <c r="BE1453"/>
  <c r="BE1487"/>
  <c r="BE1534"/>
  <c r="BE1573"/>
  <c r="BE1587"/>
  <c r="BE1593"/>
  <c r="BE1605"/>
  <c r="BE1619"/>
  <c r="BE1648"/>
  <c r="BE1653"/>
  <c r="BE1674"/>
  <c r="BE1689"/>
  <c r="BE1253"/>
  <c r="BE1339"/>
  <c r="BE1366"/>
  <c r="BE1531"/>
  <c r="BE1602"/>
  <c r="BE1611"/>
  <c r="BE1631"/>
  <c r="BE1655"/>
  <c r="BE1663"/>
  <c r="BE1667"/>
  <c r="BE1672"/>
  <c r="J140"/>
  <c r="BE151"/>
  <c r="BE450"/>
  <c r="BE498"/>
  <c r="BE504"/>
  <c r="BE510"/>
  <c r="BE654"/>
  <c r="BE662"/>
  <c r="BE696"/>
  <c r="BE711"/>
  <c r="BE792"/>
  <c r="BE797"/>
  <c r="BE807"/>
  <c r="BE835"/>
  <c r="BE879"/>
  <c r="BE919"/>
  <c r="BE959"/>
  <c r="BE963"/>
  <c r="BE967"/>
  <c r="BE973"/>
  <c r="BE983"/>
  <c r="BE995"/>
  <c r="BE1014"/>
  <c r="BE1021"/>
  <c r="BE1033"/>
  <c r="BE1135"/>
  <c r="BE1144"/>
  <c r="BE1215"/>
  <c r="BE1243"/>
  <c r="BE1247"/>
  <c r="BE1255"/>
  <c r="BE1290"/>
  <c r="BE1396"/>
  <c r="BE1399"/>
  <c r="BE1423"/>
  <c r="BE1459"/>
  <c r="BE1473"/>
  <c r="BE1525"/>
  <c r="BE1540"/>
  <c r="BE1547"/>
  <c r="BE1552"/>
  <c r="BE1616"/>
  <c r="BE1627"/>
  <c r="BE1637"/>
  <c r="BE1643"/>
  <c r="BE1659"/>
  <c r="BE1683"/>
  <c r="F93"/>
  <c r="BE234"/>
  <c r="BE247"/>
  <c r="BE458"/>
  <c r="BE474"/>
  <c r="BE490"/>
  <c r="BE492"/>
  <c r="BE538"/>
  <c r="BE550"/>
  <c r="BE554"/>
  <c r="BE558"/>
  <c r="BE560"/>
  <c r="BE616"/>
  <c r="BE639"/>
  <c r="BE646"/>
  <c r="BE726"/>
  <c r="BE826"/>
  <c r="BE884"/>
  <c r="BE955"/>
  <c r="BE965"/>
  <c r="BE971"/>
  <c r="BE987"/>
  <c r="BE1047"/>
  <c r="BE1086"/>
  <c r="BE1124"/>
  <c r="BE1158"/>
  <c r="BE1211"/>
  <c r="BE1229"/>
  <c r="BE1235"/>
  <c r="BE1301"/>
  <c r="BE1309"/>
  <c r="BE1347"/>
  <c r="BE1353"/>
  <c r="BE1360"/>
  <c r="BE1375"/>
  <c r="BE1387"/>
  <c r="BE1417"/>
  <c r="BE1432"/>
  <c r="BE1450"/>
  <c r="BE1456"/>
  <c r="BE1090"/>
  <c r="BE1117"/>
  <c r="BE1165"/>
  <c r="BE1221"/>
  <c r="BE1233"/>
  <c r="BE1297"/>
  <c r="BE1324"/>
  <c r="BE1330"/>
  <c r="BE1479"/>
  <c r="BE1493"/>
  <c r="BE1519"/>
  <c r="BE1562"/>
  <c r="F94"/>
  <c r="BE236"/>
  <c r="BE355"/>
  <c r="BE400"/>
  <c r="BE428"/>
  <c r="BE444"/>
  <c r="BE496"/>
  <c r="BE546"/>
  <c r="BE566"/>
  <c r="BE577"/>
  <c r="BE596"/>
  <c r="BE665"/>
  <c r="BE678"/>
  <c r="BE680"/>
  <c r="BE705"/>
  <c r="BE730"/>
  <c r="BE733"/>
  <c r="BE756"/>
  <c r="BE817"/>
  <c r="BE861"/>
  <c r="BE924"/>
  <c r="BE949"/>
  <c r="BE969"/>
  <c r="BE975"/>
  <c r="BE981"/>
  <c r="BE991"/>
  <c r="BE1008"/>
  <c r="BE1025"/>
  <c r="BE1036"/>
  <c r="BE1049"/>
  <c r="BE1053"/>
  <c r="BE1110"/>
  <c r="BE1288"/>
  <c r="BE1292"/>
  <c r="BE1437"/>
  <c r="BE1501"/>
  <c r="BE1513"/>
  <c r="BE1579"/>
  <c r="BE1625"/>
  <c r="BE1629"/>
  <c r="BE1633"/>
  <c r="BE989"/>
  <c r="BE997"/>
  <c r="BE1003"/>
  <c r="BE1027"/>
  <c r="BE1041"/>
  <c r="BE1055"/>
  <c r="BE1182"/>
  <c r="BE1223"/>
  <c r="BE1239"/>
  <c r="BE1508"/>
  <c r="BE1590"/>
  <c r="BE1596"/>
  <c i="5" r="F93"/>
  <c r="J121"/>
  <c r="BE241"/>
  <c r="BE245"/>
  <c r="BE248"/>
  <c r="BE302"/>
  <c r="BE271"/>
  <c r="BE286"/>
  <c r="BE314"/>
  <c r="BE324"/>
  <c i="4" r="J129"/>
  <c r="J100"/>
  <c r="J258"/>
  <c r="J105"/>
  <c i="5" r="J94"/>
  <c r="BE154"/>
  <c r="BE204"/>
  <c r="BE220"/>
  <c r="BE224"/>
  <c r="BE259"/>
  <c r="BE262"/>
  <c r="BE268"/>
  <c r="BE296"/>
  <c r="BE307"/>
  <c r="BE357"/>
  <c r="E115"/>
  <c r="F124"/>
  <c r="BE130"/>
  <c r="BE140"/>
  <c r="BE164"/>
  <c r="BE171"/>
  <c r="BE174"/>
  <c r="BE180"/>
  <c r="BE192"/>
  <c r="BE200"/>
  <c r="BE252"/>
  <c r="BE274"/>
  <c r="BE280"/>
  <c r="BE311"/>
  <c r="BE331"/>
  <c r="BE335"/>
  <c r="BE351"/>
  <c r="BE360"/>
  <c r="BE376"/>
  <c r="J93"/>
  <c r="BE136"/>
  <c r="BE145"/>
  <c r="BE151"/>
  <c r="BE158"/>
  <c r="BE167"/>
  <c r="BE183"/>
  <c r="BE196"/>
  <c r="BE208"/>
  <c r="BE212"/>
  <c r="BE218"/>
  <c r="BE227"/>
  <c r="BE231"/>
  <c r="BE234"/>
  <c r="BE238"/>
  <c r="BE255"/>
  <c r="BE276"/>
  <c r="BE289"/>
  <c r="BE293"/>
  <c r="BE318"/>
  <c r="BE327"/>
  <c r="BE339"/>
  <c r="BE343"/>
  <c r="BE347"/>
  <c r="BE364"/>
  <c r="BE368"/>
  <c r="BE372"/>
  <c r="BE374"/>
  <c i="4" r="J91"/>
  <c r="BE172"/>
  <c i="3" r="J148"/>
  <c r="J100"/>
  <c i="4" r="J93"/>
  <c r="E85"/>
  <c r="F93"/>
  <c r="J94"/>
  <c r="BE141"/>
  <c r="BE148"/>
  <c r="BE155"/>
  <c r="BE159"/>
  <c r="BE162"/>
  <c r="BE169"/>
  <c r="BE190"/>
  <c r="BE200"/>
  <c r="BE210"/>
  <c r="BE218"/>
  <c r="BE235"/>
  <c r="BE242"/>
  <c r="BE250"/>
  <c r="BE259"/>
  <c r="BE263"/>
  <c r="BE265"/>
  <c r="BE277"/>
  <c r="BE279"/>
  <c r="F94"/>
  <c r="BE130"/>
  <c r="BE134"/>
  <c r="BE179"/>
  <c r="BE185"/>
  <c r="BE207"/>
  <c r="BE214"/>
  <c r="BE225"/>
  <c r="BE228"/>
  <c r="BE247"/>
  <c r="BE254"/>
  <c i="2" r="J155"/>
  <c r="J101"/>
  <c i="3" r="J91"/>
  <c r="J93"/>
  <c r="F94"/>
  <c r="J143"/>
  <c r="BE149"/>
  <c r="BE161"/>
  <c r="BE176"/>
  <c r="BE190"/>
  <c r="BE193"/>
  <c r="BE205"/>
  <c r="BE215"/>
  <c r="BE219"/>
  <c r="BE225"/>
  <c r="BE228"/>
  <c r="BE231"/>
  <c r="BE247"/>
  <c r="BE255"/>
  <c r="BE266"/>
  <c r="BE274"/>
  <c r="BE285"/>
  <c r="BE290"/>
  <c r="BE299"/>
  <c r="BE341"/>
  <c r="BE346"/>
  <c r="BE357"/>
  <c r="BE365"/>
  <c r="BE384"/>
  <c r="BE393"/>
  <c r="BE409"/>
  <c r="BE416"/>
  <c r="BE429"/>
  <c r="BE433"/>
  <c r="BE441"/>
  <c r="BE449"/>
  <c r="BE469"/>
  <c r="BE473"/>
  <c r="BE483"/>
  <c r="BE495"/>
  <c r="BE515"/>
  <c r="BE535"/>
  <c r="BE550"/>
  <c r="BE553"/>
  <c r="BE556"/>
  <c r="BE571"/>
  <c r="BE577"/>
  <c r="BE586"/>
  <c r="BE592"/>
  <c r="BE598"/>
  <c r="BE601"/>
  <c r="BE614"/>
  <c r="BE617"/>
  <c r="BE621"/>
  <c r="BE625"/>
  <c r="BE629"/>
  <c r="BE633"/>
  <c r="BE644"/>
  <c r="BE654"/>
  <c r="BE657"/>
  <c r="BE673"/>
  <c r="BE677"/>
  <c r="BE681"/>
  <c r="BE685"/>
  <c r="BE689"/>
  <c r="BE696"/>
  <c r="BE706"/>
  <c r="BE709"/>
  <c r="BE715"/>
  <c r="BE718"/>
  <c r="BE726"/>
  <c r="BE730"/>
  <c r="BE735"/>
  <c r="BE754"/>
  <c r="BE771"/>
  <c r="BE781"/>
  <c r="BE785"/>
  <c r="BE789"/>
  <c r="BE795"/>
  <c r="BE806"/>
  <c r="BE810"/>
  <c r="BE813"/>
  <c r="BE816"/>
  <c r="BE819"/>
  <c r="BE825"/>
  <c r="BE830"/>
  <c r="BE843"/>
  <c r="BE851"/>
  <c r="BE883"/>
  <c r="BE887"/>
  <c r="BE900"/>
  <c r="BE928"/>
  <c r="BE938"/>
  <c r="BE943"/>
  <c r="BE957"/>
  <c r="E85"/>
  <c r="F93"/>
  <c r="BE153"/>
  <c r="BE157"/>
  <c r="BE165"/>
  <c r="BE169"/>
  <c r="BE180"/>
  <c r="BE186"/>
  <c r="BE196"/>
  <c r="BE202"/>
  <c r="BE209"/>
  <c r="BE236"/>
  <c r="BE240"/>
  <c r="BE244"/>
  <c r="BE251"/>
  <c r="BE259"/>
  <c r="BE263"/>
  <c r="BE276"/>
  <c r="BE293"/>
  <c r="BE303"/>
  <c r="BE376"/>
  <c r="BE398"/>
  <c r="BE405"/>
  <c r="BE425"/>
  <c r="BE437"/>
  <c r="BE457"/>
  <c r="BE465"/>
  <c r="BE477"/>
  <c r="BE487"/>
  <c r="BE491"/>
  <c r="BE505"/>
  <c r="BE509"/>
  <c r="BE521"/>
  <c r="BE527"/>
  <c r="BE544"/>
  <c r="BE547"/>
  <c r="BE560"/>
  <c r="BE564"/>
  <c r="BE567"/>
  <c r="BE574"/>
  <c r="BE580"/>
  <c r="BE583"/>
  <c r="BE589"/>
  <c r="BE595"/>
  <c r="BE606"/>
  <c r="BE637"/>
  <c r="BE641"/>
  <c r="BE647"/>
  <c r="BE650"/>
  <c r="BE661"/>
  <c r="BE665"/>
  <c r="BE669"/>
  <c r="BE693"/>
  <c r="BE699"/>
  <c r="BE703"/>
  <c r="BE712"/>
  <c r="BE722"/>
  <c r="BE741"/>
  <c r="BE750"/>
  <c r="BE759"/>
  <c r="BE763"/>
  <c r="BE767"/>
  <c r="BE775"/>
  <c r="BE777"/>
  <c r="BE792"/>
  <c r="BE798"/>
  <c r="BE836"/>
  <c r="BE847"/>
  <c r="BE855"/>
  <c r="BE859"/>
  <c r="BE867"/>
  <c r="BE877"/>
  <c r="BE891"/>
  <c r="BE912"/>
  <c i="2" r="J141"/>
  <c r="BE261"/>
  <c r="BE314"/>
  <c r="BE344"/>
  <c r="BE354"/>
  <c r="BE425"/>
  <c r="BE432"/>
  <c r="BE476"/>
  <c r="BE567"/>
  <c r="BE600"/>
  <c r="BE638"/>
  <c r="BE654"/>
  <c r="BE661"/>
  <c r="BE668"/>
  <c r="BE690"/>
  <c r="BE693"/>
  <c r="BE716"/>
  <c r="BE770"/>
  <c r="BE797"/>
  <c r="BE813"/>
  <c r="BE995"/>
  <c r="BE1027"/>
  <c r="BE1056"/>
  <c r="BE1189"/>
  <c r="F93"/>
  <c r="J94"/>
  <c r="BE163"/>
  <c r="BE177"/>
  <c r="BE188"/>
  <c r="BE310"/>
  <c r="BE328"/>
  <c r="BE359"/>
  <c r="BE390"/>
  <c r="BE488"/>
  <c r="BE571"/>
  <c r="BE577"/>
  <c r="BE591"/>
  <c r="BE597"/>
  <c r="BE603"/>
  <c r="BE674"/>
  <c r="BE687"/>
  <c r="BE696"/>
  <c r="BE819"/>
  <c r="BE938"/>
  <c r="BE963"/>
  <c r="BE1097"/>
  <c r="BE1103"/>
  <c r="BE899"/>
  <c r="BE1050"/>
  <c r="BE1076"/>
  <c r="BE1087"/>
  <c r="BE1093"/>
  <c r="BE1106"/>
  <c r="BE612"/>
  <c r="BE699"/>
  <c r="BE732"/>
  <c r="BE741"/>
  <c r="BE793"/>
  <c r="BE835"/>
  <c r="BE876"/>
  <c r="BE1025"/>
  <c r="BE1090"/>
  <c r="BE1120"/>
  <c r="BE1137"/>
  <c r="BE1145"/>
  <c r="BE1185"/>
  <c r="BE1220"/>
  <c r="BE1280"/>
  <c r="BE150"/>
  <c r="BE210"/>
  <c r="BE246"/>
  <c r="BE254"/>
  <c r="BE306"/>
  <c r="BE448"/>
  <c r="BE459"/>
  <c r="BE479"/>
  <c r="BE514"/>
  <c r="BE553"/>
  <c r="BE583"/>
  <c r="BE634"/>
  <c r="BE703"/>
  <c r="BE780"/>
  <c r="BE787"/>
  <c r="BE913"/>
  <c r="BE921"/>
  <c r="BE1004"/>
  <c r="BE1033"/>
  <c r="BE1037"/>
  <c r="BE1085"/>
  <c r="BE1114"/>
  <c r="BE1122"/>
  <c r="BE1165"/>
  <c r="BE1178"/>
  <c r="BE1205"/>
  <c r="BE1218"/>
  <c r="BE1250"/>
  <c r="BE1256"/>
  <c r="BE1504"/>
  <c r="BE1125"/>
  <c r="BE1199"/>
  <c r="BE1229"/>
  <c r="BE1305"/>
  <c r="BE1390"/>
  <c r="BE1507"/>
  <c r="BE1525"/>
  <c r="BE278"/>
  <c r="BE333"/>
  <c r="BE340"/>
  <c r="BE372"/>
  <c r="BE525"/>
  <c r="BE677"/>
  <c r="BE748"/>
  <c r="BE757"/>
  <c r="BE945"/>
  <c r="BE959"/>
  <c r="BE1064"/>
  <c r="BE1074"/>
  <c r="BE1079"/>
  <c r="BE1133"/>
  <c r="BE1142"/>
  <c r="BE1172"/>
  <c r="BE1290"/>
  <c r="BE1315"/>
  <c r="BE1321"/>
  <c r="BE1363"/>
  <c r="BE1558"/>
  <c r="BE1607"/>
  <c r="E85"/>
  <c r="J93"/>
  <c r="BE173"/>
  <c r="BE231"/>
  <c r="BE235"/>
  <c r="BE381"/>
  <c r="BE429"/>
  <c r="BE455"/>
  <c r="BE462"/>
  <c r="BE465"/>
  <c r="BE498"/>
  <c r="BE574"/>
  <c r="BE589"/>
  <c r="BE607"/>
  <c r="BE626"/>
  <c r="BE651"/>
  <c r="BE657"/>
  <c r="BE665"/>
  <c r="BE711"/>
  <c r="BE738"/>
  <c r="BE764"/>
  <c r="BE767"/>
  <c r="BE809"/>
  <c r="BE831"/>
  <c r="BE865"/>
  <c r="BE869"/>
  <c r="BE880"/>
  <c r="BE885"/>
  <c r="BE891"/>
  <c r="BE955"/>
  <c r="BE1052"/>
  <c r="BE1111"/>
  <c r="BE1162"/>
  <c r="BE1202"/>
  <c r="BE1311"/>
  <c r="BE1382"/>
  <c r="BE1497"/>
  <c r="BE156"/>
  <c r="BE196"/>
  <c r="BE302"/>
  <c r="BE318"/>
  <c r="BE321"/>
  <c r="BE350"/>
  <c r="BE435"/>
  <c r="BE506"/>
  <c r="BE509"/>
  <c r="BE535"/>
  <c r="BE586"/>
  <c r="BE594"/>
  <c r="BE631"/>
  <c r="BE646"/>
  <c r="BE745"/>
  <c r="BE777"/>
  <c r="BE925"/>
  <c r="BE929"/>
  <c r="BE967"/>
  <c r="BE1010"/>
  <c r="BE1100"/>
  <c r="BE1109"/>
  <c r="BE1128"/>
  <c r="BE1131"/>
  <c r="BE1148"/>
  <c r="BE1169"/>
  <c r="BE1196"/>
  <c r="BE1214"/>
  <c r="BE1325"/>
  <c r="BE1386"/>
  <c r="BE1611"/>
  <c r="F144"/>
  <c r="BE438"/>
  <c r="BE469"/>
  <c r="BE492"/>
  <c r="BE616"/>
  <c r="BE684"/>
  <c r="BE706"/>
  <c r="BE722"/>
  <c r="BE761"/>
  <c r="BE806"/>
  <c r="BE816"/>
  <c r="BE826"/>
  <c r="BE854"/>
  <c r="BE862"/>
  <c r="BE874"/>
  <c r="BE951"/>
  <c r="BE1067"/>
  <c r="BE1237"/>
  <c r="BE1265"/>
  <c r="BE1270"/>
  <c r="BE1298"/>
  <c r="BE1341"/>
  <c r="BE1345"/>
  <c r="BE1349"/>
  <c r="BE1357"/>
  <c r="BE1396"/>
  <c r="BE1402"/>
  <c r="BE1405"/>
  <c r="BE1445"/>
  <c r="BE1571"/>
  <c r="BE1574"/>
  <c r="BE1577"/>
  <c r="BE1653"/>
  <c r="BE1674"/>
  <c r="BE1684"/>
  <c r="BE1702"/>
  <c r="BE1720"/>
  <c r="BE1723"/>
  <c r="BE1727"/>
  <c r="BE1729"/>
  <c r="BE220"/>
  <c r="BE267"/>
  <c r="BE271"/>
  <c r="BE288"/>
  <c r="BE347"/>
  <c r="BE363"/>
  <c r="BE404"/>
  <c r="BE445"/>
  <c r="BE502"/>
  <c r="BE541"/>
  <c r="BE561"/>
  <c r="BE580"/>
  <c r="BE620"/>
  <c r="BE671"/>
  <c r="BE680"/>
  <c r="BE784"/>
  <c r="BE790"/>
  <c r="BE828"/>
  <c r="BE840"/>
  <c r="BE846"/>
  <c r="BE858"/>
  <c r="BE907"/>
  <c r="BE1041"/>
  <c r="BE1048"/>
  <c r="BE1058"/>
  <c r="BE1152"/>
  <c r="BE1155"/>
  <c r="BE1182"/>
  <c r="BE1208"/>
  <c r="BE1211"/>
  <c r="BE1273"/>
  <c r="BE1286"/>
  <c r="BE1373"/>
  <c r="BE1379"/>
  <c r="BE1399"/>
  <c r="BE1411"/>
  <c r="BE1418"/>
  <c r="BE1435"/>
  <c r="BE1449"/>
  <c r="BE1470"/>
  <c r="BE1477"/>
  <c r="BE1487"/>
  <c r="BE1517"/>
  <c r="BE1555"/>
  <c r="BE1580"/>
  <c r="BE1583"/>
  <c r="BE1595"/>
  <c r="BE1603"/>
  <c r="BE1636"/>
  <c r="BE1664"/>
  <c r="BE1695"/>
  <c r="BE1707"/>
  <c r="BE167"/>
  <c r="BE181"/>
  <c r="BE239"/>
  <c r="BE394"/>
  <c r="BE414"/>
  <c r="BE442"/>
  <c r="BE452"/>
  <c r="BE472"/>
  <c r="BE485"/>
  <c r="BE518"/>
  <c r="BE709"/>
  <c r="BE727"/>
  <c r="BE754"/>
  <c r="BE773"/>
  <c r="BE851"/>
  <c r="BE882"/>
  <c r="BE887"/>
  <c r="BE895"/>
  <c r="BE988"/>
  <c r="BE1018"/>
  <c r="BE1070"/>
  <c r="BE1116"/>
  <c r="BE1139"/>
  <c r="BE1192"/>
  <c r="BE1294"/>
  <c r="BE1308"/>
  <c r="BE1329"/>
  <c r="BE1335"/>
  <c r="BE1367"/>
  <c r="BE1425"/>
  <c r="BE1432"/>
  <c r="BE1442"/>
  <c r="BE1456"/>
  <c r="BE1463"/>
  <c r="BE1484"/>
  <c r="BE1494"/>
  <c r="BE1510"/>
  <c r="BE1513"/>
  <c r="BE1535"/>
  <c r="BE1545"/>
  <c r="BE1568"/>
  <c r="BE1591"/>
  <c r="BE1614"/>
  <c r="BE1625"/>
  <c r="BE1647"/>
  <c r="BE1659"/>
  <c r="BE1715"/>
  <c i="1" r="AS95"/>
  <c i="3" r="F38"/>
  <c i="1" r="BC97"/>
  <c i="4" r="F39"/>
  <c i="1" r="BD98"/>
  <c i="6" r="F36"/>
  <c i="1" r="BA100"/>
  <c i="15" r="J38"/>
  <c i="1" r="AW111"/>
  <c i="18" r="F38"/>
  <c i="1" r="BC115"/>
  <c i="20" r="F39"/>
  <c i="1" r="BD118"/>
  <c i="21" r="F38"/>
  <c i="1" r="BC119"/>
  <c i="24" r="J38"/>
  <c i="1" r="AW123"/>
  <c i="25" r="J36"/>
  <c i="1" r="AW124"/>
  <c i="30" r="J38"/>
  <c i="1" r="AW130"/>
  <c i="31" r="F38"/>
  <c i="1" r="BC131"/>
  <c i="2" r="J36"/>
  <c i="1" r="AW96"/>
  <c i="7" r="F41"/>
  <c i="1" r="BD102"/>
  <c i="9" r="F39"/>
  <c i="1" r="BB104"/>
  <c i="11" r="F36"/>
  <c i="1" r="BA106"/>
  <c i="13" r="F39"/>
  <c i="1" r="BB109"/>
  <c i="13" r="F40"/>
  <c i="1" r="BC109"/>
  <c i="14" r="F41"/>
  <c i="1" r="BD110"/>
  <c i="16" r="F38"/>
  <c i="1" r="BA112"/>
  <c i="17" r="F40"/>
  <c i="1" r="BC114"/>
  <c r="BC113"/>
  <c r="AY113"/>
  <c i="20" r="F38"/>
  <c i="1" r="BC118"/>
  <c i="21" r="F37"/>
  <c i="1" r="BB119"/>
  <c i="24" r="F40"/>
  <c i="1" r="BC123"/>
  <c i="25" r="F39"/>
  <c i="1" r="BD124"/>
  <c i="30" r="F40"/>
  <c i="1" r="BC130"/>
  <c i="5" r="F37"/>
  <c i="1" r="BB99"/>
  <c i="7" r="J38"/>
  <c i="1" r="AW102"/>
  <c i="9" r="F41"/>
  <c i="1" r="BD104"/>
  <c i="10" r="J38"/>
  <c i="1" r="AW105"/>
  <c i="11" r="F39"/>
  <c i="1" r="BD106"/>
  <c i="14" r="J38"/>
  <c i="1" r="AW110"/>
  <c i="16" r="F39"/>
  <c i="1" r="BB112"/>
  <c i="17" r="J38"/>
  <c i="1" r="AW114"/>
  <c i="21" r="J36"/>
  <c i="1" r="AW119"/>
  <c i="25" r="F36"/>
  <c i="1" r="BA124"/>
  <c i="31" r="F37"/>
  <c i="1" r="BB131"/>
  <c r="AS116"/>
  <c i="3" r="F37"/>
  <c i="1" r="BB97"/>
  <c i="4" r="F37"/>
  <c i="1" r="BB98"/>
  <c i="5" r="F39"/>
  <c i="1" r="BD99"/>
  <c i="6" r="F38"/>
  <c i="1" r="BC100"/>
  <c i="14" r="J34"/>
  <c i="16" r="F41"/>
  <c i="1" r="BD112"/>
  <c i="17" r="F41"/>
  <c i="1" r="BD114"/>
  <c r="BD113"/>
  <c i="19" r="F39"/>
  <c i="1" r="BD117"/>
  <c i="23" r="J38"/>
  <c i="1" r="AW122"/>
  <c i="25" r="F38"/>
  <c i="1" r="BC124"/>
  <c i="30" r="F41"/>
  <c i="1" r="BD130"/>
  <c i="2" r="F36"/>
  <c i="1" r="BA96"/>
  <c i="7" r="F39"/>
  <c i="1" r="BB102"/>
  <c i="9" r="F38"/>
  <c i="1" r="BA104"/>
  <c i="10" r="F41"/>
  <c i="1" r="BD105"/>
  <c i="12" r="F37"/>
  <c i="1" r="BB107"/>
  <c i="13" r="F41"/>
  <c i="1" r="BD109"/>
  <c i="14" r="F38"/>
  <c i="1" r="BA110"/>
  <c i="15" r="F41"/>
  <c i="1" r="BD111"/>
  <c i="18" r="F36"/>
  <c i="1" r="BA115"/>
  <c i="19" r="F37"/>
  <c i="1" r="BB117"/>
  <c i="22" r="F41"/>
  <c i="1" r="BD121"/>
  <c i="23" r="F39"/>
  <c i="1" r="BB122"/>
  <c i="27" r="F40"/>
  <c i="1" r="BC127"/>
  <c i="27" r="F41"/>
  <c i="1" r="BD127"/>
  <c i="28" r="F40"/>
  <c i="1" r="BC128"/>
  <c i="28" r="J38"/>
  <c i="1" r="AW128"/>
  <c i="29" r="F38"/>
  <c i="1" r="BA129"/>
  <c i="3" r="F36"/>
  <c i="1" r="BA97"/>
  <c i="4" r="J36"/>
  <c i="1" r="AW98"/>
  <c i="5" r="F38"/>
  <c i="1" r="BC99"/>
  <c i="7" r="F38"/>
  <c i="1" r="BA102"/>
  <c i="9" r="J38"/>
  <c i="1" r="AW104"/>
  <c i="11" r="J36"/>
  <c i="1" r="AW106"/>
  <c i="12" r="F39"/>
  <c i="1" r="BD107"/>
  <c i="17" r="F38"/>
  <c i="1" r="BA114"/>
  <c r="BA113"/>
  <c r="AW113"/>
  <c i="20" r="F37"/>
  <c i="1" r="BB118"/>
  <c i="21" r="F39"/>
  <c i="1" r="BD119"/>
  <c i="24" r="F41"/>
  <c i="1" r="BD123"/>
  <c i="26" r="F36"/>
  <c i="1" r="BA125"/>
  <c i="32" r="F34"/>
  <c i="1" r="BA132"/>
  <c i="2" r="F37"/>
  <c i="1" r="BB96"/>
  <c i="8" r="F40"/>
  <c i="1" r="BC103"/>
  <c i="8" r="F39"/>
  <c i="1" r="BB103"/>
  <c i="10" r="F38"/>
  <c i="1" r="BA105"/>
  <c i="11" r="F38"/>
  <c i="1" r="BC106"/>
  <c i="12" r="F38"/>
  <c i="1" r="BC107"/>
  <c i="16" r="J38"/>
  <c i="1" r="AW112"/>
  <c i="17" r="F39"/>
  <c i="1" r="BB114"/>
  <c r="BB113"/>
  <c r="AX113"/>
  <c i="20" r="J36"/>
  <c i="1" r="AW118"/>
  <c i="22" r="F39"/>
  <c i="1" r="BB121"/>
  <c i="22" r="F38"/>
  <c i="1" r="BA121"/>
  <c i="23" r="F40"/>
  <c i="1" r="BC122"/>
  <c i="26" r="F38"/>
  <c i="1" r="BC125"/>
  <c i="29" r="F40"/>
  <c i="1" r="BC129"/>
  <c i="2" r="F38"/>
  <c i="1" r="BC96"/>
  <c i="7" r="F40"/>
  <c i="1" r="BC102"/>
  <c i="9" r="F40"/>
  <c i="1" r="BC104"/>
  <c i="10" r="F40"/>
  <c i="1" r="BC105"/>
  <c i="12" r="J36"/>
  <c i="1" r="AW107"/>
  <c i="13" r="J38"/>
  <c i="1" r="AW109"/>
  <c i="14" r="F40"/>
  <c i="1" r="BC110"/>
  <c i="15" r="F39"/>
  <c i="1" r="BB111"/>
  <c i="19" r="J36"/>
  <c i="1" r="AW117"/>
  <c i="23" r="F38"/>
  <c i="1" r="BA122"/>
  <c i="24" r="F38"/>
  <c i="1" r="BA123"/>
  <c i="25" r="F37"/>
  <c i="1" r="BB124"/>
  <c i="31" r="F36"/>
  <c i="1" r="BA131"/>
  <c i="2" r="F39"/>
  <c i="1" r="BD96"/>
  <c i="8" r="F38"/>
  <c i="1" r="BA103"/>
  <c i="8" r="J38"/>
  <c i="1" r="AW103"/>
  <c i="8" r="F41"/>
  <c i="1" r="BD103"/>
  <c i="10" r="F39"/>
  <c i="1" r="BB105"/>
  <c i="11" r="F37"/>
  <c i="1" r="BB106"/>
  <c i="12" r="F36"/>
  <c i="1" r="BA107"/>
  <c i="13" r="F38"/>
  <c i="1" r="BA109"/>
  <c i="14" r="F39"/>
  <c i="1" r="BB110"/>
  <c i="15" r="F38"/>
  <c i="1" r="BA111"/>
  <c i="18" r="J36"/>
  <c i="1" r="AW115"/>
  <c i="19" r="F38"/>
  <c i="1" r="BC117"/>
  <c i="22" r="J38"/>
  <c i="1" r="AW121"/>
  <c i="23" r="F41"/>
  <c i="1" r="BD122"/>
  <c i="26" r="F37"/>
  <c i="1" r="BB125"/>
  <c i="29" r="F39"/>
  <c i="1" r="BB129"/>
  <c i="31" r="J36"/>
  <c i="1" r="AW131"/>
  <c i="32" r="F37"/>
  <c i="1" r="BD132"/>
  <c i="6" r="J36"/>
  <c i="1" r="AW100"/>
  <c i="16" r="F40"/>
  <c i="1" r="BC112"/>
  <c i="18" r="F39"/>
  <c i="1" r="BD115"/>
  <c i="19" r="F36"/>
  <c i="1" r="BA117"/>
  <c i="22" r="F40"/>
  <c i="1" r="BC121"/>
  <c i="27" r="F39"/>
  <c i="1" r="BB127"/>
  <c i="27" r="F38"/>
  <c i="1" r="BA127"/>
  <c i="27" r="J38"/>
  <c i="1" r="AW127"/>
  <c i="26" r="J32"/>
  <c i="28" r="F38"/>
  <c i="1" r="BA128"/>
  <c i="28" r="F41"/>
  <c i="1" r="BD128"/>
  <c i="29" r="J38"/>
  <c i="1" r="AW129"/>
  <c i="32" r="J34"/>
  <c i="1" r="AW132"/>
  <c i="3" r="J36"/>
  <c i="1" r="AW97"/>
  <c i="4" r="F36"/>
  <c i="1" r="BA98"/>
  <c i="5" r="J36"/>
  <c i="1" r="AW99"/>
  <c i="6" r="F37"/>
  <c i="1" r="BB100"/>
  <c i="15" r="F40"/>
  <c i="1" r="BC111"/>
  <c i="18" r="F37"/>
  <c i="1" r="BB115"/>
  <c i="20" r="F36"/>
  <c i="1" r="BA118"/>
  <c i="21" r="F36"/>
  <c i="1" r="BA119"/>
  <c i="24" r="F39"/>
  <c i="1" r="BB123"/>
  <c i="26" r="F39"/>
  <c i="1" r="BD125"/>
  <c i="28" r="F39"/>
  <c i="1" r="BB128"/>
  <c i="30" r="F38"/>
  <c i="1" r="BA130"/>
  <c i="30" r="F39"/>
  <c i="1" r="BB130"/>
  <c i="31" r="F39"/>
  <c i="1" r="BD131"/>
  <c i="32" r="F36"/>
  <c i="1" r="BC132"/>
  <c i="3" r="F39"/>
  <c i="1" r="BD97"/>
  <c i="4" r="F38"/>
  <c i="1" r="BC98"/>
  <c i="5" r="F36"/>
  <c i="1" r="BA99"/>
  <c i="6" r="F39"/>
  <c i="1" r="BD100"/>
  <c i="26" r="J36"/>
  <c i="1" r="AW125"/>
  <c i="29" r="F41"/>
  <c i="1" r="BD129"/>
  <c i="32" r="F35"/>
  <c i="1" r="BB132"/>
  <c i="18" l="1" r="P128"/>
  <c r="P127"/>
  <c i="1" r="AU115"/>
  <c i="14" r="R128"/>
  <c i="32" r="R137"/>
  <c i="7" r="R135"/>
  <c r="R134"/>
  <c i="17" r="P128"/>
  <c r="P127"/>
  <c i="1" r="AU114"/>
  <c i="25" r="T136"/>
  <c i="5" r="P127"/>
  <c i="1" r="AU99"/>
  <c i="21" r="BK137"/>
  <c r="J137"/>
  <c r="J99"/>
  <c r="R267"/>
  <c i="17" r="BK128"/>
  <c r="J128"/>
  <c r="J101"/>
  <c i="13" r="P128"/>
  <c i="1" r="AU109"/>
  <c i="31" r="R128"/>
  <c r="R127"/>
  <c i="29" r="P133"/>
  <c i="1" r="AU129"/>
  <c i="32" r="R262"/>
  <c i="31" r="P128"/>
  <c r="P127"/>
  <c i="1" r="AU131"/>
  <c i="10" r="T131"/>
  <c r="T130"/>
  <c i="6" r="T936"/>
  <c r="T143"/>
  <c i="2" r="R730"/>
  <c r="R147"/>
  <c i="6" r="R144"/>
  <c i="21" r="P137"/>
  <c r="T137"/>
  <c i="14" r="P128"/>
  <c i="1" r="AU110"/>
  <c i="4" r="T128"/>
  <c r="T127"/>
  <c i="20" r="P131"/>
  <c i="1" r="AU118"/>
  <c i="8" r="T137"/>
  <c i="30" r="R129"/>
  <c i="29" r="R133"/>
  <c i="25" r="R168"/>
  <c i="22" r="P135"/>
  <c r="P134"/>
  <c i="1" r="AU121"/>
  <c i="11" r="T163"/>
  <c i="12" r="R124"/>
  <c r="R123"/>
  <c i="3" r="P147"/>
  <c r="P146"/>
  <c i="1" r="AU97"/>
  <c i="18" r="R128"/>
  <c r="R127"/>
  <c i="32" r="T137"/>
  <c i="8" r="P158"/>
  <c r="P136"/>
  <c i="1" r="AU103"/>
  <c i="22" r="R135"/>
  <c r="R134"/>
  <c i="19" r="P348"/>
  <c i="25" r="P432"/>
  <c r="P286"/>
  <c i="30" r="P129"/>
  <c i="1" r="AU130"/>
  <c i="29" r="T133"/>
  <c i="32" r="BK137"/>
  <c r="J137"/>
  <c r="J97"/>
  <c i="20" r="R131"/>
  <c i="28" r="R128"/>
  <c i="10" r="P131"/>
  <c r="P130"/>
  <c i="1" r="AU105"/>
  <c i="18" r="T128"/>
  <c r="T127"/>
  <c i="5" r="R143"/>
  <c r="R127"/>
  <c i="25" r="T168"/>
  <c i="2" r="T730"/>
  <c r="T147"/>
  <c i="24" r="R130"/>
  <c r="R129"/>
  <c i="11" r="R197"/>
  <c i="8" r="R158"/>
  <c r="R136"/>
  <c i="24" r="T130"/>
  <c r="T129"/>
  <c i="8" r="T158"/>
  <c i="32" r="P262"/>
  <c i="11" r="P197"/>
  <c i="6" r="R936"/>
  <c i="11" r="R283"/>
  <c i="23" r="R158"/>
  <c r="R136"/>
  <c i="25" r="BK432"/>
  <c r="J432"/>
  <c r="J110"/>
  <c i="21" r="P267"/>
  <c i="25" r="P136"/>
  <c r="P135"/>
  <c r="P134"/>
  <c i="1" r="AU124"/>
  <c i="20" r="T132"/>
  <c r="T131"/>
  <c i="15" r="R133"/>
  <c i="19" r="T141"/>
  <c i="4" r="R127"/>
  <c i="3" r="R147"/>
  <c r="R146"/>
  <c i="13" r="T128"/>
  <c i="32" r="P137"/>
  <c r="P136"/>
  <c i="1" r="AU132"/>
  <c i="30" r="T129"/>
  <c i="7" r="T135"/>
  <c r="T134"/>
  <c i="31" r="T128"/>
  <c r="T127"/>
  <c i="23" r="P158"/>
  <c r="P136"/>
  <c i="1" r="AU122"/>
  <c i="19" r="R348"/>
  <c i="23" r="T158"/>
  <c r="T136"/>
  <c i="9" r="P130"/>
  <c r="P129"/>
  <c i="1" r="AU104"/>
  <c i="11" r="P283"/>
  <c i="27" r="P128"/>
  <c i="1" r="AU127"/>
  <c i="9" r="R130"/>
  <c r="R129"/>
  <c i="4" r="P128"/>
  <c r="P127"/>
  <c i="1" r="AU98"/>
  <c i="32" r="T262"/>
  <c i="14" r="T128"/>
  <c i="22" r="T135"/>
  <c r="T134"/>
  <c i="3" r="T147"/>
  <c r="T146"/>
  <c r="BK147"/>
  <c i="25" r="T286"/>
  <c i="15" r="P133"/>
  <c i="1" r="AU111"/>
  <c i="7" r="P135"/>
  <c r="P134"/>
  <c i="1" r="AU102"/>
  <c i="16" r="P129"/>
  <c i="1" r="AU112"/>
  <c i="21" r="T267"/>
  <c i="6" r="P936"/>
  <c r="P143"/>
  <c i="1" r="AU100"/>
  <c i="8" r="BK137"/>
  <c r="J137"/>
  <c r="J101"/>
  <c i="27" r="R128"/>
  <c i="2" r="BK148"/>
  <c r="J148"/>
  <c r="J99"/>
  <c i="13" r="R128"/>
  <c i="25" r="R432"/>
  <c i="24" r="P130"/>
  <c r="P129"/>
  <c i="1" r="AU123"/>
  <c i="19" r="R141"/>
  <c r="R140"/>
  <c i="4" r="BK128"/>
  <c r="BK127"/>
  <c r="J127"/>
  <c r="J98"/>
  <c i="27" r="T128"/>
  <c i="25" r="BK168"/>
  <c r="J168"/>
  <c r="J103"/>
  <c i="19" r="P141"/>
  <c r="P140"/>
  <c i="1" r="AU117"/>
  <c i="28" r="P128"/>
  <c i="1" r="AU128"/>
  <c i="11" r="R163"/>
  <c r="R154"/>
  <c r="R137"/>
  <c i="25" r="R286"/>
  <c r="R135"/>
  <c r="R134"/>
  <c i="19" r="BK141"/>
  <c r="J141"/>
  <c r="J99"/>
  <c i="11" r="T283"/>
  <c i="2" r="P730"/>
  <c r="P147"/>
  <c i="1" r="AU96"/>
  <c i="11" r="P163"/>
  <c r="P154"/>
  <c r="P137"/>
  <c i="1" r="AU106"/>
  <c i="21" r="R137"/>
  <c r="R136"/>
  <c i="19" r="T348"/>
  <c i="5" r="T143"/>
  <c r="T127"/>
  <c r="BK128"/>
  <c r="J128"/>
  <c r="J99"/>
  <c i="3" r="BK604"/>
  <c r="J604"/>
  <c r="J107"/>
  <c i="28" r="BK128"/>
  <c r="J128"/>
  <c r="J100"/>
  <c i="2" r="BK730"/>
  <c r="J730"/>
  <c r="J109"/>
  <c i="23" r="BK137"/>
  <c r="J137"/>
  <c r="J101"/>
  <c r="BK158"/>
  <c r="J158"/>
  <c r="J106"/>
  <c i="32" r="J138"/>
  <c r="J98"/>
  <c r="BK262"/>
  <c r="J262"/>
  <c r="J103"/>
  <c i="29" r="BK133"/>
  <c r="J133"/>
  <c r="J100"/>
  <c i="31" r="BK127"/>
  <c r="J127"/>
  <c r="J98"/>
  <c i="1" r="AG125"/>
  <c i="26" r="J98"/>
  <c i="24" r="BK129"/>
  <c r="J129"/>
  <c i="22" r="J135"/>
  <c r="J101"/>
  <c i="21" r="BK136"/>
  <c r="J136"/>
  <c r="J98"/>
  <c i="20" r="BK131"/>
  <c r="J131"/>
  <c i="19" r="BK140"/>
  <c r="J140"/>
  <c r="J98"/>
  <c i="18" r="BK127"/>
  <c r="J127"/>
  <c i="1" r="AG110"/>
  <c i="14" r="J100"/>
  <c i="11" r="BK137"/>
  <c r="J137"/>
  <c r="J163"/>
  <c r="J101"/>
  <c i="10" r="BK130"/>
  <c r="J130"/>
  <c r="J100"/>
  <c i="8" r="BK136"/>
  <c r="J136"/>
  <c r="J100"/>
  <c i="7" r="BK134"/>
  <c r="J134"/>
  <c i="6" r="BK143"/>
  <c r="J143"/>
  <c i="5" r="BK127"/>
  <c r="J127"/>
  <c i="1" r="AS94"/>
  <c i="5" r="J35"/>
  <c i="1" r="AV99"/>
  <c r="AT99"/>
  <c i="8" r="J37"/>
  <c i="1" r="AV103"/>
  <c r="AT103"/>
  <c r="BA101"/>
  <c r="AW101"/>
  <c i="12" r="J32"/>
  <c i="1" r="AG107"/>
  <c i="13" r="J37"/>
  <c i="1" r="AV109"/>
  <c r="AT109"/>
  <c i="13" r="F37"/>
  <c i="1" r="AZ109"/>
  <c i="14" r="F37"/>
  <c i="1" r="AZ110"/>
  <c i="14" r="J37"/>
  <c i="1" r="AV110"/>
  <c r="AT110"/>
  <c r="AN110"/>
  <c i="15" r="J34"/>
  <c i="1" r="AG111"/>
  <c i="16" r="J37"/>
  <c i="1" r="AV112"/>
  <c r="AT112"/>
  <c r="BA108"/>
  <c r="AW108"/>
  <c i="16" r="F37"/>
  <c i="1" r="AZ112"/>
  <c r="BB108"/>
  <c r="AX108"/>
  <c r="BD108"/>
  <c r="BC108"/>
  <c r="AY108"/>
  <c i="16" r="J34"/>
  <c i="1" r="AG112"/>
  <c i="17" r="F37"/>
  <c i="1" r="AZ114"/>
  <c r="AZ113"/>
  <c r="AV113"/>
  <c r="AT113"/>
  <c i="23" r="J37"/>
  <c i="1" r="AV122"/>
  <c r="AT122"/>
  <c i="26" r="F35"/>
  <c i="1" r="AZ125"/>
  <c r="BC126"/>
  <c r="AY126"/>
  <c r="BD126"/>
  <c r="BB126"/>
  <c r="AX126"/>
  <c i="31" r="F35"/>
  <c i="1" r="AZ131"/>
  <c r="AU113"/>
  <c i="3" r="F35"/>
  <c i="1" r="AZ97"/>
  <c i="13" r="J34"/>
  <c i="1" r="AG109"/>
  <c i="15" r="J37"/>
  <c i="1" r="AV111"/>
  <c r="AT111"/>
  <c i="18" r="J32"/>
  <c i="1" r="AG115"/>
  <c i="19" r="F35"/>
  <c i="1" r="AZ117"/>
  <c i="29" r="F37"/>
  <c i="1" r="AZ129"/>
  <c i="5" r="J32"/>
  <c i="1" r="AG99"/>
  <c i="6" r="J32"/>
  <c i="1" r="AG100"/>
  <c i="7" r="F37"/>
  <c i="1" r="AZ102"/>
  <c i="9" r="F37"/>
  <c i="1" r="AZ104"/>
  <c r="BC101"/>
  <c r="AY101"/>
  <c i="11" r="J35"/>
  <c i="1" r="AV106"/>
  <c r="AT106"/>
  <c i="20" r="J32"/>
  <c i="1" r="AG118"/>
  <c i="21" r="F35"/>
  <c i="1" r="AZ119"/>
  <c i="5" r="F35"/>
  <c i="1" r="AZ99"/>
  <c i="9" r="J37"/>
  <c i="1" r="AV104"/>
  <c r="AT104"/>
  <c r="BD101"/>
  <c i="11" r="F35"/>
  <c i="1" r="AZ106"/>
  <c i="20" r="J35"/>
  <c i="1" r="AV118"/>
  <c r="AT118"/>
  <c r="BD120"/>
  <c i="24" r="J37"/>
  <c i="1" r="AV123"/>
  <c r="AT123"/>
  <c i="26" r="J35"/>
  <c i="1" r="AV125"/>
  <c r="AT125"/>
  <c r="AN125"/>
  <c i="30" r="J37"/>
  <c i="1" r="AV130"/>
  <c r="AT130"/>
  <c i="4" r="J35"/>
  <c i="1" r="AV98"/>
  <c r="AT98"/>
  <c i="7" r="J34"/>
  <c i="1" r="AG102"/>
  <c i="8" r="F37"/>
  <c i="1" r="AZ103"/>
  <c r="BB101"/>
  <c r="AX101"/>
  <c i="12" r="J35"/>
  <c i="1" r="AV107"/>
  <c r="AT107"/>
  <c i="20" r="F35"/>
  <c i="1" r="AZ118"/>
  <c i="24" r="F37"/>
  <c i="1" r="AZ123"/>
  <c i="27" r="J37"/>
  <c i="1" r="AV127"/>
  <c r="AT127"/>
  <c i="27" r="J34"/>
  <c i="1" r="AG127"/>
  <c i="28" r="J37"/>
  <c i="1" r="AV128"/>
  <c r="AT128"/>
  <c r="BA126"/>
  <c r="AW126"/>
  <c i="30" r="J34"/>
  <c i="1" r="AG130"/>
  <c i="31" r="J35"/>
  <c i="1" r="AV131"/>
  <c r="AT131"/>
  <c i="4" r="F35"/>
  <c i="1" r="AZ98"/>
  <c i="7" r="J37"/>
  <c i="1" r="AV102"/>
  <c r="AT102"/>
  <c i="9" r="J34"/>
  <c i="1" r="AG104"/>
  <c i="10" r="F37"/>
  <c i="1" r="AZ105"/>
  <c i="10" r="J37"/>
  <c i="1" r="AV105"/>
  <c r="AT105"/>
  <c i="11" r="J32"/>
  <c i="1" r="AG106"/>
  <c i="12" r="F35"/>
  <c i="1" r="AZ107"/>
  <c i="19" r="J35"/>
  <c i="1" r="AV117"/>
  <c r="AT117"/>
  <c i="30" r="F37"/>
  <c i="1" r="AZ130"/>
  <c i="32" r="F33"/>
  <c i="1" r="AZ132"/>
  <c i="6" r="J35"/>
  <c i="1" r="AV100"/>
  <c r="AT100"/>
  <c i="6" r="F35"/>
  <c i="1" r="AZ100"/>
  <c i="22" r="J37"/>
  <c i="1" r="AV121"/>
  <c r="AT121"/>
  <c i="27" r="F37"/>
  <c i="1" r="AZ127"/>
  <c i="28" r="F37"/>
  <c i="1" r="AZ128"/>
  <c i="32" r="J33"/>
  <c i="1" r="AV132"/>
  <c r="AT132"/>
  <c i="2" r="F35"/>
  <c i="1" r="AZ96"/>
  <c i="18" r="F35"/>
  <c i="1" r="AZ115"/>
  <c i="21" r="J35"/>
  <c i="1" r="AV119"/>
  <c r="AT119"/>
  <c i="29" r="J37"/>
  <c i="1" r="AV129"/>
  <c r="AT129"/>
  <c i="2" r="J35"/>
  <c i="1" r="AV96"/>
  <c r="AT96"/>
  <c i="17" r="J37"/>
  <c i="1" r="AV114"/>
  <c r="AT114"/>
  <c i="22" r="J34"/>
  <c i="1" r="AG121"/>
  <c i="23" r="F37"/>
  <c i="1" r="AZ122"/>
  <c i="25" r="F35"/>
  <c i="1" r="AZ124"/>
  <c i="3" r="J35"/>
  <c i="1" r="AV97"/>
  <c r="AT97"/>
  <c i="15" r="F37"/>
  <c i="1" r="AZ111"/>
  <c i="18" r="J35"/>
  <c i="1" r="AV115"/>
  <c r="AT115"/>
  <c i="22" r="F37"/>
  <c i="1" r="AZ121"/>
  <c r="BB120"/>
  <c r="AX120"/>
  <c r="BA120"/>
  <c r="AW120"/>
  <c r="BC120"/>
  <c r="AY120"/>
  <c i="24" r="J34"/>
  <c i="1" r="AG123"/>
  <c i="25" r="J35"/>
  <c i="1" r="AV124"/>
  <c r="AT124"/>
  <c i="19" l="1" r="T140"/>
  <c i="8" r="T136"/>
  <c i="11" r="T154"/>
  <c r="T137"/>
  <c i="21" r="T136"/>
  <c i="32" r="T136"/>
  <c i="21" r="P136"/>
  <c i="1" r="AU119"/>
  <c i="25" r="T135"/>
  <c r="T134"/>
  <c i="3" r="BK146"/>
  <c r="J146"/>
  <c r="J98"/>
  <c i="6" r="R143"/>
  <c i="32" r="R136"/>
  <c i="17" r="BK127"/>
  <c r="J127"/>
  <c i="23" r="BK136"/>
  <c r="J136"/>
  <c r="J100"/>
  <c i="4" r="J128"/>
  <c r="J99"/>
  <c i="2" r="BK147"/>
  <c r="J147"/>
  <c r="J98"/>
  <c i="25" r="BK286"/>
  <c r="J286"/>
  <c r="J107"/>
  <c i="3" r="J147"/>
  <c r="J99"/>
  <c i="32" r="BK136"/>
  <c r="J136"/>
  <c r="J96"/>
  <c i="1" r="AN130"/>
  <c i="30" r="J43"/>
  <c i="1" r="AN127"/>
  <c i="27" r="J43"/>
  <c i="26" r="J41"/>
  <c i="1" r="AN123"/>
  <c i="24" r="J100"/>
  <c r="J43"/>
  <c i="1" r="AN121"/>
  <c i="22" r="J43"/>
  <c i="1" r="AN118"/>
  <c i="20" r="J98"/>
  <c r="J41"/>
  <c i="1" r="AN115"/>
  <c i="18" r="J98"/>
  <c r="J41"/>
  <c i="1" r="AN112"/>
  <c r="AN111"/>
  <c i="16" r="J43"/>
  <c i="15" r="J43"/>
  <c i="1" r="AN109"/>
  <c i="14" r="J43"/>
  <c i="1" r="AN107"/>
  <c i="13" r="J43"/>
  <c i="1" r="AN106"/>
  <c i="12" r="J41"/>
  <c i="11" r="J98"/>
  <c r="J41"/>
  <c i="1" r="AN104"/>
  <c i="9" r="J43"/>
  <c i="1" r="AN102"/>
  <c i="7" r="J100"/>
  <c i="1" r="AN100"/>
  <c i="6" r="J98"/>
  <c i="7" r="J43"/>
  <c i="1" r="AN99"/>
  <c i="6" r="J41"/>
  <c i="5" r="J98"/>
  <c r="J41"/>
  <c i="1" r="AU120"/>
  <c i="17" r="J34"/>
  <c i="1" r="AG114"/>
  <c r="AG113"/>
  <c r="AN113"/>
  <c r="AG108"/>
  <c r="BA116"/>
  <c r="AW116"/>
  <c r="AU108"/>
  <c r="BB95"/>
  <c r="AX95"/>
  <c i="28" r="J34"/>
  <c i="1" r="AG128"/>
  <c i="4" r="J32"/>
  <c i="1" r="AG98"/>
  <c r="AN98"/>
  <c i="8" r="J34"/>
  <c i="1" r="AG103"/>
  <c i="19" r="J32"/>
  <c i="1" r="AG117"/>
  <c r="BB116"/>
  <c r="AX116"/>
  <c r="AU126"/>
  <c r="BC116"/>
  <c r="AY116"/>
  <c r="AU101"/>
  <c r="BC95"/>
  <c i="29" r="J34"/>
  <c i="1" r="AG129"/>
  <c r="BA95"/>
  <c r="AW95"/>
  <c r="AZ120"/>
  <c r="AV120"/>
  <c r="AT120"/>
  <c r="BD95"/>
  <c i="31" r="J32"/>
  <c i="1" r="AG131"/>
  <c r="AN131"/>
  <c r="AZ101"/>
  <c r="AV101"/>
  <c r="AT101"/>
  <c r="AZ126"/>
  <c r="AV126"/>
  <c r="AT126"/>
  <c i="10" r="J34"/>
  <c i="1" r="AG105"/>
  <c r="AN105"/>
  <c r="AZ108"/>
  <c r="AV108"/>
  <c r="AT108"/>
  <c i="21" r="J32"/>
  <c i="1" r="AG119"/>
  <c r="AN119"/>
  <c r="BD116"/>
  <c i="29" l="1" r="J43"/>
  <c i="17" r="J43"/>
  <c i="25" r="BK135"/>
  <c r="J135"/>
  <c r="J99"/>
  <c i="4" r="J41"/>
  <c i="28" r="J43"/>
  <c i="17" r="J100"/>
  <c i="31" r="J41"/>
  <c i="21" r="J41"/>
  <c i="19" r="J41"/>
  <c i="1" r="AN117"/>
  <c r="AN108"/>
  <c i="10" r="J43"/>
  <c i="8" r="J43"/>
  <c i="1" r="AN103"/>
  <c r="AN128"/>
  <c r="AG126"/>
  <c r="AN129"/>
  <c r="AN114"/>
  <c r="AN126"/>
  <c r="AU95"/>
  <c i="3" r="J32"/>
  <c i="1" r="AG97"/>
  <c r="AZ116"/>
  <c r="AV116"/>
  <c r="AT116"/>
  <c i="23" r="J34"/>
  <c i="1" r="AG122"/>
  <c r="AU116"/>
  <c r="BC94"/>
  <c r="W32"/>
  <c i="32" r="J30"/>
  <c i="1" r="AG132"/>
  <c r="BB94"/>
  <c r="W31"/>
  <c i="2" r="J32"/>
  <c i="1" r="AG96"/>
  <c r="AN96"/>
  <c r="AY95"/>
  <c r="BD94"/>
  <c r="W33"/>
  <c r="BA94"/>
  <c r="W30"/>
  <c r="AG101"/>
  <c r="AZ95"/>
  <c r="AV95"/>
  <c r="AT95"/>
  <c i="23" l="1" r="J43"/>
  <c i="2" r="J41"/>
  <c i="25" r="BK134"/>
  <c r="J134"/>
  <c r="J98"/>
  <c i="32" r="J39"/>
  <c i="3" r="J41"/>
  <c i="1" r="AN101"/>
  <c r="AN122"/>
  <c r="AN132"/>
  <c r="AN97"/>
  <c r="AG120"/>
  <c r="AN120"/>
  <c r="AU94"/>
  <c r="AG95"/>
  <c r="AZ94"/>
  <c r="AV94"/>
  <c r="AK29"/>
  <c r="AX94"/>
  <c r="AY94"/>
  <c r="AW94"/>
  <c r="AK30"/>
  <c l="1" r="AN95"/>
  <c i="25" r="J32"/>
  <c i="1" r="AG124"/>
  <c r="AN124"/>
  <c r="AT94"/>
  <c r="W29"/>
  <c i="25" l="1" r="J41"/>
  <c i="1" r="AG116"/>
  <c r="AN116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<sst xmlns="http://schemas.openxmlformats.org/spreadsheetml/2006/main">
  <si>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</si>
  <si>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</si>
  <si>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</si>
  <si>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</si>
  <si>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</si>
  <si>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</si>
  <si>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</si>
  <si>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</si>
  <si>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</si>
  <si>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</si>
  <si>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</si>
  <si>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</si>
  <si>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</si>
  <si>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</si>
  <si>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</si>
  <si>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</si>
  <si>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</si>
  <si>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</si>
  <si>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</si>
  <si>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</si>
  <si>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</si>
  <si>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</si>
  <si>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</si>
  <si>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</si>
  <si>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</si>
  <si>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</si>
  <si>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</si>
  <si>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</si>
  <si>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</si>
  <si>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</si>
  <si>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</si>
  <si>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</si>
  <si>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</si>
  <si>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</si>
  <si>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</si>
  <si>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</si>
  <si>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</si>
  <si>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</si>
  <si>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</si>
  <si>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</si>
  <si>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</si>
  <si>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</si>
  <si>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</si>
  <si>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</si>
  <si>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</si>
  <si>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</si>
  <si>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</si>
  <si>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</si>
  <si>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</si>
  <si>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</si>
  <si>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</si>
  <si>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</si>
  <si>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</si>
  <si>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</si>
  <si>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</si>
  <si>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</si>
  <si>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</si>
  <si>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</si>
  <si>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</si>
  <si>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</si>
  <si>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</si>
  <si>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</si>
  <si>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</si>
  <si>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</si>
  <si>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</si>
  <si>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</si>
  <si>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</si>
  <si>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</si>
  <si>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</si>
  <si>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</si>
  <si>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</si>
  <si>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</si>
  <si>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</si>
  <si>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</si>
  <si>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</si>
  <si>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</si>
  <si>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</si>
  <si>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</si>
  <si>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</si>
  <si>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</si>
  <si>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</si>
  <si>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</si>
  <si>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</si>
  <si>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</si>
  <si>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</si>
  <si>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</si>
  <si>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</si>
  <si>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</si>
  <si>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</si>
  <si>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</si>
  <si>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</si>
  <si>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</si>
  <si>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</si>
  <si>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</si>
  <si>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</si>
  <si>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</si>
  <si>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</si>
  <si>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</si>
  <si>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</si>
  <si>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</si>
  <si>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</si>
  <si>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</si>
  <si>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</si>
  <si>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</si>
  <si>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</si>
  <si>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</si>
  <si>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</si>
  <si>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</si>
  <si>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</si>
  <si>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</si>
  <si>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</si>
  <si>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</si>
  <si>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</si>
  <si>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</si>
  <si>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</si>
  <si>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</si>
  <si>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</si>
  <si>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</si>
  <si>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</si>
  <si>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</si>
  <si>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</si>
  <si>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</si>
  <si>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</si>
  <si>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</si>
  <si>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</si>
  <si>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</si>
  <si>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</si>
  <si>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</si>
  <si>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</si>
  <si>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</si>
  <si>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</si>
  <si>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</si>
  <si>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</si>
  <si>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</si>
  <si>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</si>
  <si>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</si>
  <si>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</si>
  <si>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</si>
  <si>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</si>
  <si>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</si>
  <si>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</si>
  <si>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</si>
  <si>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</si>
  <si>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</si>
  <si>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</si>
  <si>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</si>
  <si>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</si>
  <si>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</si>
  <si>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</si>
  <si>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</si>
  <si>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</si>
  <si>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</si>
  <si>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</si>
  <si>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</si>
  <si>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</si>
  <si>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</si>
  <si>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</si>
  <si>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</si>
  <si>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</si>
  <si>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</si>
  <si>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</si>
  <si>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</si>
  <si>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</si>
  <si>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</si>
  <si>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</si>
  <si>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</si>
  <si>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</si>
  <si>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</si>
  <si>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</si>
  <si>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</si>
  <si>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</si>
  <si>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</si>
  <si>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</si>
  <si>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</si>
  <si>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</si>
  <si>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</si>
  <si>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</si>
  <si>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</si>
  <si>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</si>
  <si>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</si>
  <si>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</si>
  <si>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</si>
  <si>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</si>
  <si>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</si>
  <si>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</si>
  <si>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</si>
  <si>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</si>
  <si>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</si>
  <si>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</si>
  <si>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</si>
  <si>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</si>
  <si>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</si>
  <si>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</si>
  <si>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</si>
  <si>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</si>
  <si>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</si>
  <si>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</si>
  <si>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</si>
  <si>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</si>
  <si>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</si>
  <si>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</si>
  <si>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</si>
  <si>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</si>
  <si>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</si>
  <si>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</si>
  <si>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</si>
  <si>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</si>
  <si>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</si>
  <si>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</si>
  <si>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</si>
  <si>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</si>
  <si>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</si>
  <si>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</si>
  <si>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</si>
  <si>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</si>
  <si>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</si>
  <si>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</si>
  <si>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</si>
  <si>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</si>
  <si>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</si>
  <si>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</si>
  <si>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</si>
  <si>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</si>
  <si>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</si>
  <si>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</si>
  <si>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</si>
  <si>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</si>
  <si>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</si>
  <si>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</si>
  <si>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</si>
  <si>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</si>
  <si>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</si>
  <si>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</si>
  <si>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</si>
  <si>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</si>
  <si>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</si>
  <si>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</si>
  <si>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</si>
  <si>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</si>
  <si>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</si>
  <si>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</si>
  <si>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</si>
  <si>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</si>
  <si>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</si>
  <si>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</si>
  <si>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</si>
  <si>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</si>
  <si>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</si>
  <si>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</si>
  <si>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</si>
  <si>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</si>
  <si>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</si>
  <si>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</si>
  <si>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</si>
  <si>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</si>
  <si>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</si>
  <si>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</si>
  <si>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</si>
  <si>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</si>
  <si>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</si>
  <si>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</si>
  <si>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</si>
  <si>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</si>
  <si>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</si>
  <si>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</si>
  <si>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</si>
  <si>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</si>
  <si>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</si>
  <si>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</si>
  <si>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</si>
  <si>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</si>
  <si>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</si>
  <si>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</si>
  <si>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</si>
  <si>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</si>
  <si>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</si>
  <si>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</si>
  <si>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</si>
  <si>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</si>
  <si>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</si>
  <si>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</si>
  <si>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</si>
  <si>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</si>
  <si>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</si>
  <si>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</si>
  <si>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</si>
  <si>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</si>
  <si>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</si>
  <si>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</si>
  <si>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</si>
  <si>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</si>
  <si>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</si>
  <si>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</si>
  <si>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</si>
  <si>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</si>
  <si>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</si>
  <si>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</si>
  <si>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</si>
  <si>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</si>
  <si>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</si>
  <si>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</si>
  <si>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</si>
  <si>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</si>
  <si>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</si>
  <si>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</si>
  <si>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</si>
  <si>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</si>
  <si>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</si>
  <si>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</si>
  <si>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</si>
  <si>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</si>
  <si>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</si>
  <si>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</si>
  <si>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</si>
  <si>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</si>
  <si>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</si>
  <si>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</si>
  <si>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</si>
  <si>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</si>
  <si>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</si>
  <si>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</si>
  <si>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</si>
  <si>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</si>
  <si>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</si>
  <si>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</si>
  <si>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</si>
  <si>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</si>
  <si>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</si>
  <si>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</si>
  <si>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</si>
  <si>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</si>
  <si>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</si>
  <si>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</si>
  <si>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</si>
  <si>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</si>
  <si>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</si>
  <si>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</si>
  <si>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</si>
  <si>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</si>
  <si>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</si>
  <si>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</si>
  <si>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</si>
  <si>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</si>
  <si>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</si>
  <si>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</si>
  <si>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</si>
  <si>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</si>
  <si>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</si>
  <si>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</si>
  <si>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</si>
  <si>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</si>
  <si>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</si>
  <si>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</si>
  <si>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</si>
  <si>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</si>
  <si>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</si>
  <si>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</si>
  <si>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</si>
  <si>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</si>
  <si>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</si>
  <si>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</si>
  <si>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</si>
  <si>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</si>
  <si>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</si>
  <si>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</si>
  <si>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</si>
  <si>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</si>
  <si>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</si>
  <si>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</si>
  <si>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</si>
  <si>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</si>
  <si>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</si>
  <si>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</si>
  <si>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</si>
  <si>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</si>
  <si>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</si>
  <si>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</si>
  <si>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</si>
  <si>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</si>
  <si>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</si>
  <si>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</si>
  <si>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</si>
  <si>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</si>
  <si>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</si>
  <si>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</si>
  <si>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</si>
  <si>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</si>
  <si>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</si>
  <si>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</si>
  <si>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</si>
  <si>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</si>
  <si>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</si>
  <si>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</si>
  <si>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</si>
  <si>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</si>
  <si>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</si>
  <si>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</si>
  <si>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</si>
  <si>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</si>
  <si>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</si>
  <si>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</si>
  <si>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</si>
  <si>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</si>
  <si>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</si>
  <si>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</si>
  <si>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</si>
  <si>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</si>
  <si>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</si>
  <si>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</si>
  <si>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</si>
  <si>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</si>
  <si>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</si>
  <si>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</si>
  <si>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</si>
  <si>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</si>
  <si>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</si>
  <si>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</si>
  <si>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</si>
  <si>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</si>
  <si>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</si>
  <si>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</si>
  <si>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</si>
  <si>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</si>
  <si>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</si>
  <si>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</si>
  <si>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</si>
  <si>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</si>
  <si>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</si>
  <si>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</si>
  <si>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</si>
  <si>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</si>
  <si>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</si>
  <si>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</si>
  <si>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</si>
  <si>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</si>
  <si>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</si>
  <si>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</si>
  <si>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</si>
  <si>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</si>
  <si>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</si>
  <si>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</si>
  <si>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</si>
  <si>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</si>
  <si>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</si>
  <si>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</si>
  <si>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</si>
  <si>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</si>
  <si>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</si>
  <si>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</si>
  <si>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</si>
  <si>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</si>
  <si>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</si>
  <si>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</si>
  <si>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</si>
  <si>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</si>
  <si>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</si>
  <si>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</si>
  <si>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</si>
  <si>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</si>
  <si>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</si>
  <si>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</si>
  <si>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</si>
  <si>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</si>
  <si>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</si>
  <si>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</si>
  <si>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</si>
  <si>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</si>
  <si>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</si>
  <si>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</si>
  <si>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</si>
  <si>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</si>
  <si>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</si>
  <si>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</si>
  <si>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</si>
  <si>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</si>
  <si>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</si>
  <si>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</si>
  <si>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</si>
  <si>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</si>
  <si>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</si>
  <si>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</si>
  <si>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</si>
  <si>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</si>
  <si>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</si>
  <si>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</si>
  <si>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</si>
  <si>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</si>
  <si>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</si>
  <si>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</si>
  <si>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</si>
  <si>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</si>
  <si>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</si>
  <si>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</si>
  <si>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</si>
  <si>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</si>
  <si>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</si>
  <si>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</si>
  <si>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</si>
  <si>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</si>
  <si>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</si>
  <si>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</si>
  <si>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</si>
  <si>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</si>
  <si>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</si>
  <si>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</si>
  <si>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</si>
  <si>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</si>
  <si>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</si>
  <si>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</si>
  <si>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</si>
  <si>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</si>
  <si>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</si>
  <si>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</si>
  <si>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</si>
  <si>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</si>
  <si>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</si>
  <si>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</si>
  <si>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</si>
  <si>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</si>
  <si>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</si>
  <si>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</si>
  <si>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</si>
  <si>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</si>
  <si>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</si>
  <si>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</si>
  <si>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</si>
  <si>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</si>
  <si>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</si>
  <si>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</si>
  <si>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</si>
  <si>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</si>
  <si>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</si>
  <si>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</si>
  <si>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</si>
  <si>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</si>
  <si>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</si>
  <si>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</si>
  <si>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</si>
  <si>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</si>
  <si>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</si>
  <si>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</si>
  <si>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</si>
  <si>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</si>
  <si>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</si>
  <si>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</si>
  <si>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</si>
  <si>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</si>
  <si>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</si>
  <si>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</si>
  <si>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</si>
  <si>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</si>
  <si>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</si>
  <si>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</si>
  <si>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</si>
  <si>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</si>
  <si>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</si>
  <si>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</si>
  <si>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</si>
  <si>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</si>
  <si>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</si>
  <si>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</si>
  <si>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</si>
  <si>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</si>
  <si>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</si>
  <si>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</si>
  <si>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</si>
  <si>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</si>
  <si>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</si>
  <si>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</si>
  <si>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</si>
  <si>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</si>
  <si>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</si>
  <si>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</si>
  <si>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</si>
  <si>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</si>
  <si>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</si>
  <si>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</si>
  <si>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</si>
  <si>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</si>
  <si>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</si>
  <si>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</si>
  <si>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</si>
  <si>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</si>
  <si>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</si>
  <si>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</si>
  <si>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</si>
  <si>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</si>
  <si>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</si>
  <si>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</si>
  <si>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</si>
  <si>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</si>
  <si>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</si>
  <si>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</si>
  <si>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</si>
  <si>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</si>
  <si>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</si>
  <si>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</si>
  <si>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</si>
  <si>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</si>
  <si>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</si>
  <si>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</si>
  <si>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</si>
  <si>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</si>
  <si>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</si>
  <si>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</si>
  <si>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</si>
  <si>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</si>
  <si>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</si>
  <si>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</si>
  <si>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</si>
  <si>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</si>
  <si>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</si>
  <si>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</si>
  <si>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</si>
  <si>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</si>
  <si>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</si>
  <si>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</si>
  <si>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</si>
  <si>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</si>
  <si>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</si>
  <si>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</si>
  <si>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</si>
  <si>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</si>
  <si>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</si>
  <si>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</si>
  <si>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</si>
  <si>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</si>
  <si>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</si>
  <si>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</si>
  <si>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</si>
  <si>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</si>
  <si>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</si>
  <si>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</si>
  <si>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</si>
  <si>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</si>
  <si>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</si>
  <si>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</si>
  <si>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</si>
  <si>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</si>
  <si>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</si>
  <si>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</si>
  <si>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</si>
  <si>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</si>
  <si>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</si>
  <si>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</si>
  <si>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</si>
  <si>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</si>
  <si>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</si>
  <si>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</si>
  <si>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</si>
  <si>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</si>
  <si>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</si>
  <si>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</si>
  <si>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</si>
  <si>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</si>
  <si>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</si>
  <si>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</si>
  <si>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</si>
  <si>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</si>
  <si>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</si>
  <si>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</si>
  <si>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</si>
  <si>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</si>
  <si>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</si>
  <si>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</si>
  <si>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</si>
  <si>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</si>
  <si>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</si>
  <si>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</si>
  <si>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</si>
  <si>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</si>
  <si>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</si>
  <si>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</si>
  <si>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</si>
  <si>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</si>
  <si>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</si>
  <si>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</si>
  <si>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</si>
  <si>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</si>
  <si>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</si>
  <si>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</si>
  <si>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</si>
  <si>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</si>
  <si>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</si>
  <si>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</si>
  <si>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</si>
  <si>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</si>
  <si>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</si>
  <si>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</si>
  <si>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</si>
  <si>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</si>
  <si>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</si>
  <si>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</si>
  <si>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</si>
  <si>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</si>
  <si>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</si>
  <si>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</si>
  <si>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</si>
  <si>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</si>
  <si>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</si>
  <si>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</si>
  <si>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</si>
  <si>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</si>
  <si>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</si>
  <si>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</si>
  <si>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</si>
  <si>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</si>
  <si>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</si>
  <si>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</si>
  <si>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</si>
  <si>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</si>
  <si>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</si>
  <si>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</si>
  <si>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</si>
  <si>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</si>
  <si>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</si>
  <si>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</si>
  <si>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</si>
  <si>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</si>
  <si>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</si>
  <si>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</si>
  <si>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</si>
  <si>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</si>
  <si>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</si>
  <si>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</si>
  <si>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</si>
  <si>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</si>
  <si>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</si>
  <si>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</si>
  <si>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</si>
  <si>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</si>
  <si>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</si>
  <si>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</si>
  <si>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</si>
  <si>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</si>
  <si>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</si>
  <si>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</si>
  <si>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</si>
  <si>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</si>
  <si>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</si>
  <si>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</si>
  <si>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</si>
  <si>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</si>
  <si>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</si>
  <si>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</si>
  <si>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</si>
  <si>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</si>
  <si>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</si>
  <si>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</si>
  <si>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</si>
  <si>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</si>
  <si>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</si>
  <si>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</si>
  <si>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</si>
  <si>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</si>
  <si>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</si>
  <si>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</si>
  <si>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</si>
  <si>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</si>
  <si>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</si>
  <si>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</si>
  <si>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</si>
  <si>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</si>
  <si>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</si>
  <si>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</si>
  <si>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</si>
  <si>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</si>
  <si>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</si>
  <si>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</si>
  <si>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</si>
  <si>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</si>
  <si>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</si>
  <si>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</si>
  <si>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</si>
  <si>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</si>
  <si>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</si>
  <si>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</si>
  <si>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</si>
  <si>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</si>
  <si>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</si>
  <si>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</si>
  <si>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</si>
  <si>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</si>
  <si>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</si>
  <si>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</si>
  <si>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</si>
  <si>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</si>
  <si>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</si>
  <si>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</si>
  <si>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</si>
  <si>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</si>
  <si>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</si>
  <si>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</si>
  <si>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</si>
  <si>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</si>
  <si>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</si>
  <si>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</si>
  <si>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</si>
  <si>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</si>
  <si>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</si>
  <si>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</si>
  <si>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</si>
  <si>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</si>
  <si>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</si>
  <si>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</si>
  <si>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</si>
  <si>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</si>
  <si>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</si>
  <si>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</si>
  <si>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</si>
  <si>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</si>
  <si>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</si>
  <si>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</si>
  <si>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</si>
  <si>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</si>
  <si>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</si>
  <si>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</si>
  <si>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</si>
  <si>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</si>
  <si>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</si>
  <si>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</si>
  <si>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</si>
  <si>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</si>
  <si>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</si>
  <si>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</si>
  <si>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</si>
  <si>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</si>
  <si>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</si>
  <si>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</si>
  <si>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</si>
  <si>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</si>
  <si>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</si>
  <si>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</si>
  <si>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</si>
  <si>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</si>
  <si>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</si>
  <si>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</si>
  <si>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</si>
  <si>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</si>
  <si>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</si>
  <si>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</si>
  <si>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</si>
  <si>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</si>
  <si>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</si>
  <si>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</si>
  <si>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</si>
  <si>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</si>
  <si>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</si>
  <si>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</si>
  <si>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</si>
  <si>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</si>
  <si>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</si>
  <si>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</si>
  <si>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</si>
  <si>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</si>
  <si>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</si>
  <si>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</si>
  <si>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</si>
  <si>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</si>
  <si>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</si>
  <si>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</si>
  <si>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</si>
  <si>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</si>
  <si>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</si>
  <si>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</si>
  <si>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</si>
  <si>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</si>
  <si>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</si>
  <si>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</si>
  <si>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</si>
  <si>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</si>
  <si>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</si>
  <si>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</si>
  <si>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</si>
  <si>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</si>
  <si>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</si>
  <si>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</si>
  <si>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</si>
  <si>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</si>
  <si>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</si>
  <si>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</si>
  <si>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</si>
  <si>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</si>
  <si>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</si>
  <si>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</si>
  <si>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</si>
  <si>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</si>
  <si>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</si>
  <si>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</si>
  <si>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</si>
  <si>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</si>
  <si>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</si>
  <si>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</si>
  <si>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</si>
  <si>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</si>
  <si>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</si>
  <si>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</si>
  <si>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</si>
  <si>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</si>
  <si>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</si>
  <si>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</si>
  <si>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</si>
  <si>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</si>
  <si>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</si>
  <si>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</si>
  <si>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</si>
  <si>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</si>
  <si>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</si>
  <si>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</si>
  <si>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</si>
  <si>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</si>
  <si>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</si>
  <si>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</si>
  <si>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</si>
  <si>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</si>
  <si>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</si>
  <si>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</si>
  <si>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</si>
  <si>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</si>
  <si>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</si>
  <si>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</si>
  <si>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</si>
  <si>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</si>
  <si>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</si>
  <si>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</si>
  <si>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</si>
  <si>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</si>
  <si>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</si>
  <si>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</si>
  <si>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</si>
  <si>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</si>
  <si>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</si>
  <si>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</si>
  <si>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</si>
  <si>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</si>
  <si>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</si>
  <si>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</si>
  <si>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</si>
  <si>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</si>
  <si>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</si>
  <si>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</si>
  <si>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</si>
  <si>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</si>
  <si>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</si>
  <si>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</si>
  <si>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</si>
  <si>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</si>
  <si>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</si>
  <si>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</si>
  <si>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</si>
  <si>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</si>
  <si>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</si>
  <si>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</si>
  <si>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</si>
  <si>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</si>
  <si>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</si>
  <si>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</si>
  <si>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</si>
  <si>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</si>
  <si>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</si>
  <si>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</si>
  <si>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</si>
  <si>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</si>
  <si>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</si>
  <si>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</si>
  <si>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</si>
  <si>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</si>
  <si>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</si>
  <si>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</si>
  <si>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</si>
  <si>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</si>
  <si>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</si>
  <si>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</si>
  <si>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</si>
  <si>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</si>
  <si>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</si>
  <si>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</si>
  <si>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</si>
  <si>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</si>
  <si>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</si>
  <si>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</si>
  <si>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</si>
  <si>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</si>
  <si>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</si>
  <si>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</si>
  <si>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</si>
  <si>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</si>
  <si>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</si>
  <si>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</si>
  <si>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</si>
  <si>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</si>
  <si>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</si>
  <si>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</si>
  <si>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</si>
  <si>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</si>
  <si>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</si>
  <si>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</si>
  <si>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</si>
  <si>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</si>
  <si>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</si>
  <si>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</si>
  <si>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</si>
  <si>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</si>
  <si>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</si>
  <si>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</si>
  <si>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</si>
  <si>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</si>
  <si>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</si>
  <si>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</si>
  <si>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</si>
  <si>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</si>
  <si>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</si>
  <si>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</si>
  <si>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</si>
  <si>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</si>
  <si>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</si>
  <si>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</si>
  <si>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</si>
  <si>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</si>
  <si>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</si>
  <si>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</si>
  <si>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</si>
  <si>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</si>
  <si>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</si>
  <si>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</si>
  <si>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</si>
  <si>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</si>
  <si>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</si>
  <si>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</si>
  <si>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</si>
  <si>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</si>
  <si>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</si>
  <si>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</si>
  <si>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</si>
  <si>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</si>
  <si>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</si>
  <si>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</si>
  <si>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</si>
  <si>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</si>
  <si>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</si>
  <si>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</si>
  <si>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</si>
  <si>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</si>
  <si>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</si>
  <si>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</si>
  <si>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</si>
  <si>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</si>
  <si>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</si>
  <si>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</si>
  <si>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</si>
  <si>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</si>
  <si>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</si>
  <si>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</si>
  <si>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</si>
  <si>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</si>
  <si>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</si>
  <si>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</si>
  <si>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</si>
  <si>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</si>
  <si>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</si>
  <si>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</si>
  <si>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</si>
  <si>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</si>
  <si>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</si>
  <si>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</si>
  <si>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</si>
  <si>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</si>
  <si>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</si>
  <si>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</si>
  <si>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</si>
  <si>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</si>
  <si>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</si>
  <si>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</si>
  <si>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</si>
  <si>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</si>
  <si>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</si>
  <si>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</si>
  <si>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</si>
  <si>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</si>
  <si>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</si>
  <si>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</si>
  <si>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</si>
  <si>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</si>
  <si>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</si>
  <si>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</si>
  <si>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</si>
  <si>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</si>
  <si>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</si>
  <si>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</si>
  <si>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</si>
  <si>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</si>
  <si>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</si>
  <si>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</si>
  <si>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</si>
  <si>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</si>
  <si>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</si>
  <si>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</si>
  <si>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</si>
  <si>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</si>
  <si>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</si>
  <si>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</si>
  <si>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</si>
  <si>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</si>
  <si>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</si>
  <si>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</si>
  <si>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</si>
  <si>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</si>
  <si>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</si>
  <si>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</si>
  <si>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</si>
  <si>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</si>
  <si>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</si>
  <si>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</si>
  <si>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</si>
  <si>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</si>
  <si>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</si>
  <si>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</si>
  <si>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</si>
  <si>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</si>
  <si>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</si>
  <si>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</si>
  <si>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</si>
  <si>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</si>
  <si>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</si>
  <si>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</si>
  <si>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</si>
  <si>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</si>
  <si>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</si>
  <si>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</si>
  <si>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</si>
  <si>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</si>
  <si>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</si>
  <si>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</si>
  <si>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</si>
  <si>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</si>
  <si>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</si>
  <si>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</si>
  <si>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</si>
  <si>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</si>
  <si>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</si>
  <si>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</si>
  <si>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</si>
  <si>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</si>
  <si>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</si>
  <si>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</si>
  <si>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</si>
  <si>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</si>
  <si>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</si>
  <si>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</si>
  <si>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</si>
  <si>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</si>
  <si>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</si>
  <si>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</si>
  <si>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</si>
  <si>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</si>
  <si>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</si>
  <si>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</si>
  <si>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</si>
  <si>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</si>
  <si>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</si>
  <si>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</si>
  <si>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</si>
  <si>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</si>
  <si>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</si>
  <si>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</si>
  <si>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</si>
  <si>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</si>
  <si>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</si>
  <si>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</si>
  <si>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</si>
  <si>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</si>
  <si>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</si>
  <si>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</si>
  <si>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</si>
  <si>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</si>
  <si>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</si>
  <si>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</si>
  <si>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</si>
  <si>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</si>
  <si>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</si>
  <si>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</si>
  <si>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</si>
  <si>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</si>
  <si>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</si>
  <si>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</si>
  <si>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</si>
  <si>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</si>
  <si>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</si>
  <si>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</si>
  <si>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</si>
  <si>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</si>
  <si>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</si>
  <si>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</si>
  <si>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</si>
  <si>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</si>
  <si>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</si>
  <si>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</si>
  <si>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</si>
  <si>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</si>
  <si>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</si>
  <si>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</si>
  <si>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</si>
  <si>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</si>
  <si>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</si>
  <si>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</si>
  <si>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</si>
  <si>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</si>
  <si>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</si>
  <si>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</si>
  <si>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</si>
  <si>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</si>
  <si>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</si>
  <si>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</si>
  <si>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</si>
  <si>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</si>
  <si>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</si>
  <si>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</si>
  <si>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</si>
  <si>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</si>
  <si>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</si>
  <si>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</si>
  <si>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</si>
  <si>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</si>
  <si>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</si>
  <si>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</si>
  <si>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</si>
  <si>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</si>
  <si>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</si>
  <si>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</si>
  <si>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</si>
  <si>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</si>
  <si>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</si>
  <si>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</si>
  <si>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</si>
  <si>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</si>
  <si>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</si>
  <si>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</si>
  <si>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</si>
  <si>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</si>
  <si>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</si>
  <si>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</si>
  <si>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</si>
  <si>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</si>
  <si>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</si>
  <si>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</si>
  <si>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</si>
  <si>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</si>
  <si>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</si>
  <si>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</si>
  <si>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</si>
  <si>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</si>
  <si>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</si>
  <si>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</si>
  <si>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</si>
  <si>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</si>
  <si>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</si>
  <si>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</si>
  <si>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</si>
  <si>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</si>
  <si>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</si>
  <si>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</si>
  <si>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</si>
  <si>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</si>
  <si>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</si>
  <si>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</si>
  <si>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</si>
  <si>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</si>
  <si>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</si>
  <si>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</si>
  <si>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</si>
  <si>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</si>
  <si>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</si>
  <si>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</si>
  <si>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</si>
  <si>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</si>
  <si>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</si>
  <si>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</si>
  <si>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</si>
  <si>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</si>
  <si>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</si>
  <si>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</si>
  <si>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</si>
  <si>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</si>
  <si>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</si>
  <si>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</si>
  <si>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</si>
  <si>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</si>
  <si>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</si>
  <si>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</si>
  <si>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</si>
  <si>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</si>
  <si>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</si>
  <si>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</si>
  <si>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</si>
  <si>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</si>
  <si>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</si>
  <si>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</si>
  <si>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</si>
  <si>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</si>
  <si>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</si>
  <si>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</si>
  <si>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</si>
  <si>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</si>
  <si>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</si>
  <si>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</si>
  <si>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</si>
  <si>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</si>
  <si>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</si>
  <si>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</si>
  <si>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</si>
  <si>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</si>
  <si>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</si>
  <si>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</si>
  <si>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</si>
  <si>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</si>
  <si>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</si>
  <si>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</si>
  <si>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</si>
  <si>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</si>
  <si>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</si>
  <si>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</si>
  <si>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</si>
  <si>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</si>
  <si>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</si>
  <si>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</si>
  <si>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</si>
  <si>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</si>
  <si>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</si>
  <si>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</si>
  <si>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</si>
  <si>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</si>
  <si>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</si>
  <si>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</si>
  <si>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</si>
  <si>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</si>
  <si>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</si>
  <si>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</si>
  <si>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</si>
  <si>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</si>
  <si>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</si>
  <si>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</si>
  <si>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</si>
  <si>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</si>
  <si>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</si>
  <si>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</si>
  <si>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</si>
  <si>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</si>
  <si>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</si>
  <si>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</si>
  <si>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</si>
  <si>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</si>
  <si>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</si>
  <si>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</si>
  <si>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</si>
  <si>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</si>
  <si>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</si>
  <si>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</si>
  <si>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</si>
  <si>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</si>
  <si>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</si>
  <si>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</si>
  <si>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</si>
  <si>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</si>
  <si>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</si>
  <si>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</si>
  <si>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</si>
  <si>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</si>
  <si>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</si>
  <si>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</si>
  <si>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</si>
  <si>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</si>
  <si>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</si>
  <si>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</si>
  <si>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</si>
  <si>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</si>
  <si>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</si>
  <si>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</si>
  <si>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</si>
  <si>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</si>
  <si>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</si>
  <si>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</si>
  <si>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</si>
  <si>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</si>
  <si>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</si>
  <si>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</si>
  <si>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</si>
  <si>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</si>
  <si>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</si>
  <si>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</si>
  <si>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</si>
  <si>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</si>
  <si>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</si>
  <si>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</si>
  <si>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</si>
  <si>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</si>
  <si>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</si>
  <si>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</si>
  <si>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</si>
  <si>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</si>
  <si>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</si>
  <si>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</si>
  <si>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</si>
  <si>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</si>
  <si>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</si>
  <si>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</si>
  <si>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</si>
  <si>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</si>
  <si>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</si>
  <si>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</si>
  <si>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</si>
  <si>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</si>
  <si>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</si>
  <si>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</si>
  <si>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</si>
  <si>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</si>
  <si>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</si>
  <si>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</si>
  <si>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</si>
  <si>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</si>
  <si>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</si>
  <si>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</si>
  <si>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</si>
  <si>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</si>
  <si>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</si>
  <si>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</si>
  <si>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</si>
  <si>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</si>
  <si>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</si>
  <si>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</si>
  <si>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</si>
  <si>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</si>
  <si>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</si>
  <si>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</si>
  <si>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</si>
  <si>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</si>
  <si>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</si>
  <si>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</si>
  <si>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</si>
  <si>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</si>
  <si>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</si>
  <si>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</si>
  <si>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</si>
  <si>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</si>
  <si>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</si>
  <si>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</si>
  <si>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</si>
  <si>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</si>
  <si>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</si>
  <si>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</si>
  <si>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</si>
  <si>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</si>
  <si>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</si>
  <si>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</si>
  <si>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</si>
  <si>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</si>
  <si>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</si>
  <si>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</si>
  <si>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</si>
  <si>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</si>
  <si>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</si>
  <si>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</si>
  <si>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</si>
  <si>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</si>
  <si>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</si>
  <si>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</si>
  <si>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</si>
  <si>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"D33"0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</si>
  <si>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</si>
  <si>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</si>
  <si>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</si>
  <si>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</si>
  <si>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</si>
  <si>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</si>
  <si>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</si>
  <si>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</si>
  <si>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</si>
  <si>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</si>
  <si>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</si>
  <si>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</si>
  <si>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</si>
  <si>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</si>
  <si>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</si>
  <si>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</si>
  <si>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</si>
  <si>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</si>
  <si>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</si>
  <si>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</si>
  <si>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</si>
  <si>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</si>
  <si>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</si>
  <si>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</si>
  <si>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</si>
  <si>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</si>
  <si>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</si>
  <si>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</si>
  <si>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</si>
  <si>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</si>
  <si>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</si>
  <si>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</si>
  <si>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</si>
  <si>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</si>
  <si>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</si>
  <si>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</si>
  <si>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</si>
  <si>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</si>
  <si>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</si>
  <si>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</si>
  <si>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</si>
  <si>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</si>
  <si>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</si>
  <si>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</si>
  <si>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</si>
  <si>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</si>
  <si>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</si>
  <si>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</si>
  <si>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"D15"1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</si>
  <si>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</si>
  <si>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</si>
  <si>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</si>
  <si>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</si>
  <si>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</si>
  <si>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347</t>
  </si>
  <si>
    <t>61161043</t>
  </si>
  <si>
    <t>dveře dvoukřídlé dřevotřískové povrch lakovaný plné 1450x1970-2100mm</t>
  </si>
  <si>
    <t>-1762063273</t>
  </si>
  <si>
    <t>Poznámka k položce:_x000d_
poz 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</si>
  <si>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</si>
  <si>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</si>
  <si>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</si>
  <si>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</si>
  <si>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</si>
  <si>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</si>
  <si>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</si>
  <si>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"D34"0</t>
  </si>
  <si>
    <t>"D39"1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</si>
  <si>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</si>
  <si>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</si>
  <si>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</si>
  <si>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</si>
  <si>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</si>
  <si>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</si>
  <si>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</si>
  <si>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</si>
  <si>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</si>
  <si>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</si>
  <si>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</si>
  <si>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</si>
  <si>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</si>
  <si>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</si>
  <si>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</si>
  <si>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</si>
  <si>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</si>
  <si>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</si>
  <si>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</si>
  <si>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</si>
  <si>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</si>
  <si>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</si>
  <si>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</si>
  <si>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</si>
  <si>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</si>
  <si>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</si>
  <si>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</si>
  <si>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</si>
  <si>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</si>
  <si>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</si>
  <si>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</si>
  <si>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</si>
  <si>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</si>
  <si>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</si>
  <si>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</si>
  <si>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</si>
  <si>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</si>
  <si>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</si>
  <si>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</si>
  <si>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</si>
  <si>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</si>
  <si>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</si>
  <si>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</si>
  <si>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</si>
  <si>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</si>
  <si>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</si>
  <si>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</si>
  <si>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</si>
  <si>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</si>
  <si>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</si>
  <si>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</si>
  <si>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</si>
  <si>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</si>
  <si>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</si>
  <si>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</si>
  <si>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</si>
  <si>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</si>
  <si>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</si>
  <si>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</si>
  <si>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</si>
  <si>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</si>
  <si>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</si>
  <si>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</si>
  <si>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</si>
  <si>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</si>
  <si>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</si>
  <si>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</si>
  <si>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</si>
  <si>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</si>
  <si>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</si>
  <si>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</si>
  <si>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</si>
  <si>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</si>
  <si>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</si>
  <si>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</si>
  <si>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</si>
  <si>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</si>
  <si>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</si>
  <si>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61140507</t>
  </si>
  <si>
    <t xml:space="preserve">dveře dvoukřídlé plastové s dekorem plné max rozměru otvoru 4,84m2 </t>
  </si>
  <si>
    <t>336589227</t>
  </si>
  <si>
    <t>dveře dvoukřídlé plastové s dekorem plné max rozměru otvoru 4,84m2 bezpečnostní třídy RC2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</si>
  <si>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</si>
  <si>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</si>
  <si>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</si>
  <si>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</si>
  <si>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</si>
  <si>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</si>
  <si>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</si>
  <si>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</si>
  <si>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</si>
  <si>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</si>
  <si>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</si>
  <si>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1+5+12+1+1+6+6+4+12+2+1+15+1+9+1+2+4+4+7+7+10+3+3+1+1</t>
  </si>
  <si>
    <t>272</t>
  </si>
  <si>
    <t>54914133</t>
  </si>
  <si>
    <t>dveřní kování bezpečnostní RC3 klika/koule lakovaný nerez</t>
  </si>
  <si>
    <t>-105123380</t>
  </si>
  <si>
    <t>"pro D24" 1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</si>
  <si>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</si>
  <si>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</si>
  <si>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</si>
  <si>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</si>
  <si>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</si>
  <si>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</si>
  <si>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</si>
  <si>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</si>
  <si>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</si>
  <si>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</si>
  <si>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</si>
  <si>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</si>
  <si>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</si>
  <si>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</si>
  <si>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</si>
  <si>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</si>
  <si>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</si>
  <si>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</si>
  <si>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</si>
  <si>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</si>
  <si>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</si>
  <si>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</si>
  <si>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</si>
  <si>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</si>
  <si>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</si>
  <si>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</si>
  <si>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</si>
  <si>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</si>
  <si>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</si>
  <si>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</si>
  <si>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</si>
  <si>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</si>
  <si>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</si>
  <si>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</si>
  <si>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</si>
  <si>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</si>
  <si>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</si>
  <si>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</si>
  <si>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</si>
  <si>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</si>
  <si>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</si>
  <si>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</si>
  <si>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</si>
  <si>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</si>
  <si>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</si>
  <si>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</si>
  <si>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</si>
  <si>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</si>
  <si>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</si>
  <si>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</si>
  <si>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</si>
  <si>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</si>
  <si>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</si>
  <si>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</si>
  <si>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</si>
  <si>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</si>
  <si>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</si>
  <si>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</si>
  <si>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</si>
  <si>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</si>
  <si>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</si>
  <si>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</si>
  <si>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</si>
  <si>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</si>
  <si>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</si>
  <si>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</si>
  <si>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</si>
  <si>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</si>
  <si>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</si>
  <si>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</si>
  <si>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</si>
  <si>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</si>
  <si>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</si>
  <si>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</si>
  <si>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</si>
  <si>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</si>
  <si>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</si>
  <si>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</si>
  <si>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</si>
  <si>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"D48"2,7*2,9</t>
  </si>
  <si>
    <t>217</t>
  </si>
  <si>
    <t>55341364</t>
  </si>
  <si>
    <t>stěna rámová prosklená fixní rám AL dle RAL bez požární odolnosti čiré dvojsklo interiér včetně automatických dveří</t>
  </si>
  <si>
    <t>1400527621</t>
  </si>
  <si>
    <t>Poznámka k položce:_x000d_
POZ D48 _x000d_
vnitřní prosklená dělící stěna_x000d_
- dvoukřídlé středové automatické posuvné dveře_x000d_
- celková průchozí šířka 1200 mm_x000d_
- celohliníková rámová konstrukce_x000d_
- barevnost rámu RAL 9007_x000d_
- průhledné zasklení, na skle ve výšce 900 a 1500 mm nad podlahou_x000d_
 kontrastní značky 50 x 50 mm, osově 150 mm od sebe_x000d_
- dveře vybaveny mechanismem pro možnost ručního otevření_x000d_
 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</si>
  <si>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</si>
  <si>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</si>
  <si>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</si>
  <si>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</si>
  <si>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</si>
  <si>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</si>
  <si>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</si>
  <si>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</si>
  <si>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</si>
  <si>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</si>
  <si>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</si>
  <si>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</si>
  <si>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</si>
  <si>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</si>
  <si>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</si>
  <si>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</si>
  <si>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</si>
  <si>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</si>
  <si>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</si>
  <si>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</si>
  <si>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</si>
  <si>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</si>
  <si>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</si>
  <si>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</si>
  <si>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</si>
  <si>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</si>
  <si>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</si>
  <si>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</si>
  <si>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</si>
  <si>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</si>
  <si>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</si>
  <si>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</si>
  <si>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</si>
  <si>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</si>
  <si>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</si>
  <si>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</si>
  <si>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</si>
  <si>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</si>
  <si>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</si>
  <si>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</si>
  <si>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</si>
  <si>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</si>
  <si>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</si>
  <si>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</si>
  <si>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</si>
  <si>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</si>
  <si>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</si>
  <si>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</si>
  <si>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</si>
  <si>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</si>
  <si>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</si>
  <si>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</si>
  <si>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</si>
  <si>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</si>
  <si>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</si>
  <si>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</si>
  <si>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</si>
  <si>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</si>
  <si>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</si>
  <si>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</si>
  <si>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</si>
  <si>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</si>
  <si>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</si>
  <si>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</si>
  <si>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</si>
  <si>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</si>
  <si>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</si>
  <si>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</si>
  <si>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</si>
  <si>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</si>
  <si>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</si>
  <si>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</si>
  <si>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</si>
  <si>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</si>
  <si>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</si>
  <si>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</si>
  <si>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</si>
  <si>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</si>
  <si>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</si>
  <si>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</si>
  <si>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</si>
  <si>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</si>
  <si>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</si>
  <si>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</si>
  <si>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</si>
  <si>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</si>
  <si>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</si>
  <si>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</si>
  <si>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</si>
  <si>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</si>
  <si>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</si>
  <si>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</si>
  <si>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</si>
  <si>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</si>
  <si>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</si>
  <si>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</si>
  <si>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</si>
  <si>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</si>
  <si>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</si>
  <si>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</si>
  <si>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</si>
  <si>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</si>
  <si>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</si>
  <si>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</si>
  <si>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</si>
  <si>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</si>
  <si>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</si>
  <si>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</si>
  <si>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</si>
  <si>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</si>
  <si>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</si>
  <si>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</si>
  <si>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</si>
  <si>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</si>
  <si>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55341013</t>
  </si>
  <si>
    <t>okno Al otevíravé/sklopné trojsklo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</si>
  <si>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</si>
  <si>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</si>
  <si>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</si>
  <si>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</si>
  <si>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</si>
  <si>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</si>
  <si>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</si>
  <si>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</si>
  <si>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</si>
  <si>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</si>
  <si>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</si>
  <si>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</si>
  <si>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</si>
  <si>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</si>
  <si>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"O21"4*2,4*2,9</t>
  </si>
  <si>
    <t>"O22"1*2,4*2,9</t>
  </si>
  <si>
    <t>195</t>
  </si>
  <si>
    <t>55341015</t>
  </si>
  <si>
    <t>okno Al otevíravé/sklopné trojsklo přes plochu 1m2 přes v 2,5m</t>
  </si>
  <si>
    <t>1168972535</t>
  </si>
  <si>
    <t>196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</si>
  <si>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</si>
  <si>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</si>
  <si>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</si>
  <si>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</si>
  <si>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</si>
  <si>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</si>
  <si>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</si>
  <si>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</si>
  <si>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</si>
  <si>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</si>
  <si>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</si>
  <si>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</si>
  <si>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</si>
  <si>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</si>
  <si>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</si>
  <si>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</si>
  <si>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</si>
  <si>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</si>
  <si>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</si>
  <si>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</si>
  <si>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</si>
  <si>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</si>
  <si>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</si>
  <si>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</si>
  <si>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</si>
  <si>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</si>
  <si>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</si>
  <si>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</si>
  <si>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</si>
  <si>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</si>
  <si>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</si>
  <si>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</si>
  <si>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</si>
  <si>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</si>
  <si>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</si>
  <si>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</si>
  <si>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</si>
  <si>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</si>
  <si>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</si>
  <si>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</si>
  <si>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</si>
  <si>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</si>
  <si>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</si>
  <si>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</si>
  <si>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</si>
  <si>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</si>
  <si>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1,8*2,9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</si>
  <si>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</si>
  <si>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</si>
  <si>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</si>
  <si>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</si>
  <si>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</si>
  <si>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</si>
  <si>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"D33" 1</t>
  </si>
  <si>
    <t>"D34"4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</si>
  <si>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</si>
  <si>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</si>
  <si>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</si>
  <si>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</si>
  <si>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</si>
  <si>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348</t>
  </si>
  <si>
    <t>55341322</t>
  </si>
  <si>
    <t>dveře jednokřídlé ocelové interierové plné 800x1970mm</t>
  </si>
  <si>
    <t>-1170000877</t>
  </si>
  <si>
    <t>"D33"1</t>
  </si>
  <si>
    <t>349</t>
  </si>
  <si>
    <t>55341166</t>
  </si>
  <si>
    <t>dveře jednokřídlé ocelové interierové protipožární EW 15, 30, 45 D1 rámová zárubeň 500x1970mm</t>
  </si>
  <si>
    <t>-1844479618</t>
  </si>
  <si>
    <t>Poznámka k položce:_x000d_
poz D34_x000d_
 atypické vnitřní šachtové dveře_x000d_
- otočné_x000d_
- jednokřídlé_x000d_
- kovové, včetně rámové zárubně_x000d_
- dveřní křídlo plné_x000d_
- zámek na cylindrickou vložku_x000d_
- protipožární EI30DP1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</si>
  <si>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</si>
  <si>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</si>
  <si>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</si>
  <si>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</si>
  <si>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</si>
  <si>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</si>
  <si>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</si>
  <si>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</si>
  <si>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</si>
  <si>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</si>
  <si>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</si>
  <si>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</si>
  <si>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</si>
  <si>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</si>
  <si>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</si>
  <si>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</si>
  <si>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</si>
  <si>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</si>
  <si>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</si>
  <si>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</si>
  <si>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</si>
  <si>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</si>
  <si>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</si>
  <si>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</si>
  <si>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</si>
  <si>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"O21"4</t>
  </si>
  <si>
    <t>"O22"1</t>
  </si>
  <si>
    <t>198</t>
  </si>
  <si>
    <t>55329131</t>
  </si>
  <si>
    <t>dveře automatické vnější lineární, rám Al profily 38mm, zasklení ditherm izolační, 1křídlé průchozí šířka min 1100x2100mm</t>
  </si>
  <si>
    <t>-833552849</t>
  </si>
  <si>
    <t>Poznámka k položce:_x000d_
O21 2400x2900_x000d_
- prosklená stěna, ve spodní části posuvná_x000d_
horní část pevná_x000d_
- průchozí šířka min. 1,1 m x 2,1 m_x000d_
- celohliníková rámová konstrukce_x000d_
- prostup tepla Uwmin. 1,0 W/m2K_x000d_
- izolační trojsklo, průhledné zasklení_x000d_
- na skle ve výšce 900 a 1500 mm nad podlahou_x000d_
kontrastní značky 50 x 50 mm, osově 150 mm od sebe_x000d_
- středové a dorazové těsnění_x000d_
- pěnová izolace zasklení_x000d_
- barevnost RAL 9007_x000d_
- systémové kování_x000d_
- automatické, pohybové čidlo_x000d_
- mechanismus pro ruční otevření z vnitřní strany_x000d_
O22 2400x2900_x000d_
- prosklená stěna, ve spodní části posuvná,_x000d_
horní část otevíravá a výklopná_x000d_
- průchozí min. šířka 1,1 m x 2,1 m_x000d_
- otevíravá horní část - ovládání pákou 1,2 m nad podlahou_x000d_
- celohliníková rámová konstrukce_x000d_
- prostup tepla Uwmin. 1,0 W/m2K_x000d_
- izolační trojsklo, průhledné zasklení_x000d_
- na skle ve výšce 900 a 1500 mm nad podlahou_x000d_
kontrastní značky 50 x 50 mm, osově 150 mm od sebe_x000d_
- středové a dorazové těsnění_x000d_
- pěnová izolace zasklení_x000d_
- barevnost RAL 9007_x000d_
- systémové kování_x000d_
- automatické, pohybové čidlo_x000d_
- mechanismus pro ruční otevření z vnitřní strany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</si>
  <si>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</si>
  <si>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</si>
  <si>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</si>
  <si>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</si>
  <si>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</si>
  <si>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</si>
  <si>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 1 kus automatů ze dvou křídel"2</t>
  </si>
  <si>
    <t>215</t>
  </si>
  <si>
    <t>55329133</t>
  </si>
  <si>
    <t>dveře automatické vnější lineární, rám PVC, zasklení ditherm izolační, 2křídlé 1200x2100mm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</si>
  <si>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</si>
  <si>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</si>
  <si>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</si>
  <si>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</si>
  <si>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</si>
  <si>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</si>
  <si>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</si>
  <si>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</si>
  <si>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</si>
  <si>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</si>
  <si>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</si>
  <si>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</si>
  <si>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</si>
  <si>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</si>
  <si>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</si>
  <si>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</si>
  <si>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</si>
  <si>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</si>
  <si>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</si>
  <si>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</si>
  <si>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</si>
  <si>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</si>
  <si>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</si>
  <si>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</si>
  <si>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</si>
  <si>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</si>
  <si>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</si>
  <si>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</si>
  <si>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</si>
  <si>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</si>
  <si>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</si>
  <si>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</si>
  <si>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</si>
  <si>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</si>
  <si>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</si>
  <si>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</si>
  <si>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</si>
  <si>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</si>
  <si>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</si>
  <si>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</si>
  <si>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</si>
  <si>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</si>
  <si>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</si>
  <si>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</si>
  <si>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</si>
  <si>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</si>
  <si>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</si>
  <si>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</si>
  <si>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</si>
  <si>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</si>
  <si>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</si>
  <si>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</si>
  <si>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</si>
  <si>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</si>
  <si>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</si>
  <si>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</si>
  <si>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</si>
  <si>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</si>
  <si>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</si>
  <si>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</si>
  <si>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</si>
  <si>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</si>
  <si>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</si>
  <si>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</si>
  <si>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</si>
  <si>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</si>
  <si>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</si>
  <si>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</si>
  <si>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</si>
  <si>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</si>
  <si>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</si>
  <si>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</si>
  <si>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</si>
  <si>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</si>
  <si>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</si>
  <si>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</si>
  <si>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</si>
  <si>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</si>
  <si>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</si>
  <si>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</si>
  <si>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</si>
  <si>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</si>
  <si>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</si>
  <si>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</si>
  <si>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</si>
  <si>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</si>
  <si>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</si>
  <si>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</si>
  <si>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</si>
  <si>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</si>
  <si>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</si>
  <si>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</si>
  <si>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</si>
  <si>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</si>
  <si>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</si>
  <si>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</si>
  <si>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</si>
  <si>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</si>
  <si>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</si>
  <si>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</si>
  <si>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</si>
  <si>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</si>
  <si>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</si>
  <si>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</si>
  <si>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</si>
  <si>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</si>
  <si>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</si>
  <si>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</si>
  <si>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</si>
  <si>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</si>
  <si>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</si>
  <si>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</si>
  <si>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</si>
  <si>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</si>
  <si>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</si>
  <si>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</si>
  <si>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</si>
  <si>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</si>
  <si>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</si>
  <si>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</si>
  <si>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</si>
  <si>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</si>
  <si>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</si>
  <si>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</si>
  <si>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</si>
  <si>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</si>
  <si>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</si>
  <si>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</si>
  <si>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</si>
  <si>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</si>
  <si>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</si>
  <si>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</si>
  <si>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</si>
  <si>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</si>
  <si>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</si>
  <si>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</si>
  <si>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</si>
  <si>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</si>
  <si>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</si>
  <si>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</si>
  <si>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</si>
  <si>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</si>
  <si>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</si>
  <si>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</si>
  <si>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</si>
  <si>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</si>
  <si>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</si>
  <si>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</si>
  <si>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</si>
  <si>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</si>
  <si>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</si>
  <si>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</si>
  <si>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</si>
  <si>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</si>
  <si>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</si>
  <si>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</si>
  <si>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</si>
  <si>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</si>
  <si>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</si>
  <si>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</si>
  <si>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</si>
  <si>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</si>
  <si>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</si>
  <si>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</si>
  <si>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</si>
  <si>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</si>
  <si>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</si>
  <si>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</si>
  <si>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</si>
  <si>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</si>
  <si>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</si>
  <si>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</si>
  <si>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</si>
  <si>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</si>
  <si>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</si>
  <si>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</si>
  <si>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</si>
  <si>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</si>
  <si>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</si>
  <si>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</si>
  <si>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</si>
  <si>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</si>
  <si>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</si>
  <si>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</si>
  <si>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</si>
  <si>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</si>
  <si>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</si>
  <si>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</si>
  <si>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</si>
  <si>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</si>
  <si>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</si>
  <si>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</si>
  <si>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</si>
  <si>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</si>
  <si>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</si>
  <si>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</si>
  <si>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</si>
  <si>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</si>
  <si>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</si>
  <si>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</si>
  <si>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</si>
  <si>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</si>
  <si>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</si>
  <si>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</si>
  <si>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</si>
  <si>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</si>
  <si>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</si>
  <si>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</si>
  <si>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</si>
  <si>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</si>
  <si>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</si>
  <si>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</si>
  <si>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</si>
  <si>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</si>
  <si>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</si>
  <si>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</si>
  <si>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</si>
  <si>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</si>
  <si>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</si>
  <si>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</si>
  <si>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</si>
  <si>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</si>
  <si>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</si>
  <si>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</si>
  <si>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</si>
  <si>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</si>
  <si>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</si>
  <si>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</si>
  <si>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</si>
  <si>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</si>
  <si>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</si>
  <si>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</si>
  <si>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</si>
  <si>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</si>
  <si>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</si>
  <si>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</si>
  <si>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</si>
  <si>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</si>
  <si>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</si>
  <si>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</si>
  <si>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</si>
  <si>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</si>
  <si>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</si>
  <si>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</si>
  <si>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</si>
  <si>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</si>
  <si>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</si>
  <si>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</si>
  <si>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</si>
  <si>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</si>
  <si>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</si>
  <si>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</si>
  <si>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</si>
  <si>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</si>
  <si>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</si>
  <si>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</si>
  <si>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</si>
  <si>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</si>
  <si>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</si>
  <si>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</si>
  <si>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</si>
  <si>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</si>
  <si>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</si>
  <si>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</si>
  <si>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</si>
  <si>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</si>
  <si>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</si>
  <si>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</si>
  <si>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</si>
  <si>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</si>
  <si>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</si>
  <si>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</si>
  <si>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</si>
  <si>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</si>
  <si>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</si>
  <si>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</si>
  <si>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</si>
  <si>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</si>
  <si>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</si>
  <si>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</si>
  <si>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</si>
  <si>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</si>
  <si>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</si>
  <si>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</si>
  <si>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</si>
  <si>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</si>
  <si>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</si>
  <si>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</si>
  <si>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</si>
  <si>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</si>
  <si>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</si>
  <si>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</si>
  <si>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</si>
  <si>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</si>
  <si>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</si>
  <si>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</si>
  <si>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</si>
  <si>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</si>
  <si>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</si>
  <si>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</si>
  <si>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</si>
  <si>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</si>
  <si>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</si>
  <si>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</si>
  <si>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</si>
  <si>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</si>
  <si>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</si>
  <si>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</si>
  <si>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</si>
  <si>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</si>
  <si>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</si>
  <si>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</si>
  <si>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</si>
  <si>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</si>
  <si>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</si>
  <si>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</si>
  <si>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</si>
  <si>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</si>
  <si>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</si>
  <si>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</si>
  <si>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</si>
  <si>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</si>
  <si>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</si>
  <si>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</si>
  <si>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</si>
  <si>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</si>
  <si>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</si>
  <si>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</si>
  <si>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</si>
  <si>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</si>
  <si>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</si>
  <si>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</si>
  <si>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</si>
  <si>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</si>
  <si>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</si>
  <si>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</si>
  <si>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</si>
  <si>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</si>
  <si>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</si>
  <si>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</si>
  <si>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</si>
  <si>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</si>
  <si>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</si>
  <si>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</si>
  <si>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</si>
  <si>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</si>
  <si>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</si>
  <si>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</si>
  <si>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</si>
  <si>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</si>
  <si>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</si>
  <si>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</si>
  <si>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</si>
  <si>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</si>
  <si>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</si>
  <si>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</si>
  <si>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</si>
  <si>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</si>
  <si>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</si>
  <si>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</si>
  <si>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</si>
  <si>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</si>
  <si>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</si>
  <si>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</si>
  <si>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</si>
  <si>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</si>
  <si>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</si>
  <si>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</si>
  <si>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</si>
  <si>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</si>
  <si>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</si>
  <si>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</si>
  <si>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</si>
  <si>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</si>
  <si>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</si>
  <si>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</si>
  <si>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</si>
  <si>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</si>
  <si>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</si>
  <si>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</si>
  <si>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</si>
  <si>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</si>
  <si>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</si>
  <si>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</si>
  <si>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</si>
  <si>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</si>
  <si>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</si>
  <si>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</si>
  <si>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</si>
  <si>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</si>
  <si>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</si>
  <si>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</si>
  <si>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</si>
  <si>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</si>
  <si>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</si>
  <si>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</si>
  <si>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</si>
  <si>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</si>
  <si>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</si>
  <si>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</si>
  <si>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</si>
  <si>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</si>
  <si>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</si>
  <si>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</si>
  <si>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</si>
  <si>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</si>
  <si>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</si>
  <si>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</si>
  <si>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</si>
  <si>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</si>
  <si>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</si>
  <si>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</si>
  <si>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</si>
  <si>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</si>
  <si>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</si>
  <si>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</si>
  <si>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</si>
  <si>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</si>
  <si>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</si>
  <si>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</si>
  <si>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</si>
  <si>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</si>
  <si>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</si>
  <si>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</si>
  <si>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</si>
  <si>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</si>
  <si>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</si>
  <si>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</si>
  <si>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</si>
  <si>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</si>
  <si>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</si>
  <si>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345</t>
  </si>
  <si>
    <t>786624121</t>
  </si>
  <si>
    <t>Montáž lamelové žaluzie do oken zdvojených kovových otevíravých, sklápěcích a vyklápěcích</t>
  </si>
  <si>
    <t>792724370</t>
  </si>
  <si>
    <t>Montáž zastiňujících žaluzií lamelových do oken zdvojených otevíravých, sklápěcích nebo vyklápěcích kovových</t>
  </si>
  <si>
    <t>https://podminky.urs.cz/item/CS_URS_2025_01/786624121</t>
  </si>
  <si>
    <t>"okna v pozici O9 v prostoru MÚ celkem 12ks"2,4*2*12</t>
  </si>
  <si>
    <t>346</t>
  </si>
  <si>
    <t>55346200</t>
  </si>
  <si>
    <t>žaluzie horizontální interiérové</t>
  </si>
  <si>
    <t>1326956208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</si>
  <si>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</si>
  <si>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</si>
  <si>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</si>
  <si>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</si>
  <si>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</si>
  <si>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</si>
  <si>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</si>
  <si>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</si>
  <si>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</si>
  <si>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</si>
  <si>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</si>
  <si>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</si>
  <si>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</si>
  <si>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</si>
  <si>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</si>
  <si>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</si>
  <si>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</si>
  <si>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</si>
  <si>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</si>
  <si>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</si>
  <si>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</si>
  <si>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</si>
  <si>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</si>
  <si>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</si>
  <si>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</si>
  <si>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</si>
  <si>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</si>
  <si>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</si>
  <si>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</si>
  <si>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</si>
  <si>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</si>
  <si>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</si>
  <si>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</si>
  <si>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</si>
  <si>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</si>
  <si>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</si>
  <si>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</si>
  <si>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</si>
  <si>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</si>
  <si>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</si>
  <si>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</si>
  <si>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</si>
  <si>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</si>
  <si>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</si>
  <si>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</si>
  <si>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</si>
  <si>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</si>
  <si>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</si>
  <si>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</si>
  <si>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</si>
  <si>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</si>
  <si>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</si>
  <si>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</si>
  <si>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</si>
  <si>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</si>
  <si>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</si>
  <si>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</si>
  <si>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</si>
  <si>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</si>
  <si>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</si>
  <si>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</si>
  <si>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</si>
  <si>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</si>
  <si>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</si>
  <si>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</si>
  <si>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</si>
  <si>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</si>
  <si>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</si>
  <si>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</si>
  <si>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</si>
  <si>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</si>
  <si>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</si>
  <si>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</si>
  <si>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</si>
  <si>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</si>
  <si>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</si>
  <si>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</si>
  <si>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</si>
  <si>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</si>
  <si>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</si>
  <si>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</si>
  <si>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</si>
  <si>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</si>
  <si>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</si>
  <si>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</si>
  <si>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</si>
  <si>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</si>
  <si>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</si>
  <si>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</si>
  <si>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</si>
  <si>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</si>
  <si>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</si>
  <si>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</si>
  <si>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</si>
  <si>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</si>
  <si>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</si>
  <si>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</si>
  <si>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</si>
  <si>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</si>
  <si>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</si>
  <si>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</si>
  <si>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</si>
  <si>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</si>
  <si>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</si>
  <si>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</si>
  <si>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</si>
  <si>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</si>
  <si>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</si>
  <si>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</si>
  <si>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</si>
  <si>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</si>
  <si>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</si>
  <si>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</si>
  <si>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</si>
  <si>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</si>
  <si>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</si>
  <si>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</si>
  <si>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</si>
  <si>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</si>
  <si>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</si>
  <si>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</si>
  <si>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</si>
  <si>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</si>
  <si>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</si>
  <si>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</si>
  <si>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</si>
  <si>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</si>
  <si>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</si>
  <si>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</si>
  <si>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</si>
  <si>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</si>
  <si>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</si>
  <si>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</si>
  <si>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</si>
  <si>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</si>
  <si>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</si>
  <si>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</si>
  <si>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</si>
  <si>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</si>
  <si>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</si>
  <si>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</si>
  <si>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</si>
  <si>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</si>
  <si>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</si>
  <si>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</si>
  <si>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</si>
  <si>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</si>
  <si>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</si>
  <si>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</si>
  <si>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</si>
  <si>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</si>
  <si>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</si>
  <si>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</si>
  <si>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</si>
  <si>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</si>
  <si>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</si>
  <si>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</si>
  <si>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</si>
  <si>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</si>
  <si>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</si>
  <si>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</si>
  <si>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</si>
  <si>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</si>
  <si>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</si>
  <si>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</si>
  <si>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</si>
  <si>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</si>
  <si>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</si>
  <si>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</si>
  <si>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</si>
  <si>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</si>
  <si>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</si>
  <si>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</si>
  <si>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</si>
  <si>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</si>
  <si>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</si>
  <si>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</si>
  <si>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</si>
  <si>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</si>
  <si>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</si>
  <si>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</si>
  <si>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</si>
  <si>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</si>
  <si>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</si>
  <si>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</si>
  <si>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</si>
  <si>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</si>
  <si>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</si>
  <si>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</si>
  <si>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</si>
  <si>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</si>
  <si>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</si>
  <si>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</si>
  <si>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</si>
  <si>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</si>
  <si>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</si>
  <si>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</si>
  <si>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</si>
  <si>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</si>
  <si>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</si>
  <si>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</si>
  <si>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</si>
  <si>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</si>
  <si>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</si>
  <si>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</si>
  <si>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</si>
  <si>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</si>
  <si>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</si>
  <si>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</si>
  <si>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</si>
  <si>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</si>
  <si>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</si>
  <si>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</si>
  <si>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</si>
  <si>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</si>
  <si>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</si>
  <si>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</si>
  <si>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</si>
  <si>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</si>
  <si>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</si>
  <si>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</si>
  <si>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</si>
  <si>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</si>
  <si>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</si>
  <si>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</si>
  <si>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</si>
  <si>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</si>
  <si>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</si>
  <si>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</si>
  <si>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</si>
  <si>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</si>
  <si>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</si>
  <si>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</si>
  <si>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</si>
  <si>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</si>
  <si>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</si>
  <si>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</si>
  <si>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</si>
  <si>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</si>
  <si>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</si>
  <si>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</si>
  <si>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</si>
  <si>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</si>
  <si>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</si>
  <si>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</si>
  <si>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</si>
  <si>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</si>
  <si>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</si>
  <si>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</si>
  <si>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</si>
  <si>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</si>
  <si>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</si>
  <si>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</si>
  <si>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</si>
  <si>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</si>
  <si>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</si>
  <si>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</si>
  <si>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</si>
  <si>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</si>
  <si>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</si>
  <si>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</si>
  <si>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</si>
  <si>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</si>
  <si>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</si>
  <si>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</si>
  <si>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</si>
  <si>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</si>
  <si>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</si>
  <si>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</si>
  <si>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</si>
  <si>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</si>
  <si>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</si>
  <si>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</si>
  <si>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</si>
  <si>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</si>
  <si>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</si>
  <si>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</si>
  <si>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</si>
  <si>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</si>
  <si>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</si>
  <si>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</si>
  <si>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</si>
  <si>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</si>
  <si>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</si>
  <si>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</si>
  <si>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</si>
  <si>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</si>
  <si>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</si>
  <si>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</si>
  <si>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</si>
  <si>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</si>
  <si>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</si>
  <si>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</si>
  <si>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</si>
  <si>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</si>
  <si>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</si>
  <si>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</si>
  <si>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</si>
  <si>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</si>
  <si>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</si>
  <si>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</si>
  <si>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</si>
  <si>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</si>
  <si>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</si>
  <si>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</si>
  <si>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</si>
  <si>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</si>
  <si>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</si>
  <si>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</si>
  <si>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</si>
  <si>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</si>
  <si>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</si>
  <si>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</si>
  <si>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</si>
  <si>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</si>
  <si>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</si>
  <si>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</si>
  <si>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</si>
  <si>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</si>
  <si>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</si>
  <si>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</si>
  <si>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</si>
  <si>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</si>
  <si>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</si>
  <si>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</si>
  <si>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</si>
  <si>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</si>
  <si>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</si>
  <si>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</si>
  <si>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</si>
  <si>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</si>
  <si>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</si>
  <si>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</si>
  <si>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</si>
  <si>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</si>
  <si>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</si>
  <si>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</si>
  <si>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</si>
  <si>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</si>
  <si>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</si>
  <si>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</si>
  <si>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</si>
  <si>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</si>
  <si>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</si>
  <si>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</si>
  <si>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</si>
  <si>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</si>
  <si>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</si>
  <si>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</si>
  <si>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</si>
  <si>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</si>
  <si>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</si>
  <si>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</si>
  <si>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</si>
  <si>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</si>
  <si>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</si>
  <si>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</si>
  <si>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</si>
  <si>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</si>
  <si>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</si>
  <si>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</si>
  <si>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</si>
  <si>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</si>
  <si>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</si>
  <si>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</si>
  <si>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</si>
  <si>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</si>
  <si>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</si>
  <si>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</si>
  <si>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</si>
  <si>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</si>
  <si>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</si>
  <si>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</si>
  <si>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</si>
  <si>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</si>
  <si>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</si>
  <si>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</si>
  <si>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</si>
  <si>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</si>
  <si>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</si>
  <si>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</si>
  <si>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</si>
  <si>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</si>
  <si>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</si>
  <si>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</si>
  <si>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</si>
  <si>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</si>
  <si>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</si>
  <si>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</si>
  <si>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</si>
  <si>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</si>
  <si>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</si>
  <si>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</si>
  <si>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</si>
  <si>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</si>
  <si>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</si>
  <si>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</si>
  <si>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</si>
  <si>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</si>
  <si>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</si>
  <si>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</si>
  <si>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</si>
  <si>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</si>
  <si>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</si>
  <si>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</si>
  <si>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</si>
  <si>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</si>
  <si>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</si>
  <si>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</si>
  <si>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</si>
  <si>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</si>
  <si>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</si>
  <si>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</si>
  <si>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</si>
  <si>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</si>
  <si>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</si>
  <si>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</si>
  <si>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</si>
  <si>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</si>
  <si>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</si>
  <si>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</si>
  <si>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</si>
  <si>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</si>
  <si>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</si>
  <si>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</si>
  <si>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</si>
  <si>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</si>
  <si>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</si>
  <si>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</si>
  <si>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</si>
  <si>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</si>
  <si>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</si>
  <si>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</si>
  <si>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</si>
  <si>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</si>
  <si>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</si>
  <si>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</si>
  <si>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</si>
  <si>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</si>
  <si>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</si>
  <si>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</si>
  <si>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</si>
  <si>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</si>
  <si>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</si>
  <si>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</si>
  <si>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</si>
  <si>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</si>
  <si>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</si>
  <si>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</si>
  <si>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</si>
  <si>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</si>
  <si>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</si>
  <si>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</si>
  <si>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</si>
  <si>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</si>
  <si>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</si>
  <si>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</si>
  <si>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</si>
  <si>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</si>
  <si>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</si>
  <si>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</si>
  <si>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</si>
  <si>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</si>
  <si>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</si>
  <si>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</si>
  <si>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</si>
  <si>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</si>
  <si>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</si>
  <si>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</si>
  <si>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</si>
  <si>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</si>
  <si>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</si>
  <si>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</si>
  <si>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</si>
  <si>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</si>
  <si>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</si>
  <si>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</si>
  <si>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</si>
  <si>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</si>
  <si>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</si>
  <si>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</si>
  <si>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</si>
  <si>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</si>
  <si>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</si>
  <si>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</si>
  <si>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</si>
  <si>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</si>
  <si>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</si>
  <si>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</si>
  <si>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</si>
  <si>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</si>
  <si>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</si>
  <si>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</si>
  <si>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</si>
  <si>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</si>
  <si>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</si>
  <si>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</si>
  <si>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</si>
  <si>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</si>
  <si>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</si>
  <si>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</si>
  <si>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</si>
  <si>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</si>
  <si>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</si>
  <si>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</si>
  <si>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</si>
  <si>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</si>
  <si>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</si>
  <si>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</si>
  <si>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</si>
  <si>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</si>
  <si>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</si>
  <si>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</si>
  <si>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</si>
  <si>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</si>
  <si>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</si>
  <si>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</si>
  <si>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</si>
  <si>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</si>
  <si>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</si>
  <si>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</si>
  <si>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</si>
  <si>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</si>
  <si>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</si>
  <si>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</si>
  <si>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</si>
  <si>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</si>
  <si>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</si>
  <si>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</si>
  <si>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</si>
  <si>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</si>
  <si>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</si>
  <si>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</si>
  <si>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</si>
  <si>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</si>
  <si>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</si>
  <si>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</si>
  <si>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</si>
  <si>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</si>
  <si>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</si>
  <si>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</si>
  <si>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</si>
  <si>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</si>
  <si>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</si>
  <si>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</si>
  <si>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</si>
  <si>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</si>
  <si>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</si>
  <si>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</si>
  <si>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</si>
  <si>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</si>
  <si>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</si>
  <si>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</si>
  <si>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</si>
  <si>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</si>
  <si>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</si>
  <si>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</si>
  <si>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</si>
  <si>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</si>
  <si>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</si>
  <si>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</si>
  <si>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</si>
  <si>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</si>
  <si>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</si>
  <si>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</si>
  <si>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</si>
  <si>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</si>
  <si>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</si>
  <si>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</si>
  <si>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</si>
  <si>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</si>
  <si>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</si>
  <si>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</si>
  <si>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</si>
  <si>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</si>
  <si>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</si>
  <si>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</si>
  <si>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</si>
  <si>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</si>
  <si>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</si>
  <si>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</si>
  <si>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</si>
  <si>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</si>
  <si>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</si>
  <si>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</si>
  <si>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</si>
  <si>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</si>
  <si>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</si>
  <si>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</si>
  <si>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</si>
  <si>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</si>
  <si>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</si>
  <si>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</si>
  <si>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</si>
  <si>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</si>
  <si>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</si>
  <si>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</si>
  <si>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</si>
  <si>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</si>
  <si>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</si>
  <si>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</si>
  <si>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</si>
  <si>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</si>
  <si>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</si>
  <si>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</si>
  <si>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</si>
  <si>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</si>
  <si>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</si>
  <si>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</si>
  <si>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</si>
  <si>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</si>
  <si>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</si>
  <si>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</si>
  <si>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</si>
  <si>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</si>
  <si>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</si>
  <si>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</si>
  <si>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</si>
  <si>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</si>
  <si>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</si>
  <si>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</si>
  <si>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</si>
  <si>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</si>
  <si>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</si>
  <si>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</si>
  <si>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</si>
  <si>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</si>
  <si>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</si>
  <si>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</si>
  <si>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</si>
  <si>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</si>
  <si>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</si>
  <si>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</si>
  <si>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</si>
  <si>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</si>
  <si>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</si>
  <si>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</si>
  <si>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</si>
  <si>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</si>
  <si>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</si>
  <si>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</si>
  <si>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</si>
  <si>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</si>
  <si>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</si>
  <si>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</si>
  <si>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</si>
  <si>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</si>
  <si>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</si>
  <si>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</si>
  <si>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</si>
  <si>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</si>
  <si>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</si>
  <si>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</si>
  <si>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</si>
  <si>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</si>
  <si>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</si>
  <si>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</si>
  <si>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</si>
  <si>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</si>
  <si>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</si>
  <si>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</si>
  <si>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</si>
  <si>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</si>
  <si>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</si>
  <si>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</si>
  <si>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</si>
  <si>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</si>
  <si>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</si>
  <si>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</si>
  <si>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</si>
  <si>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</si>
  <si>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</si>
  <si>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</si>
  <si>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</si>
  <si>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</si>
  <si>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</si>
  <si>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</si>
  <si>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</si>
  <si>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</si>
  <si>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</si>
  <si>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</si>
  <si>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</si>
  <si>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</si>
  <si>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</si>
  <si>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</si>
  <si>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</si>
  <si>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</si>
  <si>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</si>
  <si>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</si>
  <si>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</si>
  <si>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</si>
  <si>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</si>
  <si>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</si>
  <si>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</si>
  <si>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</si>
  <si>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</si>
  <si>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</si>
  <si>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</si>
  <si>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</si>
  <si>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</si>
  <si>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</si>
  <si>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</si>
  <si>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</si>
  <si>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</si>
  <si>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</si>
  <si>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</si>
  <si>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</si>
  <si>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</si>
  <si>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</si>
  <si>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</si>
  <si>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</si>
  <si>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</si>
  <si>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</si>
  <si>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</si>
  <si>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</si>
  <si>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</si>
  <si>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</si>
  <si>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</si>
  <si>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</si>
  <si>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</si>
  <si>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</si>
  <si>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</si>
  <si>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</si>
  <si>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</si>
  <si>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</si>
  <si>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</si>
  <si>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</si>
  <si>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</si>
  <si>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</si>
  <si>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</si>
  <si>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</si>
  <si>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</si>
  <si>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</si>
  <si>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</si>
  <si>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</si>
  <si>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</si>
  <si>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</si>
  <si>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</si>
  <si>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</si>
  <si>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</si>
  <si>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</si>
  <si>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</si>
  <si>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</si>
  <si>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</si>
  <si>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</si>
  <si>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</si>
  <si>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</si>
  <si>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</si>
  <si>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</si>
  <si>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</si>
  <si>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</si>
  <si>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</si>
  <si>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</si>
  <si>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</si>
  <si>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</si>
  <si>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</si>
  <si>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</si>
  <si>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</si>
  <si>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</si>
  <si>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</si>
  <si>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</si>
  <si>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</si>
  <si>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</si>
  <si>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</si>
  <si>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</si>
  <si>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</si>
  <si>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</si>
  <si>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</si>
  <si>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</si>
  <si>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</si>
  <si>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</si>
  <si>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</si>
  <si>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</si>
  <si>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</si>
  <si>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</si>
  <si>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</si>
  <si>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</si>
  <si>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</si>
  <si>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</si>
  <si>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</si>
  <si>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</si>
  <si>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</si>
  <si>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</si>
  <si>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</si>
  <si>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</si>
  <si>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</si>
  <si>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</si>
  <si>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</si>
  <si>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</si>
  <si>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</si>
  <si>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</si>
  <si>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</si>
  <si>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</si>
  <si>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</si>
  <si>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</si>
  <si>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</si>
  <si>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</si>
  <si>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</si>
  <si>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</si>
  <si>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</si>
  <si>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</si>
  <si>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</si>
  <si>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</si>
  <si>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</si>
  <si>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</si>
  <si>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</si>
  <si>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</si>
  <si>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</si>
  <si>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</si>
  <si>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</si>
  <si>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</si>
  <si>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</si>
  <si>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</si>
  <si>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</si>
  <si>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</si>
  <si>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</si>
  <si>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</si>
  <si>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</si>
  <si>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</si>
  <si>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</si>
  <si>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</si>
  <si>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</si>
  <si>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</si>
  <si>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</si>
  <si>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</si>
  <si>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</si>
  <si>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</si>
  <si>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</si>
  <si>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</si>
  <si>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</si>
  <si>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</si>
  <si>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</si>
  <si>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</si>
  <si>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</si>
  <si>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</si>
  <si>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</si>
  <si>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</si>
  <si>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</si>
  <si>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</si>
  <si>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</si>
  <si>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</si>
  <si>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</si>
  <si>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</si>
  <si>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</si>
  <si>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</si>
  <si>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</si>
  <si>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</si>
  <si>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</si>
  <si>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</si>
  <si>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</si>
  <si>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</si>
  <si>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</si>
  <si>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</si>
  <si>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</si>
  <si>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</si>
  <si>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</si>
  <si>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</si>
  <si>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</si>
  <si>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</si>
  <si>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</si>
  <si>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</si>
  <si>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</si>
  <si>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</si>
  <si>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</si>
  <si>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</si>
  <si>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</si>
  <si>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</si>
  <si>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</si>
  <si>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</si>
  <si>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</si>
  <si>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</si>
  <si>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</si>
  <si>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</si>
  <si>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</si>
  <si>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</si>
  <si>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</si>
  <si>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</si>
  <si>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</si>
  <si>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</si>
  <si>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</si>
  <si>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</si>
  <si>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</si>
  <si>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</si>
  <si>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</si>
  <si>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</si>
  <si>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</si>
  <si>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</si>
  <si>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</si>
  <si>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</si>
  <si>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</si>
  <si>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</si>
  <si>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</si>
  <si>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</si>
  <si>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</si>
  <si>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</si>
  <si>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</si>
  <si>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</si>
  <si>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</si>
  <si>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</si>
  <si>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</si>
  <si>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</si>
  <si>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</si>
  <si>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</si>
  <si>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</si>
  <si>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</si>
  <si>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</si>
  <si>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</si>
  <si>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</si>
  <si>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</si>
  <si>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</si>
  <si>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</si>
  <si>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</si>
  <si>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</si>
  <si>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</si>
  <si>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</si>
  <si>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</si>
  <si>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</si>
  <si>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</si>
  <si>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</si>
  <si>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</si>
  <si>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</si>
  <si>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</si>
  <si>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</si>
  <si>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</si>
  <si>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</si>
  <si>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</si>
  <si>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</si>
  <si>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</si>
  <si>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</si>
  <si>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</si>
  <si>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</si>
  <si>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</si>
  <si>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</si>
  <si>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</si>
  <si>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</si>
  <si>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</si>
  <si>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</si>
  <si>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</si>
  <si>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</si>
  <si>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</si>
  <si>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</si>
  <si>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</si>
  <si>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</si>
  <si>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</si>
  <si>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</si>
  <si>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</si>
  <si>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</si>
  <si>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</si>
  <si>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</si>
  <si>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</si>
  <si>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</si>
  <si>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</si>
  <si>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</si>
  <si>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</si>
  <si>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</si>
  <si>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</si>
  <si>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</si>
  <si>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</si>
  <si>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</si>
  <si>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</si>
  <si>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</si>
  <si>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</si>
  <si>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</si>
  <si>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</si>
  <si>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</si>
  <si>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</si>
  <si>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</si>
  <si>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</si>
  <si>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</si>
  <si>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</si>
  <si>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</si>
  <si>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</si>
  <si>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</si>
  <si>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</si>
  <si>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</si>
  <si>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</si>
  <si>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</si>
  <si>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</si>
  <si>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</si>
  <si>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</si>
  <si>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</si>
  <si>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</si>
  <si>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</si>
  <si>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</si>
  <si>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</si>
  <si>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</si>
  <si>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</si>
  <si>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</si>
  <si>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</si>
  <si>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</si>
  <si>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</si>
  <si>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</si>
  <si>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</si>
  <si>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</si>
  <si>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</si>
  <si>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</si>
  <si>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</si>
  <si>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</si>
  <si>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</si>
  <si>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</si>
  <si>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</si>
  <si>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</si>
  <si>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</si>
  <si>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</si>
  <si>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</si>
  <si>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</si>
  <si>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</si>
  <si>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</si>
  <si>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</si>
  <si>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</si>
  <si>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</si>
  <si>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</si>
  <si>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</si>
  <si>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</si>
  <si>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</si>
  <si>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</si>
  <si>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</si>
  <si>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</si>
  <si>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</si>
  <si>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</si>
  <si>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</si>
  <si>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</si>
  <si>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</si>
  <si>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</si>
  <si>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</si>
  <si>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</si>
  <si>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</si>
  <si>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</si>
  <si>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</si>
  <si>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</si>
  <si>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</si>
  <si>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</si>
  <si>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</si>
  <si>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</si>
  <si>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</si>
  <si>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</si>
  <si>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</si>
  <si>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</si>
  <si>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</si>
  <si>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</si>
  <si>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</si>
  <si>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</si>
  <si>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</si>
  <si>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</si>
  <si>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</si>
  <si>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</si>
  <si>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</si>
  <si>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</si>
  <si>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</si>
  <si>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</si>
  <si>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</si>
  <si>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</si>
  <si>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</si>
  <si>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</si>
  <si>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</si>
  <si>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</si>
  <si>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</si>
  <si>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</si>
  <si>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</si>
  <si>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</si>
  <si>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</si>
  <si>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</si>
  <si>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</si>
  <si>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</si>
  <si>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</si>
  <si>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</si>
  <si>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</si>
  <si>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</si>
  <si>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</si>
  <si>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</si>
  <si>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</si>
  <si>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</si>
  <si>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</si>
  <si>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</si>
  <si>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</si>
  <si>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</si>
  <si>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</si>
  <si>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</si>
  <si>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</si>
  <si>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</si>
  <si>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</si>
  <si>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</si>
  <si>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</si>
  <si>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</si>
  <si>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</si>
  <si>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</si>
  <si>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</si>
  <si>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</si>
  <si>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</si>
  <si>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</si>
  <si>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</si>
  <si>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</si>
  <si>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</si>
  <si>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</si>
  <si>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</si>
  <si>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</si>
  <si>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</si>
  <si>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</si>
  <si>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</si>
  <si>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</si>
  <si>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</si>
  <si>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</si>
  <si>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</si>
  <si>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</si>
  <si>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</si>
  <si>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</si>
  <si>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</si>
  <si>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</si>
  <si>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</si>
  <si>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</si>
  <si>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</si>
  <si>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</si>
  <si>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</si>
  <si>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</si>
  <si>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</si>
  <si>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</si>
  <si>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</si>
  <si>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</si>
  <si>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</si>
  <si>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</si>
  <si>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</si>
  <si>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</si>
  <si>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</si>
  <si>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</si>
  <si>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</si>
  <si>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</si>
  <si>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</si>
  <si>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</si>
  <si>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</si>
  <si>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</si>
  <si>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</si>
  <si>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</si>
  <si>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</si>
  <si>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</si>
  <si>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</si>
  <si>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</si>
  <si>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</si>
  <si>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</si>
  <si>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</si>
  <si>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</si>
  <si>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</si>
  <si>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</si>
  <si>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</si>
  <si>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</si>
  <si>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</si>
  <si>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</si>
  <si>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</si>
  <si>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</si>
  <si>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</si>
  <si>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</si>
  <si>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</si>
  <si>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</si>
  <si>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</si>
  <si>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</si>
  <si>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</si>
  <si>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</si>
  <si>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</si>
  <si>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</si>
  <si>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</si>
  <si>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</si>
  <si>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</si>
  <si>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</si>
  <si>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</si>
  <si>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</si>
  <si>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</si>
  <si>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</si>
  <si>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</si>
  <si>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</si>
  <si>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</si>
  <si>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</si>
  <si>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</si>
  <si>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</si>
  <si>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</si>
  <si>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</si>
  <si>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</si>
  <si>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</si>
  <si>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</si>
  <si>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</si>
  <si>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</si>
  <si>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</si>
  <si>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</si>
  <si>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</si>
  <si>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</si>
  <si>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</si>
  <si>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</si>
  <si>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</si>
  <si>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</si>
  <si>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</si>
  <si>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</si>
  <si>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</si>
  <si>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</si>
  <si>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</si>
  <si>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</si>
  <si>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</si>
  <si>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</si>
  <si>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</si>
  <si>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</si>
  <si>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</si>
  <si>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</si>
  <si>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</si>
  <si>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</si>
  <si>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</si>
  <si>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</si>
  <si>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</si>
  <si>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</si>
  <si>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</si>
  <si>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</si>
  <si>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</si>
  <si>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</si>
  <si>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</si>
  <si>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</si>
  <si>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</si>
  <si>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</si>
  <si>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</si>
  <si>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</si>
  <si>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</si>
  <si>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</si>
  <si>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</si>
  <si>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62856007R</t>
  </si>
  <si>
    <t>EPDM fólie na spodní straně s SBS asfaltovou vrstvou opatřenou PE fólií vyztužená tkaninou ze skleněných vláken, barva černá</t>
  </si>
  <si>
    <t>1582832564</t>
  </si>
  <si>
    <t>EPDM fólie na spodní straně s SBS asfaltovou vrstvou
opatřenou PE fólií vyztužená tkaninou ze skleněných vláken, barva černá</t>
  </si>
  <si>
    <t>Poznámka k položce:_x000d_
viz skladba zelené střechy - výkres 1.1.19 - Detaily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</si>
  <si>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</si>
  <si>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</si>
  <si>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</si>
  <si>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</si>
  <si>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</si>
  <si>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</si>
  <si>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</si>
  <si>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</si>
  <si>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</si>
  <si>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</si>
  <si>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</si>
  <si>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</si>
  <si>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</si>
  <si>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</si>
  <si>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</si>
  <si>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</si>
  <si>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</si>
  <si>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</si>
  <si>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</si>
  <si>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</si>
  <si>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</si>
  <si>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</si>
  <si>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</si>
  <si>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</si>
  <si>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</si>
  <si>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</si>
  <si>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</si>
  <si>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</si>
  <si>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</si>
  <si>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</si>
  <si>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</si>
  <si>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</si>
  <si>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</si>
  <si>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</si>
  <si>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</si>
  <si>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</si>
  <si>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</si>
  <si>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</si>
  <si>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</si>
  <si>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</si>
  <si>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</si>
  <si>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</si>
  <si>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</si>
  <si>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</si>
  <si>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</si>
  <si>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</si>
  <si>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</si>
  <si>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</si>
  <si>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</si>
  <si>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</si>
  <si>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</si>
  <si>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</si>
  <si>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</si>
  <si>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</si>
  <si>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</si>
  <si>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</si>
  <si>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</si>
  <si>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</si>
  <si>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</si>
  <si>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</si>
  <si>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</si>
  <si>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</si>
  <si>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</si>
  <si>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</si>
  <si>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</si>
  <si>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</si>
  <si>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</si>
  <si>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</si>
  <si>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</si>
  <si>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</si>
  <si>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</si>
  <si>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</si>
  <si>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</si>
  <si>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"zelená střecha"(19,075*4,95+3,67*6,035)*0,08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</si>
  <si>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</si>
  <si>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</si>
  <si>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</si>
  <si>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</si>
  <si>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</si>
  <si>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</si>
  <si>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</si>
  <si>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</si>
  <si>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</si>
  <si>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</si>
  <si>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</si>
  <si>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</si>
  <si>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</si>
  <si>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</si>
  <si>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</si>
  <si>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</si>
  <si>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</si>
  <si>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</si>
  <si>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</si>
  <si>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</si>
  <si>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</si>
  <si>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</si>
  <si>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</si>
  <si>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</si>
  <si>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</si>
  <si>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</si>
  <si>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</si>
  <si>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</si>
  <si>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</si>
  <si>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</si>
  <si>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</si>
  <si>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</si>
  <si>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</si>
  <si>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</si>
  <si>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</si>
  <si>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</si>
  <si>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</si>
  <si>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</si>
  <si>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</si>
  <si>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</si>
  <si>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</si>
  <si>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</si>
  <si>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</si>
  <si>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</si>
  <si>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</si>
  <si>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</si>
  <si>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</si>
  <si>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</si>
  <si>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</si>
  <si>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</si>
  <si>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</si>
  <si>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</si>
  <si>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</si>
  <si>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</si>
  <si>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</si>
  <si>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</si>
  <si>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</si>
  <si>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</si>
  <si>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</si>
  <si>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</si>
  <si>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</si>
  <si>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</si>
  <si>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</si>
  <si>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</si>
  <si>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</si>
  <si>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</si>
  <si>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</si>
  <si>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</si>
  <si>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</si>
  <si>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</si>
  <si>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</si>
  <si>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</si>
  <si>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</si>
  <si>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</si>
  <si>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</si>
  <si>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</si>
  <si>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</si>
  <si>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</si>
  <si>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</si>
  <si>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</si>
  <si>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</si>
  <si>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</si>
  <si>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</si>
  <si>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</si>
  <si>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</si>
  <si>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</si>
  <si>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</si>
  <si>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</si>
  <si>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</si>
  <si>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</si>
  <si>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</si>
  <si>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</si>
  <si>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</si>
  <si>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</si>
  <si>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</si>
  <si>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</si>
  <si>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</si>
  <si>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</si>
  <si>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</si>
  <si>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</si>
  <si>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</si>
  <si>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</si>
  <si>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</si>
  <si>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</si>
  <si>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</si>
  <si>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</si>
  <si>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</si>
  <si>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</si>
  <si>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</si>
  <si>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</si>
  <si>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</si>
  <si>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</si>
  <si>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</si>
  <si>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</si>
  <si>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</si>
  <si>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</si>
  <si>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</si>
  <si>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</si>
  <si>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</si>
  <si>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</si>
  <si>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</si>
  <si>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</si>
  <si>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</si>
  <si>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</si>
  <si>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</si>
  <si>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</si>
  <si>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</si>
  <si>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</si>
  <si>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</si>
  <si>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</si>
  <si>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</si>
  <si>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</si>
  <si>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</si>
  <si>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</si>
  <si>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</si>
  <si>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</si>
  <si>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</si>
  <si>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</si>
  <si>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</si>
  <si>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</si>
  <si>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</si>
  <si>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</si>
  <si>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</si>
  <si>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</si>
  <si>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</si>
  <si>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</si>
  <si>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</si>
  <si>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</si>
  <si>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</si>
  <si>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</si>
  <si>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</si>
  <si>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</si>
  <si>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</si>
  <si>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</si>
  <si>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</si>
  <si>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</si>
  <si>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</si>
  <si>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</si>
  <si>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</si>
  <si>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</si>
  <si>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</si>
  <si>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</si>
  <si>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</si>
  <si>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</si>
  <si>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</si>
  <si>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</si>
  <si>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</si>
  <si>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</si>
  <si>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</si>
  <si>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</si>
  <si>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</si>
  <si>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</si>
  <si>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</si>
  <si>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</si>
  <si>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</si>
  <si>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</si>
  <si>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</si>
  <si>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</si>
  <si>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</si>
  <si>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</si>
  <si>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</si>
  <si>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</si>
  <si>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</si>
  <si>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</si>
  <si>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</si>
  <si>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</si>
  <si>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</si>
  <si>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</si>
  <si>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</si>
  <si>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</si>
  <si>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</si>
  <si>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</si>
  <si>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</si>
  <si>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</si>
  <si>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</si>
  <si>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</si>
  <si>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</si>
  <si>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</si>
  <si>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</si>
  <si>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</si>
  <si>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</si>
  <si>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</si>
  <si>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</si>
  <si>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</si>
  <si>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</si>
  <si>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</si>
  <si>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</si>
  <si>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</si>
  <si>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</si>
  <si>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</si>
  <si>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</si>
  <si>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</si>
  <si>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</si>
  <si>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</si>
  <si>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</si>
  <si>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</si>
  <si>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</si>
  <si>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</si>
  <si>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</si>
  <si>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</si>
  <si>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</si>
  <si>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</si>
  <si>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</si>
  <si>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</si>
  <si>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</si>
  <si>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</si>
  <si>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</si>
  <si>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</si>
  <si>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</si>
  <si>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</si>
  <si>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</si>
  <si>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</si>
  <si>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</si>
  <si>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</si>
  <si>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</si>
  <si>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</si>
  <si>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</si>
  <si>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</si>
  <si>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</si>
  <si>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</si>
  <si>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</si>
  <si>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</si>
  <si>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</si>
  <si>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</si>
  <si>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</si>
  <si>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</si>
  <si>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</si>
  <si>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</si>
  <si>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</si>
  <si>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</si>
  <si>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</si>
  <si>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</si>
  <si>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</si>
  <si>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</si>
  <si>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</si>
  <si>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</si>
  <si>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</si>
  <si>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</si>
  <si>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</si>
  <si>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</si>
  <si>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</si>
  <si>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</si>
  <si>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</si>
  <si>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</si>
  <si>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</si>
  <si>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</si>
  <si>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</si>
  <si>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</si>
  <si>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</si>
  <si>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</si>
  <si>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</si>
  <si>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</si>
  <si>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</si>
  <si>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</si>
  <si>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</si>
  <si>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</si>
  <si>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</si>
  <si>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</si>
  <si>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</si>
  <si>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</si>
  <si>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</si>
  <si>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</si>
  <si>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</si>
  <si>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</si>
  <si>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</si>
  <si>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</si>
  <si>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</si>
  <si>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</si>
  <si>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</si>
  <si>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</si>
  <si>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</si>
  <si>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</si>
  <si>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</si>
  <si>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</si>
  <si>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</si>
  <si>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</si>
  <si>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</si>
  <si>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</si>
  <si>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</si>
  <si>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</si>
  <si>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</si>
  <si>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</si>
  <si>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</si>
  <si>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</si>
  <si>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</si>
  <si>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</si>
  <si>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</si>
  <si>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</si>
  <si>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</si>
  <si>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</si>
  <si>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</si>
  <si>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</si>
  <si>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</si>
  <si>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</si>
  <si>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</si>
  <si>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</si>
  <si>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</si>
  <si>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</si>
  <si>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</si>
  <si>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</si>
  <si>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</si>
  <si>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</si>
  <si>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</si>
  <si>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</si>
  <si>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</si>
  <si>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</si>
  <si>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</si>
  <si>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</si>
  <si>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</si>
  <si>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</si>
  <si>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</si>
  <si>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</si>
  <si>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</si>
  <si>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</si>
  <si>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</si>
  <si>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</si>
  <si>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</si>
  <si>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</si>
  <si>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</si>
  <si>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</si>
  <si>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</si>
  <si>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</si>
  <si>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</si>
  <si>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</si>
  <si>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</si>
  <si>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</si>
  <si>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</si>
  <si>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</si>
  <si>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</si>
  <si>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</si>
  <si>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</si>
  <si>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</si>
  <si>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</si>
  <si>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</si>
  <si>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</si>
  <si>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</si>
  <si>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</si>
  <si>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</si>
  <si>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</si>
  <si>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</si>
  <si>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</si>
  <si>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</si>
  <si>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</si>
  <si>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</si>
  <si>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</si>
  <si>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</si>
  <si>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</si>
  <si>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</si>
  <si>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</si>
  <si>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</si>
  <si>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</si>
  <si>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</si>
  <si>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</si>
  <si>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</si>
  <si>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</si>
  <si>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</si>
  <si>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</si>
  <si>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</si>
  <si>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</si>
  <si>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</si>
  <si>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</si>
  <si>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</si>
  <si>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</si>
  <si>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</si>
  <si>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</si>
  <si>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</si>
  <si>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</si>
  <si>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</si>
  <si>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</si>
  <si>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</si>
  <si>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</si>
  <si>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</si>
  <si>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</si>
  <si>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</si>
  <si>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</si>
  <si>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</si>
  <si>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</si>
  <si>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</si>
  <si>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</si>
  <si>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</si>
  <si>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</si>
  <si>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</si>
  <si>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</si>
  <si>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</si>
  <si>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</si>
  <si>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</si>
  <si>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</si>
  <si>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</si>
  <si>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</si>
  <si>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</si>
  <si>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</si>
  <si>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</si>
  <si>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</si>
  <si>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</si>
  <si>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</si>
  <si>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</si>
  <si>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</si>
  <si>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</si>
  <si>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</si>
  <si>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</si>
  <si>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</si>
  <si>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</si>
  <si>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</si>
  <si>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</si>
  <si>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</si>
  <si>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</si>
  <si>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</si>
  <si>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</si>
  <si>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</si>
  <si>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</si>
  <si>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</si>
  <si>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</si>
  <si>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</si>
  <si>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</si>
  <si>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</si>
  <si>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</si>
  <si>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</si>
  <si>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</si>
  <si>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</si>
  <si>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</si>
  <si>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</si>
  <si>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</si>
  <si>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</si>
  <si>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</si>
  <si>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</si>
  <si>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</si>
  <si>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</si>
  <si>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</si>
  <si>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</si>
  <si>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</si>
  <si>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</si>
  <si>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</si>
  <si>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</si>
  <si>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</si>
  <si>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</si>
  <si>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</si>
  <si>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</si>
  <si>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</si>
  <si>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</si>
  <si>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</si>
  <si>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</si>
  <si>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</si>
  <si>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</si>
  <si>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</si>
  <si>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</si>
  <si>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</si>
  <si>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</si>
  <si>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</si>
  <si>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</si>
  <si>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</si>
  <si>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</si>
  <si>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</si>
  <si>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</si>
  <si>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</si>
  <si>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</si>
  <si>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</si>
  <si>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</si>
  <si>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</si>
  <si>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</si>
  <si>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</si>
  <si>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</si>
  <si>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</si>
  <si>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</si>
  <si>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</si>
  <si>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</si>
  <si>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</si>
  <si>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</si>
  <si>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</si>
  <si>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</si>
  <si>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</si>
  <si>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</si>
  <si>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</si>
  <si>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</si>
  <si>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</si>
  <si>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</si>
  <si>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</si>
  <si>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</si>
  <si>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</si>
  <si>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</si>
  <si>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</si>
  <si>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</si>
  <si>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</si>
  <si>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</si>
  <si>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</si>
  <si>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</si>
  <si>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</si>
  <si>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</si>
  <si>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</si>
  <si>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</si>
  <si>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</si>
  <si>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</si>
  <si>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</si>
  <si>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</si>
  <si>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</si>
  <si>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</si>
  <si>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</si>
  <si>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</si>
  <si>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</si>
  <si>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</si>
  <si>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</si>
  <si>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</si>
  <si>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</si>
  <si>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</si>
  <si>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</si>
  <si>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</si>
  <si>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</si>
  <si>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</si>
  <si>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</si>
  <si>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</si>
  <si>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</si>
  <si>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</si>
  <si>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</si>
  <si>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</si>
  <si>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</si>
  <si>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</si>
  <si>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</si>
  <si>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</si>
  <si>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</si>
  <si>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</si>
  <si>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</si>
  <si>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</si>
  <si>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</si>
  <si>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</si>
  <si>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</si>
  <si>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</si>
  <si>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</si>
  <si>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</si>
  <si>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</si>
  <si>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</si>
  <si>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</si>
  <si>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</si>
  <si>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</si>
  <si>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</si>
  <si>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</si>
  <si>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</si>
  <si>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</si>
  <si>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</si>
  <si>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</si>
  <si>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</si>
  <si>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</si>
  <si>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</si>
  <si>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</si>
  <si>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</si>
  <si>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</si>
  <si>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</si>
  <si>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</si>
  <si>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</si>
  <si>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</si>
  <si>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</si>
  <si>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</si>
  <si>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</si>
  <si>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</si>
  <si>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</si>
  <si>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</si>
  <si>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</si>
  <si>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</si>
  <si>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</si>
  <si>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</si>
  <si>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</si>
  <si>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</si>
  <si>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</si>
  <si>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</si>
  <si>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</si>
  <si>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</si>
  <si>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</si>
  <si>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</si>
  <si>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</si>
  <si>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</si>
  <si>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</si>
  <si>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</si>
  <si>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</si>
  <si>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</si>
  <si>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</si>
  <si>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</si>
  <si>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</si>
  <si>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</si>
  <si>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</si>
  <si>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</si>
  <si>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</si>
  <si>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</si>
  <si>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</si>
  <si>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</si>
  <si>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</si>
  <si>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</si>
  <si>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</si>
  <si>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</si>
  <si>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</si>
  <si>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</si>
  <si>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</si>
  <si>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</si>
  <si>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</si>
  <si>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</si>
  <si>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</si>
  <si>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</si>
  <si>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</si>
  <si>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</si>
  <si>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</si>
  <si>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</si>
  <si>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</si>
  <si>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</si>
  <si>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</si>
  <si>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</si>
  <si>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</si>
  <si>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</si>
  <si>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</si>
  <si>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</si>
  <si>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</si>
  <si>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</si>
  <si>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</si>
  <si>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</si>
  <si>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</si>
  <si>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</si>
  <si>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</si>
  <si>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</si>
  <si>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</si>
  <si>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</si>
  <si>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</si>
  <si>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</si>
  <si>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</si>
  <si>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</si>
  <si>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</si>
  <si>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</si>
  <si>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</si>
  <si>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</si>
  <si>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</si>
  <si>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</si>
  <si>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</si>
  <si>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</si>
  <si>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</si>
  <si>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</si>
  <si>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</si>
  <si>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</si>
  <si>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</si>
  <si>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</si>
  <si>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</si>
  <si>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</si>
  <si>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</si>
  <si>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</si>
  <si>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</si>
  <si>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</si>
  <si>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</si>
  <si>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</si>
  <si>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</si>
  <si>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</si>
  <si>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</si>
  <si>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</si>
  <si>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</si>
  <si>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</si>
  <si>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</si>
  <si>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</si>
  <si>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</si>
  <si>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</si>
  <si>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</si>
  <si>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</si>
  <si>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</si>
  <si>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</si>
  <si>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</si>
  <si>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</si>
  <si>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</si>
  <si>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</si>
  <si>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</si>
  <si>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</si>
  <si>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</si>
  <si>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</si>
  <si>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</si>
  <si>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</si>
  <si>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</si>
  <si>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</si>
  <si>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</si>
  <si>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</si>
  <si>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</si>
  <si>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</si>
  <si>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</si>
  <si>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</si>
  <si>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</si>
  <si>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</si>
  <si>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</si>
  <si>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</si>
  <si>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</si>
  <si>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</si>
  <si>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</si>
  <si>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</si>
  <si>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</si>
  <si>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</si>
  <si>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</si>
  <si>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</si>
  <si>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</si>
  <si>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</si>
  <si>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</si>
  <si>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</si>
  <si>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</si>
  <si>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</si>
  <si>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</si>
  <si>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</si>
  <si>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</si>
  <si>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</si>
  <si>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</si>
  <si>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</si>
  <si>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</si>
  <si>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</si>
  <si>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</si>
  <si>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</si>
  <si>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</si>
  <si>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</si>
  <si>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</si>
  <si>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</si>
  <si>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</si>
  <si>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</si>
  <si>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</si>
  <si>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</si>
  <si>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</si>
  <si>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</si>
  <si>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</si>
  <si>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</si>
  <si>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</si>
  <si>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</si>
  <si>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</si>
  <si>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</si>
  <si>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</si>
  <si>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</si>
  <si>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</si>
  <si>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</si>
  <si>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</si>
  <si>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</si>
  <si>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</si>
  <si>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</si>
  <si>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</si>
  <si>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</si>
  <si>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</si>
  <si>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</si>
  <si>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</si>
  <si>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</si>
  <si>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</si>
  <si>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</si>
  <si>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</si>
  <si>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</si>
  <si>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</si>
  <si>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</si>
  <si>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</si>
  <si>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</si>
  <si>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</si>
  <si>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</si>
  <si>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</si>
  <si>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</si>
  <si>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</si>
  <si>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</si>
  <si>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</si>
  <si>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</si>
  <si>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</si>
  <si>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</si>
  <si>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</si>
  <si>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</si>
  <si>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</si>
  <si>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</si>
  <si>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</si>
  <si>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</si>
  <si>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</si>
  <si>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</si>
  <si>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</si>
  <si>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</si>
  <si>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</si>
  <si>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</si>
  <si>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</si>
  <si>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</si>
  <si>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</si>
  <si>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</si>
  <si>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</si>
  <si>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</si>
  <si>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</si>
  <si>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</si>
  <si>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</si>
  <si>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</si>
  <si>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</si>
  <si>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</si>
  <si>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</si>
  <si>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</si>
  <si>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</si>
  <si>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</si>
  <si>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</si>
  <si>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</si>
  <si>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</si>
  <si>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</si>
  <si>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</si>
  <si>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</si>
  <si>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</si>
  <si>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</si>
  <si>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</si>
  <si>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</si>
  <si>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</si>
  <si>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</si>
  <si>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</si>
  <si>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</si>
  <si>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</si>
  <si>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</si>
  <si>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</si>
  <si>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</si>
  <si>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</si>
  <si>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</si>
  <si>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</si>
  <si>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</si>
  <si>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</si>
  <si>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</si>
  <si>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</si>
  <si>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</si>
  <si>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</si>
  <si>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</si>
  <si>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</si>
  <si>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</si>
  <si>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</si>
  <si>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</si>
  <si>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</si>
  <si>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</si>
  <si>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</si>
  <si>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</si>
  <si>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</si>
  <si>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</si>
  <si>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</si>
  <si>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</si>
  <si>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</si>
  <si>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</si>
  <si>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</si>
  <si>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</si>
  <si>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</si>
  <si>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</si>
  <si>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</si>
  <si>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</si>
  <si>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</si>
  <si>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</si>
  <si>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</si>
  <si>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</si>
  <si>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</si>
  <si>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</si>
  <si>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</si>
  <si>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</si>
  <si>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</si>
  <si>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</si>
  <si>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</si>
  <si>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</si>
  <si>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</si>
  <si>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</si>
  <si>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</si>
  <si>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</si>
  <si>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</si>
  <si>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</si>
  <si>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</si>
  <si>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</si>
  <si>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</si>
  <si>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</si>
  <si>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</si>
  <si>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</si>
  <si>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</si>
  <si>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</si>
  <si>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</si>
  <si>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</si>
  <si>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</si>
  <si>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</si>
  <si>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</si>
  <si>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</si>
  <si>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</si>
  <si>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</si>
  <si>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</si>
  <si>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</si>
  <si>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</si>
  <si>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</si>
  <si>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</si>
  <si>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</si>
  <si>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</si>
  <si>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</si>
  <si>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</si>
  <si>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</si>
  <si>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</si>
  <si>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</si>
  <si>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</si>
  <si>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</si>
  <si>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</si>
  <si>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</si>
  <si>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</si>
  <si>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</si>
  <si>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</si>
  <si>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</si>
  <si>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</si>
  <si>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</si>
  <si>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</si>
  <si>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</si>
  <si>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</si>
  <si>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</si>
  <si>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</si>
  <si>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</si>
  <si>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</si>
  <si>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</si>
  <si>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</si>
  <si>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</si>
  <si>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</si>
  <si>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</si>
  <si>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</si>
  <si>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</si>
  <si>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</si>
  <si>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</si>
  <si>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</si>
  <si>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</si>
  <si>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</si>
  <si>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</si>
  <si>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</si>
  <si>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</si>
  <si>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</si>
  <si>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</si>
  <si>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</si>
  <si>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</si>
  <si>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</si>
  <si>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</si>
  <si>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</si>
  <si>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</si>
  <si>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</si>
  <si>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</si>
  <si>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</si>
  <si>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</si>
  <si>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</si>
  <si>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</si>
  <si>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</si>
  <si>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</si>
  <si>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</si>
  <si>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</si>
  <si>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</si>
  <si>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</si>
  <si>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</si>
  <si>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</si>
  <si>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</si>
  <si>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</si>
  <si>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</si>
  <si>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</si>
  <si>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</si>
  <si>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</si>
  <si>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</si>
  <si>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</si>
  <si>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</si>
  <si>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</si>
  <si>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</si>
  <si>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</si>
  <si>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</si>
  <si>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</si>
  <si>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</si>
  <si>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</si>
  <si>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</si>
  <si>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</si>
  <si>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</si>
  <si>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</si>
  <si>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</si>
  <si>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</si>
  <si>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</si>
  <si>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</si>
  <si>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</si>
  <si>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</si>
  <si>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</si>
  <si>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</si>
  <si>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</si>
  <si>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</si>
  <si>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</si>
  <si>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</si>
  <si>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</si>
  <si>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</si>
  <si>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</si>
  <si>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</si>
  <si>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</si>
  <si>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</si>
  <si>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</si>
  <si>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</si>
  <si>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</si>
  <si>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</si>
  <si>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</si>
  <si>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</si>
  <si>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</si>
  <si>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</si>
  <si>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</si>
  <si>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</si>
  <si>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</si>
  <si>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</si>
  <si>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</si>
  <si>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</si>
  <si>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</si>
  <si>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</si>
  <si>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</si>
  <si>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</si>
  <si>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</si>
  <si>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</si>
  <si>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</si>
  <si>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</si>
  <si>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</si>
  <si>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</si>
  <si>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</si>
  <si>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</si>
  <si>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</si>
  <si>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</si>
  <si>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</si>
  <si>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</si>
  <si>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</si>
  <si>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</si>
  <si>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</si>
  <si>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</si>
  <si>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</si>
  <si>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</si>
  <si>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</si>
  <si>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</si>
  <si>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</si>
  <si>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</si>
  <si>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</si>
  <si>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</si>
  <si>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</si>
  <si>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</si>
  <si>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</si>
  <si>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</si>
  <si>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</si>
  <si>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</si>
  <si>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</si>
  <si>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</si>
  <si>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</si>
  <si>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</si>
  <si>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</si>
  <si>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</si>
  <si>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</si>
  <si>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</si>
  <si>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</si>
  <si>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</si>
  <si>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</si>
  <si>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</si>
  <si>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</si>
  <si>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</si>
  <si>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</si>
  <si>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</si>
  <si>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</si>
  <si>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</si>
  <si>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</si>
  <si>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</si>
  <si>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</si>
  <si>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</si>
  <si>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</si>
  <si>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</si>
  <si>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</si>
  <si>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</si>
  <si>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</si>
  <si>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</si>
  <si>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</si>
  <si>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</si>
  <si>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</si>
  <si>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</si>
  <si>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</si>
  <si>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</si>
  <si>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</si>
  <si>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</si>
  <si>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</si>
  <si>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</si>
  <si>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</si>
  <si>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</si>
  <si>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</si>
  <si>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</si>
  <si>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</si>
  <si>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</si>
  <si>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</si>
  <si>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</si>
  <si>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</si>
  <si>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</si>
  <si>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</si>
  <si>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</si>
  <si>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</si>
  <si>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</si>
  <si>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</si>
  <si>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</si>
  <si>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</si>
  <si>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</si>
  <si>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</si>
  <si>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</si>
  <si>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</si>
  <si>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</si>
  <si>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</si>
  <si>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</si>
  <si>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</si>
  <si>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</si>
  <si>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</si>
  <si>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</si>
  <si>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</si>
  <si>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</si>
  <si>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</si>
  <si>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</si>
  <si>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</si>
  <si>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</si>
  <si>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</si>
  <si>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</si>
  <si>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</si>
  <si>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</si>
  <si>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</si>
  <si>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</si>
  <si>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</si>
  <si>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</si>
  <si>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</si>
  <si>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</si>
  <si>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</si>
  <si>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</si>
  <si>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</si>
  <si>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</si>
  <si>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</si>
  <si>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</si>
  <si>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</si>
  <si>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</si>
  <si>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</si>
  <si>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</si>
  <si>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</si>
  <si>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</si>
  <si>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</si>
  <si>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</si>
  <si>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</si>
  <si>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</si>
  <si>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</si>
  <si>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</si>
  <si>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</si>
  <si>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</si>
  <si>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</si>
  <si>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</si>
  <si>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</si>
  <si>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</si>
  <si>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</si>
  <si>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</si>
  <si>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</si>
  <si>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</si>
  <si>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</si>
  <si>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</si>
  <si>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</si>
  <si>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</si>
  <si>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</si>
  <si>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</si>
  <si>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</si>
  <si>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</si>
  <si>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</si>
  <si>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</si>
  <si>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</si>
  <si>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</si>
  <si>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</si>
  <si>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</si>
  <si>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</si>
  <si>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</si>
  <si>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</si>
  <si>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</si>
  <si>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</si>
  <si>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</si>
  <si>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210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</si>
  <si>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</si>
  <si>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</si>
  <si>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</si>
  <si>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</si>
  <si>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</si>
  <si>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</si>
  <si>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211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</si>
  <si>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</si>
  <si>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</si>
  <si>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</si>
  <si>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</si>
  <si>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</si>
  <si>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</si>
  <si>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</si>
  <si>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</si>
  <si>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</si>
  <si>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</si>
  <si>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</si>
  <si>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</si>
  <si>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</si>
  <si>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</si>
  <si>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</si>
  <si>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</si>
  <si>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</si>
  <si>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</si>
  <si>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</si>
  <si>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</si>
  <si>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</si>
  <si>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</si>
  <si>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</si>
  <si>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</si>
  <si>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</si>
  <si>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</si>
  <si>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</si>
  <si>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</si>
  <si>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</si>
  <si>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</si>
  <si>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</si>
  <si>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</si>
  <si>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</si>
  <si>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</si>
  <si>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</si>
  <si>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</si>
  <si>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</si>
  <si>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</si>
  <si>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</si>
  <si>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</si>
  <si>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</si>
  <si>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</si>
  <si>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</si>
  <si>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</si>
  <si>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</si>
  <si>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</si>
  <si>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</si>
  <si>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</si>
  <si>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</si>
  <si>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</si>
  <si>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</si>
  <si>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</si>
  <si>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</si>
  <si>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</si>
  <si>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</si>
  <si>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</si>
  <si>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</si>
  <si>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</si>
  <si>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</si>
  <si>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</si>
  <si>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</si>
  <si>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</si>
  <si>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</si>
  <si>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</si>
  <si>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</si>
  <si>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</si>
  <si>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</si>
  <si>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</si>
  <si>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</si>
  <si>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</si>
  <si>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</si>
  <si>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</si>
  <si>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</si>
  <si>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</si>
  <si>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</si>
  <si>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</si>
  <si>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</si>
  <si>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</si>
  <si>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</si>
  <si>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</si>
  <si>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</si>
  <si>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</si>
  <si>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</si>
  <si>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</si>
  <si>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</si>
  <si>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</si>
  <si>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</si>
  <si>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</si>
  <si>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</si>
  <si>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</si>
  <si>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</si>
  <si>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</si>
  <si>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</si>
  <si>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</si>
  <si>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</si>
  <si>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</si>
  <si>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</si>
  <si>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</si>
  <si>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</si>
  <si>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</si>
  <si>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</si>
  <si>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</si>
  <si>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</si>
  <si>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</si>
  <si>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</si>
  <si>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</si>
  <si>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</si>
  <si>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</si>
  <si>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</si>
  <si>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</si>
  <si>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</si>
  <si>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</si>
  <si>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</si>
  <si>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</si>
  <si>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</si>
  <si>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</si>
  <si>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</si>
  <si>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</si>
  <si>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</si>
  <si>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</si>
  <si>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</si>
  <si>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</si>
  <si>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</si>
  <si>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</si>
  <si>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</si>
  <si>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</si>
  <si>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</si>
  <si>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</si>
  <si>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</si>
  <si>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</si>
  <si>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</si>
  <si>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</si>
  <si>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</si>
  <si>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</si>
  <si>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</si>
  <si>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</si>
  <si>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</si>
  <si>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</si>
  <si>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</si>
  <si>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</si>
  <si>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</si>
  <si>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</si>
  <si>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</si>
  <si>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</si>
  <si>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</si>
  <si>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</si>
  <si>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</si>
  <si>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</si>
  <si>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</si>
  <si>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</si>
  <si>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</si>
  <si>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245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</si>
  <si>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</si>
  <si>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</si>
  <si>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</si>
  <si>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</si>
  <si>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</si>
  <si>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</si>
  <si>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</si>
  <si>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</si>
  <si>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</si>
  <si>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</si>
  <si>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</si>
  <si>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</si>
  <si>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</si>
  <si>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</si>
  <si>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</si>
  <si>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</si>
  <si>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</si>
  <si>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</si>
  <si>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</si>
  <si>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</si>
  <si>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</si>
  <si>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</si>
  <si>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</si>
  <si>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</si>
  <si>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</si>
  <si>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</si>
  <si>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</si>
  <si>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</si>
  <si>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</si>
  <si>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</si>
  <si>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</si>
  <si>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</si>
  <si>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</si>
  <si>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</si>
  <si>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</si>
  <si>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</si>
  <si>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</si>
  <si>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</si>
  <si>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</si>
  <si>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</si>
  <si>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</si>
  <si>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</si>
  <si>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</si>
  <si>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</si>
  <si>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</si>
  <si>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</si>
  <si>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</si>
  <si>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</si>
  <si>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</si>
  <si>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</si>
  <si>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</si>
  <si>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</si>
  <si>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</si>
  <si>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</si>
  <si>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</si>
  <si>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</si>
  <si>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</si>
  <si>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</si>
  <si>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</si>
  <si>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</si>
  <si>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</si>
  <si>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</si>
  <si>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</si>
  <si>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</si>
  <si>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</si>
  <si>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</si>
  <si>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</si>
  <si>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</si>
  <si>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</si>
  <si>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</si>
  <si>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</si>
  <si>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</si>
  <si>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</si>
  <si>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</si>
  <si>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</si>
  <si>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</si>
  <si>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</si>
  <si>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</si>
  <si>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</si>
  <si>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</si>
  <si>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</si>
  <si>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</si>
  <si>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</si>
  <si>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</si>
  <si>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</si>
  <si>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</si>
  <si>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</si>
  <si>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</si>
  <si>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</si>
  <si>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</si>
  <si>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</si>
  <si>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</si>
  <si>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</si>
  <si>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</si>
  <si>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</si>
  <si>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</si>
  <si>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</si>
  <si>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</si>
  <si>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</si>
  <si>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</si>
  <si>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</si>
  <si>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</si>
  <si>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</si>
  <si>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</si>
  <si>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</si>
  <si>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</si>
  <si>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</si>
  <si>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</si>
  <si>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</si>
  <si>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</si>
  <si>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</si>
  <si>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</si>
  <si>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</si>
  <si>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</si>
  <si>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</si>
  <si>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</si>
  <si>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</si>
  <si>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</si>
  <si>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</si>
  <si>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</si>
  <si>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</si>
  <si>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</si>
  <si>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</si>
  <si>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</si>
  <si>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</si>
  <si>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</si>
  <si>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</si>
  <si>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</si>
  <si>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</si>
  <si>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</si>
  <si>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</si>
  <si>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</si>
  <si>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</si>
  <si>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</si>
  <si>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</si>
  <si>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</si>
  <si>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</si>
  <si>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</si>
  <si>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</si>
  <si>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</si>
  <si>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</si>
  <si>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</si>
  <si>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</si>
  <si>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</si>
  <si>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</si>
  <si>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</si>
  <si>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</si>
  <si>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</si>
  <si>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</si>
  <si>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</si>
  <si>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</si>
  <si>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</si>
  <si>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</si>
  <si>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</si>
  <si>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</si>
  <si>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</si>
  <si>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</si>
  <si>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</si>
  <si>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</si>
  <si>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</si>
  <si>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</si>
  <si>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</si>
  <si>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</si>
  <si>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</si>
  <si>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</si>
  <si>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</si>
  <si>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</si>
  <si>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</si>
  <si>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</si>
  <si>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</si>
  <si>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</si>
  <si>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</si>
  <si>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</si>
  <si>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</si>
  <si>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</si>
  <si>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</si>
  <si>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</si>
  <si>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</si>
  <si>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</si>
  <si>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</si>
  <si>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</si>
  <si>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</si>
  <si>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</si>
  <si>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</si>
  <si>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</si>
  <si>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</si>
  <si>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</si>
  <si>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</si>
  <si>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</si>
  <si>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</si>
  <si>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</si>
  <si>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</si>
  <si>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</si>
  <si>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</si>
  <si>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</si>
  <si>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</si>
  <si>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</si>
  <si>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</si>
  <si>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</si>
  <si>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</si>
  <si>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</si>
  <si>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</si>
  <si>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</si>
  <si>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</si>
  <si>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</si>
  <si>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</si>
  <si>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</si>
  <si>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</si>
  <si>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</si>
  <si>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</si>
  <si>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</si>
  <si>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</si>
  <si>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</si>
  <si>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</si>
  <si>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</si>
  <si>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</si>
  <si>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</si>
  <si>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</si>
  <si>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</si>
  <si>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</si>
  <si>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</si>
  <si>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</si>
  <si>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</si>
  <si>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</si>
  <si>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</si>
  <si>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</si>
  <si>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</si>
  <si>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</si>
  <si>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</si>
  <si>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</si>
  <si>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</si>
  <si>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</si>
  <si>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</si>
  <si>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</si>
  <si>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</si>
  <si>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</si>
  <si>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</si>
  <si>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</si>
  <si>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</si>
  <si>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</si>
  <si>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</si>
  <si>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</si>
  <si>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</si>
  <si>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</si>
  <si>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</si>
  <si>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</si>
  <si>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</si>
  <si>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</si>
  <si>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</si>
  <si>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</si>
  <si>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</si>
  <si>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</si>
  <si>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</si>
  <si>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</si>
  <si>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</si>
  <si>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</si>
  <si>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</si>
  <si>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</si>
  <si>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</si>
  <si>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</si>
  <si>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</si>
  <si>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</si>
  <si>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</si>
  <si>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</si>
  <si>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</si>
  <si>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</si>
  <si>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</si>
  <si>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</si>
  <si>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</si>
  <si>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</si>
  <si>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</si>
  <si>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</si>
  <si>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</si>
  <si>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</si>
  <si>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</si>
  <si>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</si>
  <si>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</si>
  <si>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</si>
  <si>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</si>
  <si>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</si>
  <si>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</si>
  <si>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</si>
  <si>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</si>
  <si>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</si>
  <si>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</si>
  <si>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</si>
  <si>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</si>
  <si>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</si>
  <si>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</si>
  <si>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</si>
  <si>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</si>
  <si>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</si>
  <si>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</si>
  <si>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</si>
  <si>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</si>
  <si>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</si>
  <si>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</si>
  <si>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</si>
  <si>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</si>
  <si>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</si>
  <si>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</si>
  <si>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</si>
  <si>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</si>
  <si>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</si>
  <si>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</si>
  <si>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</si>
  <si>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</si>
  <si>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</si>
  <si>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</si>
  <si>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</si>
  <si>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</si>
  <si>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</si>
  <si>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</si>
  <si>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</si>
  <si>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</si>
  <si>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</si>
  <si>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</si>
  <si>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</si>
  <si>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</si>
  <si>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</si>
  <si>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</si>
  <si>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</si>
  <si>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</si>
  <si>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</si>
  <si>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</si>
  <si>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</si>
  <si>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</si>
  <si>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</si>
  <si>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</si>
  <si>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</si>
  <si>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</si>
  <si>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</si>
  <si>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</si>
  <si>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</si>
  <si>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</si>
  <si>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</si>
  <si>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</si>
  <si>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</si>
  <si>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</si>
  <si>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</si>
  <si>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</si>
  <si>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</si>
  <si>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</si>
  <si>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</si>
  <si>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</si>
  <si>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</si>
  <si>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</si>
  <si>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</si>
  <si>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</si>
  <si>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</si>
  <si>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</si>
  <si>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</si>
  <si>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</si>
  <si>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</si>
  <si>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</si>
  <si>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</si>
  <si>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</si>
  <si>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</si>
  <si>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</si>
  <si>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</si>
  <si>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</si>
  <si>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</si>
  <si>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</si>
  <si>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</si>
  <si>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</si>
  <si>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</si>
  <si>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</si>
  <si>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</si>
  <si>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</si>
  <si>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</si>
  <si>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</si>
  <si>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</si>
  <si>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</si>
  <si>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</si>
  <si>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</si>
  <si>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</si>
  <si>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</si>
  <si>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</si>
  <si>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</si>
  <si>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</si>
  <si>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</si>
  <si>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</si>
  <si>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</si>
  <si>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</si>
  <si>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</si>
  <si>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</si>
  <si>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</si>
  <si>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</si>
  <si>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</si>
  <si>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</si>
  <si>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</si>
  <si>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</si>
  <si>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</si>
  <si>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72722205R</t>
  </si>
  <si>
    <t>Protipožární ucpávky plastového vodovodního potrubí 600x300x300mm</t>
  </si>
  <si>
    <t>1292560801</t>
  </si>
  <si>
    <t>72722206R</t>
  </si>
  <si>
    <t>Protipožární ucpávky plastového vodovodního potrubí 700x300x200mm</t>
  </si>
  <si>
    <t>1595188582</t>
  </si>
  <si>
    <t>72722208R</t>
  </si>
  <si>
    <t>Protipožární ucpávky plastového vodovodního potrubí 800x350x300mm</t>
  </si>
  <si>
    <t>568122647</t>
  </si>
  <si>
    <t>72722209R</t>
  </si>
  <si>
    <t>Protipožární ucpávky plastového vodovodního potrubí 800x350x400mm</t>
  </si>
  <si>
    <t>-1652775337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</si>
  <si>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</si>
  <si>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</si>
  <si>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</si>
  <si>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</si>
  <si>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</si>
  <si>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</si>
  <si>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</si>
  <si>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</si>
  <si>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</si>
  <si>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</si>
  <si>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</si>
  <si>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</si>
  <si>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</si>
  <si>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</si>
  <si>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</si>
  <si>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</si>
  <si>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</si>
  <si>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</si>
  <si>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</si>
  <si>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</si>
  <si>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</si>
  <si>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</si>
  <si>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</si>
  <si>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</si>
  <si>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</si>
  <si>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</si>
  <si>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</si>
  <si>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</si>
  <si>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</si>
  <si>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</si>
  <si>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</si>
  <si>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</si>
  <si>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</si>
  <si>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</si>
  <si>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</si>
  <si>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</si>
  <si>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</si>
  <si>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</si>
  <si>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</si>
  <si>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</si>
  <si>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</si>
  <si>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</si>
  <si>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</si>
  <si>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</si>
  <si>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</si>
  <si>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</si>
  <si>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</si>
  <si>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</si>
  <si>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</si>
  <si>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</si>
  <si>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</si>
  <si>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</si>
  <si>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</si>
  <si>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</si>
  <si>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</si>
  <si>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</si>
  <si>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</si>
  <si>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</si>
  <si>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</si>
  <si>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</si>
  <si>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</si>
  <si>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</si>
  <si>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</si>
  <si>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</si>
  <si>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</si>
  <si>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</si>
  <si>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</si>
  <si>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</si>
  <si>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</si>
  <si>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</si>
  <si>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</si>
  <si>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</si>
  <si>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</si>
  <si>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</si>
  <si>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</si>
  <si>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</si>
  <si>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</si>
  <si>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</si>
  <si>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</si>
  <si>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</si>
  <si>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</si>
  <si>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</si>
  <si>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</si>
  <si>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</si>
  <si>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</si>
  <si>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</si>
  <si>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</si>
  <si>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</si>
  <si>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</si>
  <si>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</si>
  <si>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</si>
  <si>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</si>
  <si>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</si>
  <si>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</si>
  <si>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</si>
  <si>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</si>
  <si>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</si>
  <si>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</si>
  <si>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</si>
  <si>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</si>
  <si>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</si>
  <si>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</si>
  <si>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</si>
  <si>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</si>
  <si>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</si>
  <si>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</si>
  <si>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</si>
  <si>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</si>
  <si>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</si>
  <si>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</si>
  <si>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</si>
  <si>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</si>
  <si>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</si>
  <si>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</si>
  <si>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</si>
  <si>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</si>
  <si>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</si>
  <si>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</si>
  <si>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</si>
  <si>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</si>
  <si>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</si>
  <si>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</si>
  <si>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</si>
  <si>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</si>
  <si>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</si>
  <si>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</si>
  <si>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</si>
  <si>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</si>
  <si>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</si>
  <si>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</si>
  <si>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</si>
  <si>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</si>
  <si>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</si>
  <si>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</si>
  <si>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</si>
  <si>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</si>
  <si>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</si>
  <si>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</si>
  <si>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</si>
  <si>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</si>
  <si>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</si>
  <si>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</si>
  <si>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</si>
  <si>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</si>
  <si>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</si>
  <si>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</si>
  <si>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</si>
  <si>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</si>
  <si>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</si>
  <si>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</si>
  <si>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</si>
  <si>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</si>
  <si>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</si>
  <si>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</si>
  <si>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</si>
  <si>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</si>
  <si>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</si>
  <si>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</si>
  <si>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</si>
  <si>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</si>
  <si>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</si>
  <si>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</si>
  <si>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</si>
  <si>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</si>
  <si>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</si>
  <si>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</si>
  <si>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</si>
  <si>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</si>
  <si>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</si>
  <si>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</si>
  <si>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</si>
  <si>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</si>
  <si>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</si>
  <si>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</si>
  <si>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</si>
  <si>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</si>
  <si>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</si>
  <si>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</si>
  <si>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</si>
  <si>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</si>
  <si>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</si>
  <si>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</si>
  <si>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</si>
  <si>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</si>
  <si>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</si>
  <si>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</si>
  <si>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</si>
  <si>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</si>
  <si>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</si>
  <si>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</si>
  <si>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</si>
  <si>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</si>
  <si>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</si>
  <si>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</si>
  <si>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</si>
  <si>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</si>
  <si>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</si>
  <si>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</si>
  <si>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</si>
  <si>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</si>
  <si>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</si>
  <si>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</si>
  <si>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</si>
  <si>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</si>
  <si>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</si>
  <si>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</si>
  <si>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</si>
  <si>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</si>
  <si>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</si>
  <si>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</si>
  <si>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</si>
  <si>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</si>
  <si>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</si>
  <si>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</si>
  <si>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</si>
  <si>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</si>
  <si>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</si>
  <si>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</si>
  <si>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</si>
  <si>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</si>
  <si>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</si>
  <si>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</si>
  <si>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</si>
  <si>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</si>
  <si>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</si>
  <si>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</si>
  <si>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</si>
  <si>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</si>
  <si>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</si>
  <si>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</si>
  <si>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</si>
  <si>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</si>
  <si>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</si>
  <si>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</si>
  <si>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</si>
  <si>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</si>
  <si>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</si>
  <si>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</si>
  <si>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</si>
  <si>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</si>
  <si>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</si>
  <si>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</si>
  <si>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</si>
  <si>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</si>
  <si>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</si>
  <si>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</si>
  <si>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</si>
  <si>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</si>
  <si>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</si>
  <si>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</si>
  <si>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</si>
  <si>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</si>
  <si>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</si>
  <si>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</si>
  <si>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</si>
  <si>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</si>
  <si>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</si>
  <si>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</si>
  <si>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</si>
  <si>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</si>
  <si>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</si>
  <si>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</si>
  <si>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</si>
  <si>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</si>
  <si>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</si>
  <si>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</si>
  <si>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</si>
  <si>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</si>
  <si>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</si>
  <si>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</si>
  <si>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</si>
  <si>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</si>
  <si>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</si>
  <si>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</si>
  <si>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</si>
  <si>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</si>
  <si>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</si>
  <si>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</si>
  <si>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</si>
  <si>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</si>
  <si>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</si>
  <si>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</si>
  <si>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</si>
  <si>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</si>
  <si>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</si>
  <si>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</si>
  <si>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</si>
  <si>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</si>
  <si>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</si>
  <si>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</si>
  <si>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</si>
  <si>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</si>
  <si>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</si>
  <si>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</si>
  <si>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</si>
  <si>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</si>
  <si>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</si>
  <si>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</si>
  <si>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</si>
  <si>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</si>
  <si>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</si>
  <si>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</si>
  <si>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</si>
  <si>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</si>
  <si>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</si>
  <si>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</si>
  <si>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</si>
  <si>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</si>
  <si>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</si>
  <si>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</si>
  <si>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</si>
  <si>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</si>
  <si>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</si>
  <si>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</si>
  <si>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</si>
  <si>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</si>
  <si>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</si>
  <si>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</si>
  <si>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</si>
  <si>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</si>
  <si>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</si>
  <si>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</si>
  <si>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</si>
  <si>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</si>
  <si>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</si>
  <si>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</si>
  <si>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</si>
  <si>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</si>
  <si>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</si>
  <si>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</si>
  <si>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</si>
  <si>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</si>
  <si>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</si>
  <si>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</si>
  <si>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</si>
  <si>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</si>
  <si>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</si>
  <si>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</si>
  <si>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</si>
  <si>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</si>
  <si>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</si>
  <si>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</si>
  <si>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</si>
  <si>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</si>
  <si>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</si>
  <si>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</si>
  <si>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</si>
  <si>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</si>
  <si>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</si>
  <si>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</si>
  <si>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</si>
  <si>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</si>
  <si>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</si>
  <si>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</si>
  <si>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</si>
  <si>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</si>
  <si>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</si>
  <si>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</si>
  <si>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</si>
  <si>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</si>
  <si>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</si>
  <si>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</si>
  <si>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</si>
  <si>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</si>
  <si>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</si>
  <si>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</si>
  <si>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</si>
  <si>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</si>
  <si>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</si>
  <si>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</si>
  <si>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</si>
  <si>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</si>
  <si>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</si>
  <si>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</si>
  <si>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</si>
  <si>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</si>
  <si>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</si>
  <si>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</si>
  <si>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</si>
  <si>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</si>
  <si>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</si>
  <si>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</si>
  <si>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</si>
  <si>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</si>
  <si>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</si>
  <si>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</si>
  <si>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</si>
  <si>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</si>
  <si>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</si>
  <si>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</si>
  <si>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</si>
  <si>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</si>
  <si>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</si>
  <si>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</si>
  <si>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</si>
  <si>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</si>
  <si>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</si>
  <si>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</si>
  <si>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</si>
  <si>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</si>
  <si>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</si>
  <si>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</si>
  <si>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</si>
  <si>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</si>
  <si>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</si>
  <si>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</si>
  <si>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</si>
  <si>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</si>
  <si>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</si>
  <si>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</si>
  <si>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</si>
  <si>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</si>
  <si>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</si>
  <si>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</si>
  <si>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</si>
  <si>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</si>
  <si>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</si>
  <si>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</si>
  <si>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</si>
  <si>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</si>
  <si>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</si>
  <si>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</si>
  <si>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</si>
  <si>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</si>
  <si>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</si>
  <si>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</si>
  <si>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</si>
  <si>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</si>
  <si>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</si>
  <si>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</si>
  <si>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</si>
  <si>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</si>
  <si>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</si>
  <si>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</si>
  <si>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</si>
  <si>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</si>
  <si>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</si>
  <si>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</si>
  <si>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</si>
  <si>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</si>
  <si>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</si>
  <si>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</si>
  <si>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</si>
  <si>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</si>
  <si>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</si>
  <si>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</si>
  <si>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</si>
  <si>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</si>
  <si>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</si>
  <si>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</si>
  <si>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</si>
  <si>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</si>
  <si>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</si>
  <si>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</si>
  <si>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</si>
  <si>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</si>
  <si>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kpl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</si>
  <si>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</si>
  <si>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</si>
  <si>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</si>
  <si>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</si>
  <si>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</si>
  <si>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</si>
  <si>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</si>
  <si>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</si>
  <si>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</si>
  <si>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</si>
  <si>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</si>
  <si>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</si>
  <si>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</si>
  <si>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</si>
  <si>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</si>
  <si>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</si>
  <si>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</si>
  <si>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</si>
  <si>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</si>
  <si>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</si>
  <si>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</si>
  <si>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</si>
  <si>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</si>
  <si>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</si>
  <si>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</si>
  <si>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</si>
  <si>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</si>
  <si>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</si>
  <si>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</si>
  <si>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</si>
  <si>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</si>
  <si>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</si>
  <si>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</si>
  <si>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</si>
  <si>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</si>
  <si>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</si>
  <si>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</si>
  <si>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</si>
  <si>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</si>
  <si>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</si>
  <si>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</si>
  <si>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</si>
  <si>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</si>
  <si>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</si>
  <si>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</si>
  <si>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</si>
  <si>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</si>
  <si>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</si>
  <si>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</si>
  <si>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</si>
  <si>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</si>
  <si>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</si>
  <si>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</si>
  <si>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</si>
  <si>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</si>
  <si>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</si>
  <si>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</si>
  <si>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</si>
  <si>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</si>
  <si>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</si>
  <si>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</si>
  <si>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</si>
  <si>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</si>
  <si>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</si>
  <si>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</si>
  <si>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</si>
  <si>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</si>
  <si>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</si>
  <si>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</si>
  <si>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</si>
  <si>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</si>
  <si>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</si>
  <si>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</si>
  <si>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</si>
  <si>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</si>
  <si>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</si>
  <si>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</si>
  <si>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</si>
  <si>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</si>
  <si>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</si>
  <si>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</si>
  <si>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</si>
  <si>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</si>
  <si>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</si>
  <si>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</si>
  <si>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</si>
  <si>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</si>
  <si>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</si>
  <si>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</si>
  <si>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</si>
  <si>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</si>
  <si>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</si>
  <si>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</si>
  <si>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</si>
  <si>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</si>
  <si>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</si>
  <si>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</si>
  <si>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</si>
  <si>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</si>
  <si>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</si>
  <si>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</si>
  <si>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</si>
  <si>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</si>
  <si>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</si>
  <si>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</si>
  <si>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</si>
  <si>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</si>
  <si>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</si>
  <si>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</si>
  <si>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</si>
  <si>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</si>
  <si>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</si>
  <si>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</si>
  <si>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</si>
  <si>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</si>
  <si>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</si>
  <si>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</si>
  <si>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</si>
  <si>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</si>
  <si>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</si>
  <si>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</si>
  <si>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</si>
  <si>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</si>
  <si>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</si>
  <si>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</si>
  <si>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</si>
  <si>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</si>
  <si>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</si>
  <si>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</si>
  <si>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</si>
  <si>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</si>
  <si>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</si>
  <si>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</si>
  <si>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</si>
  <si>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</si>
  <si>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</si>
  <si>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</si>
  <si>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</si>
  <si>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</si>
  <si>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</si>
  <si>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</si>
  <si>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</si>
  <si>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</si>
  <si>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</si>
  <si>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</si>
  <si>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</si>
  <si>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</si>
  <si>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</si>
  <si>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</si>
  <si>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</si>
  <si>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</si>
  <si>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</si>
  <si>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</si>
  <si>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</si>
  <si>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</si>
  <si>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</si>
  <si>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</si>
  <si>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</si>
  <si>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</si>
  <si>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</si>
  <si>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</si>
  <si>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</si>
  <si>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</si>
  <si>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</si>
  <si>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</si>
  <si>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</si>
  <si>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</si>
  <si>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</si>
  <si>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</si>
  <si>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</si>
  <si>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</si>
  <si>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</si>
  <si>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</si>
  <si>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</si>
  <si>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</si>
  <si>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</si>
  <si>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</si>
  <si>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</si>
  <si>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</si>
  <si>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</si>
  <si>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</si>
  <si>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</si>
  <si>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</si>
  <si>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</si>
  <si>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</si>
  <si>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</si>
  <si>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</si>
  <si>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</si>
  <si>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</si>
  <si>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</si>
  <si>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</si>
  <si>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</si>
  <si>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</si>
  <si>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</si>
  <si>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</si>
  <si>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</si>
  <si>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</si>
  <si>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</si>
  <si>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</si>
  <si>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</si>
  <si>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</si>
  <si>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</si>
  <si>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</si>
  <si>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</si>
  <si>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</si>
  <si>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</si>
  <si>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</si>
  <si>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</si>
  <si>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</si>
  <si>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</si>
  <si>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</si>
  <si>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</si>
  <si>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</si>
  <si>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</si>
  <si>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</si>
  <si>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</si>
  <si>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</si>
  <si>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</si>
  <si>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</si>
  <si>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</si>
  <si>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</si>
  <si>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</si>
  <si>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</si>
  <si>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</si>
  <si>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</si>
  <si>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</si>
  <si>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</si>
  <si>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</si>
  <si>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</si>
  <si>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</si>
  <si>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</si>
  <si>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</si>
  <si>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</si>
  <si>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</si>
  <si>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</si>
  <si>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</si>
  <si>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</si>
  <si>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</si>
  <si>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</si>
  <si>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</si>
  <si>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</si>
  <si>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</si>
  <si>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</si>
  <si>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</si>
  <si>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</si>
  <si>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</si>
  <si>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</si>
  <si>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</si>
  <si>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</si>
  <si>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</si>
  <si>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</si>
  <si>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</si>
  <si>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</si>
  <si>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</si>
  <si>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</si>
  <si>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</si>
  <si>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</si>
  <si>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</si>
  <si>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</si>
  <si>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</si>
  <si>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</si>
  <si>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</si>
  <si>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</si>
  <si>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</si>
  <si>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</si>
  <si>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</si>
  <si>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</si>
  <si>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</si>
  <si>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</si>
  <si>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</si>
  <si>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</si>
  <si>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</si>
  <si>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</si>
  <si>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</si>
  <si>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</si>
  <si>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</si>
  <si>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</si>
  <si>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</si>
  <si>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</si>
  <si>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</si>
  <si>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</si>
  <si>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</si>
  <si>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</si>
  <si>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</si>
  <si>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</si>
  <si>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</si>
  <si>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</si>
  <si>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MCZ-RWS3</t>
  </si>
  <si>
    <t>ovladač CZ-RWS3</t>
  </si>
  <si>
    <t>-1129764891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</si>
  <si>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</si>
  <si>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</si>
  <si>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</si>
  <si>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</si>
  <si>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</si>
  <si>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</si>
  <si>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MCZ-RWS3_1</t>
  </si>
  <si>
    <t>Ovladač CZ-RWS3</t>
  </si>
  <si>
    <t>-2097874623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</si>
  <si>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</si>
  <si>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</si>
  <si>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</si>
  <si>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</si>
  <si>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</si>
  <si>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</si>
  <si>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</si>
  <si>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</si>
  <si>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</si>
  <si>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</si>
  <si>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</si>
  <si>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</si>
  <si>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</si>
  <si>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</si>
  <si>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</si>
  <si>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751-RF</t>
  </si>
  <si>
    <t>Montáž rozdělovacího prvku</t>
  </si>
  <si>
    <t>774875694</t>
  </si>
  <si>
    <t>P224BK2BM</t>
  </si>
  <si>
    <t>rozdělovací prvek REFNET CZ-P224BK2BM</t>
  </si>
  <si>
    <t>-311927777</t>
  </si>
  <si>
    <t>P680BK2BM</t>
  </si>
  <si>
    <t>rozdělovací prvek REFNET CZ-P680BK2BM</t>
  </si>
  <si>
    <t>66391423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</si>
  <si>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</si>
  <si>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</si>
  <si>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</si>
  <si>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</si>
  <si>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</si>
  <si>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</si>
  <si>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</si>
  <si>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</si>
  <si>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</si>
  <si>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</si>
  <si>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</si>
  <si>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</si>
  <si>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</si>
  <si>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</si>
  <si>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</si>
  <si>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</si>
  <si>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</si>
  <si>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</si>
  <si>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</si>
  <si>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</si>
  <si>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</si>
  <si>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</si>
  <si>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</si>
  <si>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</si>
  <si>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</si>
  <si>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</si>
  <si>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</si>
  <si>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</si>
  <si>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</si>
  <si>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</si>
  <si>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</si>
  <si>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</si>
  <si>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</si>
  <si>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</si>
  <si>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</si>
  <si>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</si>
  <si>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</si>
  <si>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</si>
  <si>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</si>
  <si>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</si>
  <si>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</si>
  <si>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</si>
  <si>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</si>
  <si>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</si>
  <si>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</si>
  <si>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</si>
  <si>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</si>
  <si>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</si>
  <si>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</si>
  <si>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</si>
  <si>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</si>
  <si>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</si>
  <si>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</si>
  <si>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</si>
  <si>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</si>
  <si>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</si>
  <si>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</si>
  <si>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</si>
  <si>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</si>
  <si>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</si>
  <si>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</si>
  <si>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</si>
  <si>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</si>
  <si>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</si>
  <si>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</si>
  <si>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</si>
  <si>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</si>
  <si>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</si>
  <si>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</si>
  <si>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</si>
  <si>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</si>
  <si>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</si>
  <si>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</si>
  <si>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</si>
  <si>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</si>
  <si>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</si>
  <si>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</si>
  <si>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</si>
  <si>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</si>
  <si>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</si>
  <si>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</si>
  <si>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</si>
  <si>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</si>
  <si>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</si>
  <si>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</si>
  <si>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</si>
  <si>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</si>
  <si>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</si>
  <si>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</si>
  <si>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</si>
  <si>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</si>
  <si>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</si>
  <si>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</si>
  <si>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</si>
  <si>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</si>
  <si>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</si>
  <si>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</si>
  <si>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</si>
  <si>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</si>
  <si>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</si>
  <si>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</si>
  <si>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</si>
  <si>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</si>
  <si>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</si>
  <si>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</si>
  <si>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</si>
  <si>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</si>
  <si>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</si>
  <si>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</si>
  <si>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</si>
  <si>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</si>
  <si>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</si>
  <si>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</si>
  <si>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</si>
  <si>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</si>
  <si>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</si>
  <si>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</si>
  <si>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</si>
  <si>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</si>
  <si>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</si>
  <si>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</si>
  <si>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</si>
  <si>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</si>
  <si>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</si>
  <si>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</si>
  <si>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</si>
  <si>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</si>
  <si>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</si>
  <si>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</si>
  <si>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</si>
  <si>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</si>
  <si>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</si>
  <si>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</si>
  <si>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</si>
  <si>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</si>
  <si>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</si>
  <si>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</si>
  <si>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</si>
  <si>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</si>
  <si>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</si>
  <si>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</si>
  <si>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</si>
  <si>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</si>
  <si>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</si>
  <si>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</si>
  <si>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</si>
  <si>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</si>
  <si>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</si>
  <si>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</si>
  <si>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</si>
  <si>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</si>
  <si>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</si>
  <si>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</si>
  <si>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</si>
  <si>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</si>
  <si>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</si>
  <si>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</si>
  <si>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</si>
  <si>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</si>
  <si>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</si>
  <si>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</si>
  <si>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</si>
  <si>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</si>
  <si>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</si>
  <si>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</si>
  <si>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</si>
  <si>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</si>
  <si>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</si>
  <si>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</si>
  <si>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</si>
  <si>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</si>
  <si>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</si>
  <si>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</si>
  <si>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</si>
  <si>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</si>
  <si>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</si>
  <si>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</si>
  <si>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</si>
  <si>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</si>
  <si>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</si>
  <si>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</si>
  <si>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</si>
  <si>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</si>
  <si>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</si>
  <si>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</si>
  <si>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</si>
  <si>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</si>
  <si>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</si>
  <si>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</si>
  <si>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</si>
  <si>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</si>
  <si>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</si>
  <si>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</si>
  <si>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</si>
  <si>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</si>
  <si>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</si>
  <si>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</si>
  <si>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</si>
  <si>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</si>
  <si>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</si>
  <si>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</si>
  <si>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</si>
  <si>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</si>
  <si>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</si>
  <si>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</si>
  <si>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</si>
  <si>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</si>
  <si>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</si>
  <si>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</si>
  <si>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</si>
  <si>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</si>
  <si>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</si>
  <si>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</si>
  <si>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</si>
  <si>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</si>
  <si>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</si>
  <si>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</si>
  <si>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</si>
  <si>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</si>
  <si>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</si>
  <si>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</si>
  <si>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</si>
  <si>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</si>
  <si>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</si>
  <si>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</si>
  <si>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</si>
  <si>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</si>
  <si>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</si>
  <si>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</si>
  <si>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</si>
  <si>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</si>
  <si>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</si>
  <si>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</si>
  <si>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</si>
  <si>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</si>
  <si>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</si>
  <si>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</si>
  <si>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</si>
  <si>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</si>
  <si>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</si>
  <si>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</si>
  <si>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</si>
  <si>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</si>
  <si>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</si>
  <si>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</si>
  <si>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</si>
  <si>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</si>
  <si>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</si>
  <si>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</si>
  <si>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</si>
  <si>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</si>
  <si>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</si>
  <si>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</si>
  <si>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</si>
  <si>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</si>
  <si>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</si>
  <si>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</si>
  <si>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</si>
  <si>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</si>
  <si>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</si>
  <si>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</si>
  <si>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</si>
  <si>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</si>
  <si>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</si>
  <si>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</si>
  <si>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</si>
  <si>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</si>
  <si>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</si>
  <si>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</si>
  <si>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</si>
  <si>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</si>
  <si>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</si>
  <si>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</si>
  <si>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</si>
  <si>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</si>
  <si>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</si>
  <si>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</si>
  <si>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</si>
  <si>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</si>
  <si>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</si>
  <si>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</si>
  <si>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</si>
  <si>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</si>
  <si>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</si>
  <si>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</si>
  <si>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</si>
  <si>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</si>
  <si>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</si>
  <si>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</si>
  <si>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</si>
  <si>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</si>
  <si>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</si>
  <si>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</si>
  <si>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</si>
  <si>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</si>
  <si>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</si>
  <si>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</si>
  <si>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</si>
  <si>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</si>
  <si>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</si>
  <si>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</si>
  <si>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</si>
  <si>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</si>
  <si>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</si>
  <si>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</si>
  <si>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</si>
  <si>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</si>
  <si>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</si>
  <si>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</si>
  <si>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</si>
  <si>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</si>
  <si>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</si>
  <si>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</si>
  <si>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</si>
  <si>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</si>
  <si>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</si>
  <si>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</si>
  <si>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</si>
  <si>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</si>
  <si>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</si>
  <si>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</si>
  <si>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</si>
  <si>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</si>
  <si>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</si>
  <si>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</si>
  <si>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</si>
  <si>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</si>
  <si>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</si>
  <si>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</si>
  <si>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</si>
  <si>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</si>
  <si>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</si>
  <si>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</si>
  <si>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</si>
  <si>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</si>
  <si>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</si>
  <si>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</si>
  <si>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</si>
  <si>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</si>
  <si>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</si>
  <si>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</si>
  <si>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</si>
  <si>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</si>
  <si>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</si>
  <si>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</si>
  <si>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</si>
  <si>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</si>
  <si>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</si>
  <si>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</si>
  <si>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</si>
  <si>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</si>
  <si>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</si>
  <si>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</si>
  <si>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</si>
  <si>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</si>
  <si>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</si>
  <si>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</si>
  <si>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</si>
  <si>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</si>
  <si>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</si>
  <si>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</si>
  <si>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</si>
  <si>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</si>
  <si>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</si>
  <si>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</si>
  <si>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</si>
  <si>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</si>
  <si>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</si>
  <si>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</si>
  <si>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</si>
  <si>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</si>
  <si>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</si>
  <si>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</si>
  <si>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</si>
  <si>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</si>
  <si>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</si>
  <si>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</si>
  <si>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</si>
  <si>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</si>
  <si>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</si>
  <si>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</si>
  <si>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</si>
  <si>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</si>
  <si>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</si>
  <si>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</si>
  <si>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</si>
  <si>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</si>
  <si>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</si>
  <si>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</si>
  <si>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</si>
  <si>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</si>
  <si>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</si>
  <si>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</si>
  <si>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</si>
  <si>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</si>
  <si>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</si>
  <si>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</si>
  <si>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</si>
  <si>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</si>
  <si>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</si>
  <si>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</si>
  <si>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</si>
  <si>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</si>
  <si>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</si>
  <si>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</si>
  <si>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</si>
  <si>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</si>
  <si>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</si>
  <si>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</si>
  <si>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</si>
  <si>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</si>
  <si>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</si>
  <si>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</si>
  <si>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</si>
  <si>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</si>
  <si>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</si>
  <si>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</si>
  <si>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</si>
  <si>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</si>
  <si>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</si>
  <si>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</si>
  <si>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</si>
  <si>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</si>
  <si>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</si>
  <si>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</si>
  <si>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</si>
  <si>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</si>
  <si>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</si>
  <si>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</si>
  <si>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</si>
  <si>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</si>
  <si>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</si>
  <si>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</si>
  <si>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</si>
  <si>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</si>
  <si>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</si>
  <si>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</si>
  <si>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</si>
  <si>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</si>
  <si>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</si>
  <si>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</si>
  <si>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</si>
  <si>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</si>
  <si>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</si>
  <si>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</si>
  <si>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</si>
  <si>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</si>
  <si>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</si>
  <si>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</si>
  <si>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</si>
  <si>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</si>
  <si>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</si>
  <si>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</si>
  <si>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</si>
  <si>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</si>
  <si>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</si>
  <si>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</si>
  <si>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</si>
  <si>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</si>
  <si>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</si>
  <si>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</si>
  <si>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</si>
  <si>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</si>
  <si>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</si>
  <si>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</si>
  <si>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</si>
  <si>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</si>
  <si>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</si>
  <si>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</si>
  <si>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</si>
  <si>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</si>
  <si>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</si>
  <si>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</si>
  <si>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</si>
  <si>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</si>
  <si>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</si>
  <si>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</si>
  <si>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</si>
  <si>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</si>
  <si>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</si>
  <si>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</si>
  <si>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</si>
  <si>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</si>
  <si>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</si>
  <si>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</si>
  <si>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</si>
  <si>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</si>
  <si>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</si>
  <si>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</si>
  <si>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</si>
  <si>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</si>
  <si>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</si>
  <si>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</si>
  <si>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</si>
  <si>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</si>
  <si>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</si>
  <si>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</si>
  <si>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</si>
  <si>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</si>
  <si>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</si>
  <si>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</si>
  <si>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</si>
  <si>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</si>
  <si>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</si>
  <si>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</si>
  <si>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</si>
  <si>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</si>
  <si>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</si>
  <si>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</si>
  <si>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</si>
  <si>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</si>
  <si>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</si>
  <si>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</si>
  <si>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</si>
  <si>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</si>
  <si>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</si>
  <si>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</si>
  <si>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</si>
  <si>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</si>
  <si>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</si>
  <si>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</si>
  <si>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</si>
  <si>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</si>
  <si>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</si>
  <si>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</si>
  <si>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</si>
  <si>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</si>
  <si>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</si>
  <si>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</si>
  <si>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</si>
  <si>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</si>
  <si>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</si>
  <si>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</si>
  <si>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</si>
  <si>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</si>
  <si>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</si>
  <si>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</si>
  <si>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</si>
  <si>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</si>
  <si>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</si>
  <si>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</si>
  <si>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</si>
  <si>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</si>
  <si>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</si>
  <si>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</si>
  <si>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</si>
  <si>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</si>
  <si>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</si>
  <si>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</si>
  <si>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</si>
  <si>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</si>
  <si>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</si>
  <si>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</si>
  <si>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</si>
  <si>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</si>
  <si>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</si>
  <si>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</si>
  <si>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</si>
  <si>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</si>
  <si>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</si>
  <si>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</si>
  <si>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</si>
  <si>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</si>
  <si>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</si>
  <si>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</si>
  <si>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</si>
  <si>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</si>
  <si>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</si>
  <si>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</si>
  <si>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</si>
  <si>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</si>
  <si>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</si>
  <si>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</si>
  <si>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</si>
  <si>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</si>
  <si>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</si>
  <si>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</si>
  <si>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</si>
  <si>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</si>
  <si>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</si>
  <si>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</si>
  <si>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</si>
  <si>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</si>
  <si>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</si>
  <si>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</si>
  <si>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</si>
  <si>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</si>
  <si>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</si>
  <si>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</si>
  <si>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</si>
  <si>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</si>
  <si>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</si>
  <si>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</si>
  <si>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</si>
  <si>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</si>
  <si>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</si>
  <si>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</si>
  <si>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</si>
  <si>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</si>
  <si>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</si>
  <si>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</si>
  <si>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</si>
  <si>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</si>
  <si>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</si>
  <si>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</si>
  <si>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</si>
  <si>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</si>
  <si>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</si>
  <si>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</si>
  <si>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</si>
  <si>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</si>
  <si>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</si>
  <si>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</si>
  <si>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</si>
  <si>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</si>
  <si>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</si>
  <si>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</si>
  <si>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</si>
  <si>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</si>
  <si>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</si>
  <si>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</si>
  <si>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</si>
  <si>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</si>
  <si>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</si>
  <si>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</si>
  <si>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</si>
  <si>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</si>
  <si>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</si>
  <si>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</si>
  <si>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</si>
  <si>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</si>
  <si>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</si>
  <si>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</si>
  <si>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</si>
  <si>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</si>
  <si>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</si>
  <si>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</si>
  <si>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</si>
  <si>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</si>
  <si>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</si>
  <si>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</si>
  <si>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</si>
  <si>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</si>
  <si>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</si>
  <si>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</si>
  <si>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</si>
  <si>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</si>
  <si>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</si>
  <si>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</si>
  <si>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</si>
  <si>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</si>
  <si>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</si>
  <si>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</si>
  <si>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</si>
  <si>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</si>
  <si>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</si>
  <si>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</si>
  <si>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</si>
  <si>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</si>
  <si>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</si>
  <si>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</si>
  <si>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</si>
  <si>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</si>
  <si>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</si>
  <si>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</si>
  <si>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</si>
  <si>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</si>
  <si>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</si>
  <si>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</si>
  <si>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</si>
  <si>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</si>
  <si>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</si>
  <si>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</si>
  <si>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</si>
  <si>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</si>
  <si>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</si>
  <si>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</si>
  <si>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</si>
  <si>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</si>
  <si>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</si>
  <si>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</si>
  <si>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</si>
  <si>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</si>
  <si>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</si>
  <si>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</si>
  <si>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</si>
  <si>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</si>
  <si>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</si>
  <si>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</si>
  <si>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</si>
  <si>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</si>
  <si>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</si>
  <si>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</si>
  <si>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</si>
  <si>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</si>
  <si>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</si>
  <si>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</si>
  <si>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</si>
  <si>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</si>
  <si>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</si>
  <si>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</si>
  <si>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</si>
  <si>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</si>
  <si>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</si>
  <si>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</si>
  <si>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</si>
  <si>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</si>
  <si>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</si>
  <si>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</si>
  <si>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</si>
  <si>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</si>
  <si>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</si>
  <si>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</si>
  <si>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</si>
  <si>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751511063</t>
  </si>
  <si>
    <t>Montáž potrubí plechového skupiny I čtyřhranného bez příruby tloušťky plechu 0,6 mm přes 0,03 do 0,07 m2</t>
  </si>
  <si>
    <t>289420824</t>
  </si>
  <si>
    <t>Montáž potrubí plechového skupiny I čtyřhranného bez příruby tloušťky plechu 0,6 mm, průřezu přes 0,03 do 0,07 m2</t>
  </si>
  <si>
    <t>https://podminky.urs.cz/item/CS_URS_2025_01/751511063</t>
  </si>
  <si>
    <t>4,23+3,37</t>
  </si>
  <si>
    <t>392</t>
  </si>
  <si>
    <t>M151</t>
  </si>
  <si>
    <t xml:space="preserve">Přímá trouba 250x140 odtahový ventilátor  mat.plech pozink  viz TZ VZT D.1.4.b.1 příl. změna viz dotazy ve VŘ</t>
  </si>
  <si>
    <t>1590662374</t>
  </si>
  <si>
    <t xml:space="preserve">Přímá trouba 315x160 Odtahová hybridní hlavice mat.plech pozink  viz TZ VZT D.1.4.b.1 příl.změna viz dotazy ve VŘ</t>
  </si>
  <si>
    <t>393</t>
  </si>
  <si>
    <t>M153</t>
  </si>
  <si>
    <t>-127880385</t>
  </si>
  <si>
    <t>394</t>
  </si>
  <si>
    <t>751511064</t>
  </si>
  <si>
    <t>Montáž potrubí plechového skupiny I čtyřhranného bez příruby tloušťky plechu 0,6 mm přes 0,07 do 0,13 m2</t>
  </si>
  <si>
    <t>-739875675</t>
  </si>
  <si>
    <t>Montáž potrubí plechového skupiny I čtyřhranného bez příruby tloušťky plechu 0,6 mm, průřezu přes 0,07 do 0,13 m2</t>
  </si>
  <si>
    <t>https://podminky.urs.cz/item/CS_URS_2025_01/751511064</t>
  </si>
  <si>
    <t>6,89+3,57</t>
  </si>
  <si>
    <t>395</t>
  </si>
  <si>
    <t>M152</t>
  </si>
  <si>
    <t xml:space="preserve">Přímá trouba 315x315 odtahový ventilátor mat.plech pozink  viz TZ VZT D.1.4.b.1 příl.změna viz dotazy ve VŘ</t>
  </si>
  <si>
    <t>-458595404</t>
  </si>
  <si>
    <t>396</t>
  </si>
  <si>
    <t>M154</t>
  </si>
  <si>
    <t xml:space="preserve">Přímá trouba 450x200 Odtahová hybridní hlavice mat.plech pozink  viz TZ VZT D.1.4.b.1 příl.změna viz dotazy ve VŘ</t>
  </si>
  <si>
    <t>1226850920</t>
  </si>
  <si>
    <t>397</t>
  </si>
  <si>
    <t>751511082</t>
  </si>
  <si>
    <t>Montáž potrubí plechového skupiny I čtyřhranného bez příruby tloušťky plechu 0,8 mm přes 0,13 do 0,28 m2</t>
  </si>
  <si>
    <t>-1102677368</t>
  </si>
  <si>
    <t>Montáž potrubí plechového skupiny I čtyřhranného bez příruby tloušťky plechu 0,8 mm, průřezu přes 0,13 do 0,28 m2</t>
  </si>
  <si>
    <t>https://podminky.urs.cz/item/CS_URS_2025_01/751511082</t>
  </si>
  <si>
    <t>398</t>
  </si>
  <si>
    <t>M155</t>
  </si>
  <si>
    <t xml:space="preserve">Přímá trouba 450x315 Odtahová hybridní hlavice mat.plech pozink  viz TZ VZT D.1.4.b.1 příl.změna viz dotazy ve VŘ</t>
  </si>
  <si>
    <t>205698210</t>
  </si>
  <si>
    <t>399</t>
  </si>
  <si>
    <t>751514437</t>
  </si>
  <si>
    <t>Montáž přechodu osového nebo pravoúhlého do plechového potrubí čtyřhranného bez příruby přes 0,070 do 0,140 m2</t>
  </si>
  <si>
    <t>-375379182</t>
  </si>
  <si>
    <t>Montáž přechodu osového nebo pravoúhlého do plechového potrubí čtyřhranného bez příruby, průřezu přes 0,070 do 0,140 m2</t>
  </si>
  <si>
    <t>https://podminky.urs.cz/item/CS_URS_2025_01/751514437</t>
  </si>
  <si>
    <t>400</t>
  </si>
  <si>
    <t>M156</t>
  </si>
  <si>
    <t xml:space="preserve">Symetrický přechod 1 315x315-140x250/500 odtahový ventilátor mat.plech pozink  viz TZ VZT D.1.4.b.1 příl.změna viz dotazy ve VŘ</t>
  </si>
  <si>
    <t>1136478384</t>
  </si>
  <si>
    <t>401</t>
  </si>
  <si>
    <t>M157</t>
  </si>
  <si>
    <t xml:space="preserve">Symetrický přechod 1 450x200-315x160/200 Odtahová hybridní hlavice mat.plech pozink  viz TZ VZT D.1.4.b.1 příl.změna viz dotazy ve VŘ</t>
  </si>
  <si>
    <t>1030986519</t>
  </si>
  <si>
    <t>402</t>
  </si>
  <si>
    <t>751514439</t>
  </si>
  <si>
    <t>Montáž přechodu osového nebo pravoúhlého do plechového potrubí čtyřhranného bez příruby přes 0,210 do 0,280 m2</t>
  </si>
  <si>
    <t>1881274639</t>
  </si>
  <si>
    <t>Montáž přechodu osového nebo pravoúhlého do plechového potrubí čtyřhranného bez příruby, průřezu přes 0,210 do 0,280 m2</t>
  </si>
  <si>
    <t>https://podminky.urs.cz/item/CS_URS_2025_01/751514439</t>
  </si>
  <si>
    <t>403</t>
  </si>
  <si>
    <t>M158</t>
  </si>
  <si>
    <t xml:space="preserve">Symetrický přechod 1 450x315-450x200/150 Odtahová hybridní hlavice mat.plech pozink  viz TZ VZT D.1.4.b.1 příl.změna viz dotazy ve VŘ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</si>
  <si>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</si>
  <si>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</si>
  <si>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</si>
  <si>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</si>
  <si>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</si>
  <si>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</si>
  <si>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</si>
  <si>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</si>
  <si>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</si>
  <si>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</si>
  <si>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</si>
  <si>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</si>
  <si>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</si>
  <si>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</si>
  <si>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</si>
  <si>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</si>
  <si>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</si>
  <si>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</si>
  <si>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</si>
  <si>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</si>
  <si>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</si>
  <si>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</si>
  <si>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</si>
  <si>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</si>
  <si>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</si>
  <si>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</si>
  <si>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</si>
  <si>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</si>
  <si>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</si>
  <si>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</si>
  <si>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Pěnová požární ucpávka VZT potrubí-montáž a dodávka viz TZ příl.</t>
  </si>
  <si>
    <t>-1635478379</t>
  </si>
  <si>
    <t>751-3VZT</t>
  </si>
  <si>
    <t>Potrubní rozvod VZT jednotky</t>
  </si>
  <si>
    <t>751-3VZT3</t>
  </si>
  <si>
    <t>Vzt jednotka - zasedačka, 1NP + střecha</t>
  </si>
  <si>
    <t>751525034</t>
  </si>
  <si>
    <t>Montáž potrubí plastového čtyřhranného bez příruby přes 0,07 do 0,13 m2</t>
  </si>
  <si>
    <t>1651831013</t>
  </si>
  <si>
    <t>Montáž potrubí plastového čtyřhranného bez příruby, průřezu přes 0,07 do 0,13 m2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</si>
  <si>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</si>
  <si>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</si>
  <si>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</si>
  <si>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</si>
  <si>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</si>
  <si>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</si>
  <si>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</si>
  <si>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751525035</t>
  </si>
  <si>
    <t>Montáž potrubí plastového čtyřhranného bez příruby přes 0,13 do 0,28 m2</t>
  </si>
  <si>
    <t>-353951354</t>
  </si>
  <si>
    <t>Montáž potrubí plastového čtyřhranného bez příruby, průřezu přes 0,13 do 0,28 m2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</si>
  <si>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</si>
  <si>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</si>
  <si>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</si>
  <si>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</si>
  <si>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</si>
  <si>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</si>
  <si>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</si>
  <si>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</si>
  <si>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</si>
  <si>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</si>
  <si>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</si>
  <si>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</si>
  <si>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</si>
  <si>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</si>
  <si>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</si>
  <si>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</si>
  <si>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</si>
  <si>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</si>
  <si>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</si>
  <si>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</si>
  <si>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mat.ALP100RF  viz TZ VZT D.1.4.b.1 příl.</t>
  </si>
  <si>
    <t>-1029388893</t>
  </si>
  <si>
    <t>M1221</t>
  </si>
  <si>
    <t xml:space="preserve">Přímá trouba  500x500 mat.ALP100RF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</si>
  <si>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</si>
  <si>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</si>
  <si>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</si>
  <si>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</si>
  <si>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</si>
  <si>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</si>
  <si>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</si>
  <si>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</si>
  <si>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</si>
  <si>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</si>
  <si>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</si>
  <si>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</si>
  <si>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</si>
  <si>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</si>
  <si>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</si>
  <si>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</si>
  <si>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</si>
  <si>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</si>
  <si>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</si>
  <si>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</si>
  <si>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</si>
  <si>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</si>
  <si>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</si>
  <si>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</si>
  <si>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</si>
  <si>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</si>
  <si>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</si>
  <si>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</si>
  <si>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</si>
  <si>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</si>
  <si>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</si>
  <si>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</si>
  <si>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</si>
  <si>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</si>
  <si>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</si>
  <si>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</si>
  <si>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</si>
  <si>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</si>
  <si>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</si>
  <si>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</si>
  <si>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</si>
  <si>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</si>
  <si>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</si>
  <si>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</si>
  <si>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</si>
  <si>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</si>
  <si>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</si>
  <si>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</si>
  <si>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</si>
  <si>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</si>
  <si>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</si>
  <si>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</si>
  <si>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</si>
  <si>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</si>
  <si>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</si>
  <si>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</si>
  <si>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</si>
  <si>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</si>
  <si>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</si>
  <si>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</si>
  <si>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751526429</t>
  </si>
  <si>
    <t>Montáž přechodu osového nebo pravoúhlého do plastového potrubí čtyřhranného bez příruby přes 0,13 do 0,28 m2</t>
  </si>
  <si>
    <t>-1695655310</t>
  </si>
  <si>
    <t>Montáž přechodu osového nebo pravoúhlého do plastového potrubí čtyřhranného bez příruby, průřezu přes 0,13 do 0,28 m2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</si>
  <si>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</si>
  <si>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</si>
  <si>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</si>
  <si>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</si>
  <si>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</si>
  <si>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</si>
  <si>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</si>
  <si>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</si>
  <si>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</si>
  <si>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</si>
  <si>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</si>
  <si>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</si>
  <si>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</si>
  <si>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</si>
  <si>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</si>
  <si>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mat.ALP100RF  viz TZ VZT D.1.4.b.1 příl.</t>
  </si>
  <si>
    <t>1063718171</t>
  </si>
  <si>
    <t>M134</t>
  </si>
  <si>
    <t xml:space="preserve">Symetrický přechod 300x600-250x500/100  mat.ALP100RF  viz TZ VZT D.1.4.b.1 příl.</t>
  </si>
  <si>
    <t>-1791945660</t>
  </si>
  <si>
    <t>M135</t>
  </si>
  <si>
    <t xml:space="preserve">Symetrický přechod 300x600-315x560/100  mat.ALP100RF  viz TZ VZT D.1.4.b.1 příl.</t>
  </si>
  <si>
    <t>-195913897</t>
  </si>
  <si>
    <t>M136</t>
  </si>
  <si>
    <t xml:space="preserve">Symetrický přechod 400x400-300x600/300  mat.ALP100RF  viz TZ VZT D.1.4.b.1 příl.</t>
  </si>
  <si>
    <t>844097722</t>
  </si>
  <si>
    <t>M137</t>
  </si>
  <si>
    <t xml:space="preserve">Symetrický přechod 600x300-500x710/400  mat.ALP100RF  viz TZ VZT D.1.4.b.1 příl.</t>
  </si>
  <si>
    <t>1565810375</t>
  </si>
  <si>
    <t>M138</t>
  </si>
  <si>
    <t xml:space="preserve">Symetrický přechod 630x355-630x180/400  mat.ALP100RF  viz TZ VZT D.1.4.b.1 příl.</t>
  </si>
  <si>
    <t>1675231565</t>
  </si>
  <si>
    <t>M140</t>
  </si>
  <si>
    <t xml:space="preserve">Symetrický přechod 560x250-560x315/736  mat.ALP100RF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</si>
  <si>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</si>
  <si>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</si>
  <si>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</si>
  <si>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</si>
  <si>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</si>
  <si>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</si>
  <si>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</si>
  <si>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</si>
  <si>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</si>
  <si>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</si>
  <si>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</si>
  <si>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</si>
  <si>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</si>
  <si>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mat.ALP100RF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</si>
  <si>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</si>
  <si>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</si>
  <si>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</si>
  <si>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</si>
  <si>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</si>
  <si>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</si>
  <si>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</si>
  <si>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</si>
  <si>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</si>
  <si>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</si>
  <si>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</si>
  <si>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</si>
  <si>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</si>
  <si>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</si>
  <si>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</si>
  <si>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</si>
  <si>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</si>
  <si>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</si>
  <si>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</si>
  <si>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</si>
  <si>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</si>
  <si>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</si>
  <si>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</si>
  <si>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</si>
  <si>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</si>
  <si>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</si>
  <si>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</si>
  <si>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</si>
  <si>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</si>
  <si>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</si>
  <si>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</si>
  <si>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</si>
  <si>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</si>
  <si>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</si>
  <si>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-1085032940</t>
  </si>
  <si>
    <t>34571377</t>
  </si>
  <si>
    <t>trubka elektroinstalační ohebná lehce odolná z PVC-U D 18,8/25mm poloměr ohybu &gt;100mm</t>
  </si>
  <si>
    <t>1430362077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</si>
  <si>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</si>
  <si>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</si>
  <si>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</si>
  <si>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-1439401352</t>
  </si>
  <si>
    <t>34571370</t>
  </si>
  <si>
    <t>trubka elektroinstalační ohebná dvouplášťová korugovaná HDPE+LDPE UV stab (chránička) D 32/40mm</t>
  </si>
  <si>
    <t>-720929694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</si>
  <si>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</si>
  <si>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</si>
  <si>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</si>
  <si>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727584532</t>
  </si>
  <si>
    <t>34571015</t>
  </si>
  <si>
    <t>lišta elektroinstalační hranatá bezhalogenová 40x20mm</t>
  </si>
  <si>
    <t>841121602</t>
  </si>
  <si>
    <t>34571016</t>
  </si>
  <si>
    <t>lišta elektroinstalační hranatá bezhalogenová 40x40mm</t>
  </si>
  <si>
    <t>-904311596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</si>
  <si>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</si>
  <si>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</si>
  <si>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</si>
  <si>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-1457803415</t>
  </si>
  <si>
    <t>34571219</t>
  </si>
  <si>
    <t>kanál elektroinstalační hranatý PVC 100x60mm</t>
  </si>
  <si>
    <t>-461442710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</si>
  <si>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</si>
  <si>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</si>
  <si>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</si>
  <si>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-1413633628</t>
  </si>
  <si>
    <t>34571451</t>
  </si>
  <si>
    <t>krabice pod omítku PVC přístrojová kruhová D 70mm hluboká</t>
  </si>
  <si>
    <t>1274662294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</si>
  <si>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</si>
  <si>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</si>
  <si>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1275130143</t>
  </si>
  <si>
    <t>34571521</t>
  </si>
  <si>
    <t>krabice pod omítku PVC odbočná kruhová D 70mm s víčkem a svorkovnicí</t>
  </si>
  <si>
    <t>-1147708830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</si>
  <si>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</si>
  <si>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</si>
  <si>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-1580227588</t>
  </si>
  <si>
    <t>34571478</t>
  </si>
  <si>
    <t>krabice v uzavřeném provedení PP s krytím IP 66 čtvercová 80x80mm</t>
  </si>
  <si>
    <t>2036803838</t>
  </si>
  <si>
    <t>34562690</t>
  </si>
  <si>
    <t>svorkovnice krabicová šroubovací čtyřpólová pro 4x3 vodiče 1,5-4,0mm2, 400V</t>
  </si>
  <si>
    <t>1126849673</t>
  </si>
  <si>
    <t>741120001</t>
  </si>
  <si>
    <t>Montáž vodičů izolovaných měděných bez ukončení uložených pod omítku plných a laněných (např. CY), průřezu žíly 0,35 až 6 mm2</t>
  </si>
  <si>
    <t>-1607140269</t>
  </si>
  <si>
    <t>34141027</t>
  </si>
  <si>
    <t>vodič propojovací flexibilní jádro Cu lanované izolace PVC 450/750V (H07V-K) 1x6mm2</t>
  </si>
  <si>
    <t>-1702892261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</si>
  <si>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</si>
  <si>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</si>
  <si>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</si>
  <si>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-2112470766</t>
  </si>
  <si>
    <t>34141029</t>
  </si>
  <si>
    <t>vodič propojovací flexibilní jádro Cu lanované izolace PVC 450/750V (H07V-K) 1x16mm2</t>
  </si>
  <si>
    <t>1417947314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</si>
  <si>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</si>
  <si>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</si>
  <si>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</si>
  <si>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1494190183</t>
  </si>
  <si>
    <t>34141030</t>
  </si>
  <si>
    <t>vodič propojovací flexibilní jádro Cu lanované izolace PVC 450/750V (H07V-K) 1x25mm2</t>
  </si>
  <si>
    <t>882747449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</si>
  <si>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</si>
  <si>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</si>
  <si>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</si>
  <si>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645785541</t>
  </si>
  <si>
    <t>34111005</t>
  </si>
  <si>
    <t>kabel instalační jádro Cu plné izolace PVC plášť PVC 450/750V (CYKY) 2x1,5mm2</t>
  </si>
  <si>
    <t>-1690872594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</si>
  <si>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</si>
  <si>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</si>
  <si>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</si>
  <si>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-2031195182</t>
  </si>
  <si>
    <t>741122015</t>
  </si>
  <si>
    <t>Montáž kabelů měděných bez ukončení uložených pod omítku plných kulatých (např. CYKY), počtu a průřezu žil 3x1,5 mm2</t>
  </si>
  <si>
    <t>-1593370880</t>
  </si>
  <si>
    <t>34111030</t>
  </si>
  <si>
    <t>kabel instalační jádro Cu plné izolace PVC plášť PVC 450/750V (CYKY) 3x1,5mm2</t>
  </si>
  <si>
    <t>400971691</t>
  </si>
  <si>
    <t>2850 "J"</t>
  </si>
  <si>
    <t>800 "O"</t>
  </si>
  <si>
    <t>3650*1,15 "Přepočtené koeficientem množství</t>
  </si>
  <si>
    <t>741122016</t>
  </si>
  <si>
    <t>Montáž kabelů měděných bez ukončení uložených pod omítku plných kulatých (např. CYKY), počtu a průřezu žil 3x2,5 až 6 mm2</t>
  </si>
  <si>
    <t>-428150450</t>
  </si>
  <si>
    <t>34111036</t>
  </si>
  <si>
    <t>kabel instalační jádro Cu plné izolace PVC plášť PVC 450/750V (CYKY) 3x2,5mm2</t>
  </si>
  <si>
    <t>1175396975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</si>
  <si>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</si>
  <si>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</si>
  <si>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</si>
  <si>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394857204</t>
  </si>
  <si>
    <t>34111060</t>
  </si>
  <si>
    <t>kabel instalační jádro Cu plné izolace PVC plášť PVC 450/750V (CYKY) 4x1,5mm2</t>
  </si>
  <si>
    <t>1028579273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</si>
  <si>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</si>
  <si>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</si>
  <si>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</si>
  <si>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1589642486</t>
  </si>
  <si>
    <t>34111090</t>
  </si>
  <si>
    <t>kabel instalační jádro Cu plné izolace PVC plášť PVC 450/750V (CYKY) 5x1,5mm2</t>
  </si>
  <si>
    <t>928125234</t>
  </si>
  <si>
    <t>740*1,15 "Přepočtené koeficientem množství</t>
  </si>
  <si>
    <t>34111094</t>
  </si>
  <si>
    <t>kabel instalační jádro Cu plné izolace PVC plášť PVC 450/750V (CYKY) 5x2,5mm2</t>
  </si>
  <si>
    <t>1956193008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</si>
  <si>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</si>
  <si>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</si>
  <si>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</si>
  <si>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-1439044823</t>
  </si>
  <si>
    <t>34111098</t>
  </si>
  <si>
    <t>kabel instalační jádro Cu plné izolace PVC plášť PVC 450/750V (CYKY) 5x4mm2</t>
  </si>
  <si>
    <t>1930090024</t>
  </si>
  <si>
    <t>60*1,15 "Přepočtené koeficientem množství</t>
  </si>
  <si>
    <t>34111100</t>
  </si>
  <si>
    <t>kabel instalační jádro Cu plné izolace PVC plášť PVC 450/750V (CYKY) 5x6mm2</t>
  </si>
  <si>
    <t>61417164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</si>
  <si>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</si>
  <si>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</si>
  <si>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</si>
  <si>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-1478139111</t>
  </si>
  <si>
    <t>34113034</t>
  </si>
  <si>
    <t>kabel instalační jádro Cu plné izolace PVC plášť PVC 450/750V (CYKY) 5x10mm2</t>
  </si>
  <si>
    <t>2000453488</t>
  </si>
  <si>
    <t>741122034</t>
  </si>
  <si>
    <t>Montáž kabelů měděných bez ukončení uložených pod omítku plných kulatých (např. CYKY), počtu a průřezu žil 5x25 až 35 mm2</t>
  </si>
  <si>
    <t>969622039</t>
  </si>
  <si>
    <t>34113134</t>
  </si>
  <si>
    <t>kabel silový jádro Cu izolace PVC plášť PVC 0,6/1kV (1-CYKY) 5x25mm2</t>
  </si>
  <si>
    <t>1437403149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</si>
  <si>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</si>
  <si>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</si>
  <si>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</si>
  <si>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-2028377710</t>
  </si>
  <si>
    <t>34111110</t>
  </si>
  <si>
    <t>kabel instalační jádro Cu plné izolace PVC plášť PVC 450/750V (CYKY) 7x1,5mm2</t>
  </si>
  <si>
    <t>351361327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</si>
  <si>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</si>
  <si>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</si>
  <si>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</si>
  <si>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</si>
  <si>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</si>
  <si>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-913501404</t>
  </si>
  <si>
    <t>34113128</t>
  </si>
  <si>
    <t>kabel silový jádro Cu izolace PVC plášť PVC 0,6/1kV (1-CYKY) 4x70mm2</t>
  </si>
  <si>
    <t>-143736144</t>
  </si>
  <si>
    <t>741123321</t>
  </si>
  <si>
    <t>Montáž kabelů hliníkových bez ukončení uložených pevně plných nebo laněných kulatých (např. AYKY) počtu a průřezu žil 4x150 až 185 mm2</t>
  </si>
  <si>
    <t>-2032411823</t>
  </si>
  <si>
    <t>34113082</t>
  </si>
  <si>
    <t>kabel silový jádro Al izolace PVC plášť PVC 0,6/1kV (1-AYKY) 4x120mm2</t>
  </si>
  <si>
    <t>864731257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</si>
  <si>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</si>
  <si>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</si>
  <si>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</si>
  <si>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252435442</t>
  </si>
  <si>
    <t>741130003</t>
  </si>
  <si>
    <t>Ukončení vodičů izolovaných s označením a zapojením v rozváděči nebo na přístroji, průřezu žíly do 4 mm2</t>
  </si>
  <si>
    <t>-297665447</t>
  </si>
  <si>
    <t>741130004</t>
  </si>
  <si>
    <t>Ukončení vodičů izolovaných s označením a zapojením v rozváděči nebo na přístroji, průřezu žíly do 6 mm2</t>
  </si>
  <si>
    <t>-1165409494</t>
  </si>
  <si>
    <t>741130005</t>
  </si>
  <si>
    <t>Ukončení vodičů izolovaných s označením a zapojením v rozváděči nebo na přístroji, průřezu žíly do 10 mm2</t>
  </si>
  <si>
    <t>-293402542</t>
  </si>
  <si>
    <t>741130006</t>
  </si>
  <si>
    <t>Ukončení vodičů izolovaných s označením a zapojením v rozváděči nebo na přístroji, průřezu žíly do 16 mm2</t>
  </si>
  <si>
    <t>1809704797</t>
  </si>
  <si>
    <t>741130007</t>
  </si>
  <si>
    <t>Ukončení vodičů izolovaných s označením a zapojením v rozváděči nebo na přístroji, průřezu žíly do 25 mm2</t>
  </si>
  <si>
    <t>1566991693</t>
  </si>
  <si>
    <t>741130012</t>
  </si>
  <si>
    <t>Ukončení vodičů izolovaných s označením a zapojením v rozváděči nebo na přístroji, průřezu žíly do 70 mm2</t>
  </si>
  <si>
    <t>974012285</t>
  </si>
  <si>
    <t>741130014</t>
  </si>
  <si>
    <t>Ukončení vodičů izolovaných s označením a zapojením v rozváděči nebo na přístroji, průřezu žíly do 120 mm2</t>
  </si>
  <si>
    <t>-363177527</t>
  </si>
  <si>
    <t>741210002</t>
  </si>
  <si>
    <t>Montáž rozvodnic oceloplechových nebo plastových bez zapojení vodičů běžných, hmotnosti do 50 kg</t>
  </si>
  <si>
    <t>1736454528</t>
  </si>
  <si>
    <t>RMAT0001</t>
  </si>
  <si>
    <t xml:space="preserve">RTS - total stop, skříň, vč. jističe 250A s vypínací cívkou </t>
  </si>
  <si>
    <t>-1505672405</t>
  </si>
  <si>
    <t>RMAT0002</t>
  </si>
  <si>
    <t>RP0.1.17 - rozvaděč vč. montáže dle PD</t>
  </si>
  <si>
    <t>-371694862</t>
  </si>
  <si>
    <t>RMAT0003</t>
  </si>
  <si>
    <t xml:space="preserve">RP00.1.12 -  rozvaděč vč. montáže dle PD</t>
  </si>
  <si>
    <t>995533506</t>
  </si>
  <si>
    <t>RMAT0004</t>
  </si>
  <si>
    <t xml:space="preserve">RP1.5 -  rozvaděč vč. montáže dle PD</t>
  </si>
  <si>
    <t>1945516255</t>
  </si>
  <si>
    <t>RMAT0005</t>
  </si>
  <si>
    <t xml:space="preserve">RP1.2 -  rozvaděč vč. montáže dle PD</t>
  </si>
  <si>
    <t>-1209770419</t>
  </si>
  <si>
    <t>RMAT0006</t>
  </si>
  <si>
    <t xml:space="preserve">RP1.1 -  rozvaděč vč. montáže dle PD</t>
  </si>
  <si>
    <t>374247893</t>
  </si>
  <si>
    <t>RMAT0007</t>
  </si>
  <si>
    <t xml:space="preserve">RP2 -  rozvaděč vč. montáže dle PD</t>
  </si>
  <si>
    <t>-1448250646</t>
  </si>
  <si>
    <t>RMAT0008</t>
  </si>
  <si>
    <t xml:space="preserve">RP3.5 -  rozvaděč vč. montáže dle PD</t>
  </si>
  <si>
    <t>-894659930</t>
  </si>
  <si>
    <t>RMAT0009</t>
  </si>
  <si>
    <t xml:space="preserve">RP3.3 -  rozvaděč vč. montáže dle PD</t>
  </si>
  <si>
    <t>1564277034</t>
  </si>
  <si>
    <t>RMAT0010</t>
  </si>
  <si>
    <t xml:space="preserve">RP3.2 -  rozvaděč vč. montáže dle PD</t>
  </si>
  <si>
    <t>1306888617</t>
  </si>
  <si>
    <t>RMAT0011</t>
  </si>
  <si>
    <t xml:space="preserve">RP3.1 -  rozvaděč vč. montáže dle PD</t>
  </si>
  <si>
    <t>376769567</t>
  </si>
  <si>
    <t>741210003</t>
  </si>
  <si>
    <t>Montáž rozvodnic oceloplechových nebo plastových bez zapojení vodičů běžných, hmotnosti do 100 kg</t>
  </si>
  <si>
    <t>47208168</t>
  </si>
  <si>
    <t>RMAT0012</t>
  </si>
  <si>
    <t>RE1 - elektroměrový rozvaděč EI-S30DP1/ČEZ, vč. jističů dle PD</t>
  </si>
  <si>
    <t>-57310491</t>
  </si>
  <si>
    <t>RMAT0013</t>
  </si>
  <si>
    <t>RE2 - elektroměrový rozvaděč EI-S30DP1/ČEZ, vč. jističů dle PD</t>
  </si>
  <si>
    <t>-269480132</t>
  </si>
  <si>
    <t>RMAT0014</t>
  </si>
  <si>
    <t>RE2/MÚ - náplň do části rozvaděče RE2 vč. montáže dle PD</t>
  </si>
  <si>
    <t>211760101</t>
  </si>
  <si>
    <t>RMAT0015</t>
  </si>
  <si>
    <t>RE3 - elektroměrový rozvaděč EI-S30DP1/ČEZ, vč. jističů dle PD</t>
  </si>
  <si>
    <t>206970474</t>
  </si>
  <si>
    <t>RMAT0016</t>
  </si>
  <si>
    <t>RE3/MÚ - náplň do části rozvaděče RE3 vč. montáže dle PD</t>
  </si>
  <si>
    <t>1699823898</t>
  </si>
  <si>
    <t>741310001</t>
  </si>
  <si>
    <t>Montáž spínačů jedno nebo dvoupólových nástěnných se zapojením vodičů, pro prostředí normální spínačů, řazení 1-jednopólových</t>
  </si>
  <si>
    <t>1439893801</t>
  </si>
  <si>
    <t>34535015</t>
  </si>
  <si>
    <t>spínač nástěnný jednopólový, řazení 1, IP44, šroubové svorky</t>
  </si>
  <si>
    <t>-1179787691</t>
  </si>
  <si>
    <t>741310012</t>
  </si>
  <si>
    <t>Montáž spínačů jedno nebo dvoupólových nástěnných se zapojením vodičů, pro prostředí normální ovladačů, řazení 1/0S-tlačítkových zapínacích s doutnavkou</t>
  </si>
  <si>
    <t>1094719919</t>
  </si>
  <si>
    <t>34535024</t>
  </si>
  <si>
    <t>ovládač nástěnný zapínací, s čirým průzorem, se sv. N, řazení 1/0S, 1/0So, IP44, šroubové svorky</t>
  </si>
  <si>
    <t>1344285534</t>
  </si>
  <si>
    <t>741310022</t>
  </si>
  <si>
    <t>Montáž spínačů jedno nebo dvoupólových nástěnných se zapojením vodičů, pro prostředí normální přepínačů, řazení 6-střídavých</t>
  </si>
  <si>
    <t>-1289309485</t>
  </si>
  <si>
    <t>34535018</t>
  </si>
  <si>
    <t>přepínač nástěnný střídavý, řazení 6, IP44, šroubové svorky</t>
  </si>
  <si>
    <t>-480831002</t>
  </si>
  <si>
    <t>741310024</t>
  </si>
  <si>
    <t>Montáž spínačů jedno nebo dvoupólových nástěnných se zapojením vodičů, pro prostředí normální přepínačů, řazení 6+6 dvojitých střídavých</t>
  </si>
  <si>
    <t>-72673940</t>
  </si>
  <si>
    <t>34535022</t>
  </si>
  <si>
    <t>přepínač nástěnný střídavý dvojitý, řazení 6+6(6+1), IP44, šroubové svorky</t>
  </si>
  <si>
    <t>659104285</t>
  </si>
  <si>
    <t>741310101</t>
  </si>
  <si>
    <t>Montáž spínačů jedno nebo dvoupólových polozapuštěných nebo zapuštěných se zapojením vodičů bezšroubové připojení spínačů, řazení 1-jednopólových</t>
  </si>
  <si>
    <t>1350107344</t>
  </si>
  <si>
    <t>34539010</t>
  </si>
  <si>
    <t>přístroj spínače jednopólového, řazení 1, 1So bezšroubové svorky</t>
  </si>
  <si>
    <t>-1498982437</t>
  </si>
  <si>
    <t>34539049</t>
  </si>
  <si>
    <t>kryt spínače jednoduchý</t>
  </si>
  <si>
    <t>-1384962277</t>
  </si>
  <si>
    <t>34539059</t>
  </si>
  <si>
    <t>rámeček jednonásobný</t>
  </si>
  <si>
    <t>-120940951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</si>
  <si>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</si>
  <si>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</si>
  <si>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1769921316</t>
  </si>
  <si>
    <t>34539021</t>
  </si>
  <si>
    <t>přístroj ovládače zapínacího, řazení 1/0, 1/0S, 1/0So bezšroubové svorky</t>
  </si>
  <si>
    <t>-1317574422</t>
  </si>
  <si>
    <t>34539030</t>
  </si>
  <si>
    <t>doutnavka signalizační 2 mA (univerzální)</t>
  </si>
  <si>
    <t>-886223567</t>
  </si>
  <si>
    <t>34539051</t>
  </si>
  <si>
    <t>kryt spínače jednoduchý, s průzorem</t>
  </si>
  <si>
    <t>125176739</t>
  </si>
  <si>
    <t>34539048</t>
  </si>
  <si>
    <t>kryt spínače jednoduchý, s čirým průzorem, s popisovým polem</t>
  </si>
  <si>
    <t>589902929</t>
  </si>
  <si>
    <t>1978011449</t>
  </si>
  <si>
    <t>741310121</t>
  </si>
  <si>
    <t>Montáž spínačů jedno nebo dvoupólových polozapuštěných nebo zapuštěných se zapojením vodičů bezšroubové připojení přepínačů, řazení 5-sériových</t>
  </si>
  <si>
    <t>-452745342</t>
  </si>
  <si>
    <t>34539012</t>
  </si>
  <si>
    <t>přístroj přepínače sériového, řazení 5 bezšroubové svorky</t>
  </si>
  <si>
    <t>-1124088374</t>
  </si>
  <si>
    <t>34539050</t>
  </si>
  <si>
    <t>kryt spínače dělený</t>
  </si>
  <si>
    <t>468872421</t>
  </si>
  <si>
    <t>833825360</t>
  </si>
  <si>
    <t>741310122</t>
  </si>
  <si>
    <t>Montáž spínačů jedno nebo dvoupólových polozapuštěných nebo zapuštěných se zapojením vodičů bezšroubové připojení přepínačů, řazení 6-střídavých</t>
  </si>
  <si>
    <t>1169399912</t>
  </si>
  <si>
    <t>34539016</t>
  </si>
  <si>
    <t>přístroj přepínače střídavého, řazení 6, 6So, 6S bezšroubové svorky</t>
  </si>
  <si>
    <t>-1037661674</t>
  </si>
  <si>
    <t>-390782151</t>
  </si>
  <si>
    <t>-390146399</t>
  </si>
  <si>
    <t>741310125</t>
  </si>
  <si>
    <t>Montáž spínačů jedno nebo dvoupólových polozapuštěných nebo zapuštěných se zapojením vodičů bezšroubové připojení přepínačů, řazení 6+6-dvojitých střídavých</t>
  </si>
  <si>
    <t>1683194277</t>
  </si>
  <si>
    <t>34539017</t>
  </si>
  <si>
    <t>přístroj přepínače střídavého dvojitého, řazení 6+6(6+1) bezšroubové svorky</t>
  </si>
  <si>
    <t>274684948</t>
  </si>
  <si>
    <t>1220449489</t>
  </si>
  <si>
    <t>457235887</t>
  </si>
  <si>
    <t>741310126</t>
  </si>
  <si>
    <t>Montáž spínačů jedno nebo dvoupólových polozapuštěných nebo zapuštěných se zapojením vodičů bezšroubové připojení přepínačů, řazení 7-křížových</t>
  </si>
  <si>
    <t>-739015628</t>
  </si>
  <si>
    <t>34539014</t>
  </si>
  <si>
    <t>přístroj přepínače křížového, řazení 7, 7So bezšroubové svorky</t>
  </si>
  <si>
    <t>-956075442</t>
  </si>
  <si>
    <t>-1524848295</t>
  </si>
  <si>
    <t>-1445260778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</si>
  <si>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</si>
  <si>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</si>
  <si>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1069368813</t>
  </si>
  <si>
    <t>1174949</t>
  </si>
  <si>
    <t>Přístroj ovládače žaluziového jednopólového kolébkového 1/0+1/0 s blokováním</t>
  </si>
  <si>
    <t>2110505353</t>
  </si>
  <si>
    <t>1186961</t>
  </si>
  <si>
    <t>Kryt spínače žaluziového kolébkového dělený, s potiskem</t>
  </si>
  <si>
    <t>-814995106</t>
  </si>
  <si>
    <t>-1165210764</t>
  </si>
  <si>
    <t>741310412</t>
  </si>
  <si>
    <t>Montáž spínačů tří nebo čtyřpólových nástěnných se zapojením vodičů, pro prostředí venkovní nebo mokré do 25 A</t>
  </si>
  <si>
    <t>-716360888</t>
  </si>
  <si>
    <t>34535110</t>
  </si>
  <si>
    <t>spínač nástěnný trojpólový v krytu IP65 25A</t>
  </si>
  <si>
    <t>322922155</t>
  </si>
  <si>
    <t>741311004</t>
  </si>
  <si>
    <t>Montáž spínačů speciálních se zapojením vodičů čidla pohybu nástěnného</t>
  </si>
  <si>
    <t>-204441834</t>
  </si>
  <si>
    <t>40461058</t>
  </si>
  <si>
    <t>čidlo pohybové a prezenční stropní 360°</t>
  </si>
  <si>
    <t>-1445607104</t>
  </si>
  <si>
    <t>1724894</t>
  </si>
  <si>
    <t>POHYBOVE CIDLO NASTENNE 180° IP55 BILA</t>
  </si>
  <si>
    <t>690453120</t>
  </si>
  <si>
    <t>741311071</t>
  </si>
  <si>
    <t>Montáž spínačů speciálních se zapojením vodičů tlačítka nouzového zastavení/vypnutí TOTAL STOP přisazeného nebo nástěnného</t>
  </si>
  <si>
    <t>-858138620</t>
  </si>
  <si>
    <t>34532002</t>
  </si>
  <si>
    <t>ovládač nouzového zastavení s aretací 1V+1Z 3A 240V AC</t>
  </si>
  <si>
    <t>-1323151861</t>
  </si>
  <si>
    <t>741313002</t>
  </si>
  <si>
    <t>Montáž zásuvek domovních se zapojením vodičů bezšroubové připojení polozapuštěných nebo zapuštěných 10/16 A, provedení 2P + PE dvojí zapojení pro průběžnou montáž</t>
  </si>
  <si>
    <t>478183508</t>
  </si>
  <si>
    <t>34555241</t>
  </si>
  <si>
    <t>přístroj zásuvky zapuštěné jednonásobné, krytka s clonkami, bezšroubové svorky</t>
  </si>
  <si>
    <t>420330071</t>
  </si>
  <si>
    <t>-684469726</t>
  </si>
  <si>
    <t>34539060</t>
  </si>
  <si>
    <t>rámeček dvojnásobný</t>
  </si>
  <si>
    <t>1807876820</t>
  </si>
  <si>
    <t>34539061</t>
  </si>
  <si>
    <t>rámeček trojnásobný</t>
  </si>
  <si>
    <t>-660934790</t>
  </si>
  <si>
    <t>741313003</t>
  </si>
  <si>
    <t>Montáž zásuvek domovních se zapojením vodičů bezšroubové připojení polozapuštěných nebo zapuštěných 10/16 A, provedení 2x (2P + PE) dvojnásobná</t>
  </si>
  <si>
    <t>623217038</t>
  </si>
  <si>
    <t>RMAT0017</t>
  </si>
  <si>
    <t>Dvojzásuvka s natočenou vrchní dutinou</t>
  </si>
  <si>
    <t>-876779279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</si>
  <si>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</si>
  <si>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</si>
  <si>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937492456</t>
  </si>
  <si>
    <t>34555244</t>
  </si>
  <si>
    <t>přístroj zásuvky zapuštěné jednonásobné s optickou přepěťovou ochranou, krytka s clonkami, bezšroubové svorky</t>
  </si>
  <si>
    <t>506937081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</si>
  <si>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</si>
  <si>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</si>
  <si>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888454031</t>
  </si>
  <si>
    <t>34555248</t>
  </si>
  <si>
    <t>zásuvka nástěnná jednonásobná s víčkem pro průběžnou montáž, IP44, šroubové svorky</t>
  </si>
  <si>
    <t>-317971674</t>
  </si>
  <si>
    <t>741320105</t>
  </si>
  <si>
    <t>Montáž jističů se zapojením vodičů jednopólových nn do 25 A ve skříni</t>
  </si>
  <si>
    <t>393614758</t>
  </si>
  <si>
    <t>35822111</t>
  </si>
  <si>
    <t>jistič 1-pólový 16 A vypínací charakteristika B vypínací schopnost 10 kA</t>
  </si>
  <si>
    <t>1286192489</t>
  </si>
  <si>
    <t>741321003</t>
  </si>
  <si>
    <t>Montáž proudových chráničů se zapojením vodičů dvoupólových nn do 25 A ve skříni</t>
  </si>
  <si>
    <t>546090960</t>
  </si>
  <si>
    <t>RMAT0018</t>
  </si>
  <si>
    <t>kombinovaný proudový chránič s jističem, 2p/10A/chra.B, yup "A"</t>
  </si>
  <si>
    <t>-1667594061</t>
  </si>
  <si>
    <t>741330731</t>
  </si>
  <si>
    <t>Montáž relé pomocných se zapojením vodičů ostatních ventilátorových</t>
  </si>
  <si>
    <t>1890018419</t>
  </si>
  <si>
    <t>10.069.937</t>
  </si>
  <si>
    <t>ELKOEP Relé SMR-T supermultifunkční</t>
  </si>
  <si>
    <t>-1996080825</t>
  </si>
  <si>
    <t>741372062</t>
  </si>
  <si>
    <t>Montáž svítidel s integrovaným zdrojem LED se zapojením vodičů interiérových přisazených stropních hranatých nebo kruhových plochy přes 0,09 do 0,36 m2</t>
  </si>
  <si>
    <t>1026861433</t>
  </si>
  <si>
    <t>RMAT0019</t>
  </si>
  <si>
    <t>A-LED panel, UGR&lt;19, hliníkový rámeček, mikroprizmatický kryt, obdélník 1200x300mm, 1 x LED, 49W, 5700lm, Ra80, 4000K</t>
  </si>
  <si>
    <t>-979190960</t>
  </si>
  <si>
    <t>RMAT0020</t>
  </si>
  <si>
    <t>B-LED panel, UGR&lt;19, hliníkový rámeček, mikroprizmatický kryt, obdélník 1200x300mm, 1 x LED, 35W, 4200lm, Ra80, 4000K</t>
  </si>
  <si>
    <t>957545652</t>
  </si>
  <si>
    <t>RMAT0021</t>
  </si>
  <si>
    <t>C-Přisazené/závěsné, čtvercové LED svítidlo, opálový kryt, 1 x LED, 23W, 3300lm, Ra80, 4000K</t>
  </si>
  <si>
    <t>857893569</t>
  </si>
  <si>
    <t>RMAT0022</t>
  </si>
  <si>
    <t>D-Přisazené LED svítidlo, opálový PMMA kryt, průměr 375mm, 1 x LED, 27W, 3000lm, Ra80, 4000K</t>
  </si>
  <si>
    <t>-226643469</t>
  </si>
  <si>
    <t>RMAT0023</t>
  </si>
  <si>
    <t>E-Přisazené LED svítidlo, opálový PMMA kryt, průměr 285mm, 1 x LED, 20W, 2150lm, Ra80, 4000K</t>
  </si>
  <si>
    <t>781921317</t>
  </si>
  <si>
    <t>RMAT0024</t>
  </si>
  <si>
    <t>F-LED panel, UGR&lt;19, Ra 90, hliníkový rámeček, mikroprizmatický kryt, čtverec 600x600mm, 1 x LED, 35W, 3950lm, Ra90, 4000K</t>
  </si>
  <si>
    <t>888872641</t>
  </si>
  <si>
    <t>RMAT0025</t>
  </si>
  <si>
    <t>F/NO - externí nouzový modul ke svítidlu F</t>
  </si>
  <si>
    <t>-948572749</t>
  </si>
  <si>
    <t>RMAT0026</t>
  </si>
  <si>
    <t>G-LED panel, UGR&lt;19, hliníkový rámeček, mikroprizmatický kryt, čtverec 600x600mm, 1 x LED, 24W, 3100lm, Ra80, 4000K</t>
  </si>
  <si>
    <t>-135181194</t>
  </si>
  <si>
    <t>RMAT0027</t>
  </si>
  <si>
    <t>H-LED panel, UGR&lt;19, hliníkový rámeček, mikroprizmatický kryt, obdélník 1200x300mm, 1 x LED, 24W, 3100lm, Ra80, 4000K</t>
  </si>
  <si>
    <t>1329021110</t>
  </si>
  <si>
    <t>RMAT0028</t>
  </si>
  <si>
    <t>I-Přisazené LED svítidlo, opálový PMMA kryt, průměr 480mm, 1 x LED, 32W, 3800lm, Ra80, 4000K</t>
  </si>
  <si>
    <t>-1799441266</t>
  </si>
  <si>
    <t>RMAT0029</t>
  </si>
  <si>
    <t>J-Kruhové přisazené LED svítidlo, opálový kryt, Ø 370mm, 1 x LED, 34W, 3550lm, Ra80, 4000K</t>
  </si>
  <si>
    <t>-2145541842</t>
  </si>
  <si>
    <t>RMAT0030</t>
  </si>
  <si>
    <t>L-LED panel, hliníkový rámeček, UGR&lt;19, mikroprizmatický kryt, obdélník 1200x300mm, 1 x LED, 57W, 6400lm, Ra80, 4000K</t>
  </si>
  <si>
    <t>-1341662923</t>
  </si>
  <si>
    <t>RMAT0031</t>
  </si>
  <si>
    <t>O-LED panel, hliníkový rámeček, opálový kryt, obdélník 1500x300mm, 1 x LED, 47W, 5700lm, Ra80, 3800K</t>
  </si>
  <si>
    <t>2064472111</t>
  </si>
  <si>
    <t>RMAT0032</t>
  </si>
  <si>
    <t>P-LED panel, UGR&lt;19, hliníkový rámeček, mikroprizmatický kryt, obdélník 600x300mm, 1 x LED, 35W, 4000lm, Ra80, 4000K</t>
  </si>
  <si>
    <t>1148762456</t>
  </si>
  <si>
    <t>741372073</t>
  </si>
  <si>
    <t>Montáž svítidel s integrovaným zdrojem LED se zapojením vodičů interiérových závěsných hranatých nebo kruhových plochy přes 0,09 do 0,36 m2</t>
  </si>
  <si>
    <t>4082423</t>
  </si>
  <si>
    <t>RMAT0033</t>
  </si>
  <si>
    <t>M-Závěsné designové LED hliníkové svítidlo, opálový kryt, 1200mm, 1 x LED, 32W, 4400lm, Ra80, 4000K vč. závěsu</t>
  </si>
  <si>
    <t>-617949562</t>
  </si>
  <si>
    <t>741372078</t>
  </si>
  <si>
    <t>Montáž svítidel s integrovaným zdrojem LED se zapojením vodičů interiérových přisazených stropních nouzových bez piktogramu</t>
  </si>
  <si>
    <t>-1382511861</t>
  </si>
  <si>
    <t>34835012.1</t>
  </si>
  <si>
    <t>svítidlo LED nouzové přisazené baterie 1h, protipanické</t>
  </si>
  <si>
    <t>1037149182</t>
  </si>
  <si>
    <t>741372079</t>
  </si>
  <si>
    <t>Montáž svítidel s integrovaným zdrojem LED se zapojením vodičů interiérových přisazených stropních nouzových s piktogramem</t>
  </si>
  <si>
    <t>-892356076</t>
  </si>
  <si>
    <t>34835014</t>
  </si>
  <si>
    <t>svítidlo LED nouzové přisazené baterie 1h piktogram</t>
  </si>
  <si>
    <t>-109120037</t>
  </si>
  <si>
    <t>741372154</t>
  </si>
  <si>
    <t>Montáž svítidel s integrovaným zdrojem LED se zapojením vodičů průmyslových přisazených stropních</t>
  </si>
  <si>
    <t>-1928476352</t>
  </si>
  <si>
    <t>RMAT0034</t>
  </si>
  <si>
    <t>S-LED prachotěsné svítidlo, polyesterové tělo, opálový PC kryt, IK08, IP65, 1 x LED, 20W, 2700lm, Ra80, 4000K</t>
  </si>
  <si>
    <t>1156426936</t>
  </si>
  <si>
    <t>741410021</t>
  </si>
  <si>
    <t>Montáž uzemňovacího vedení s upevněním, propojením a připojením pomocí svorek v zemi s izolací spojů pásku průřezu do 120 mm2 v městské zástavbě</t>
  </si>
  <si>
    <t>1045069457</t>
  </si>
  <si>
    <t>1186176</t>
  </si>
  <si>
    <t>ZEMNICI PASKA FEZN 30X4 (BAL=25KG)</t>
  </si>
  <si>
    <t>-1796123119</t>
  </si>
  <si>
    <t>741420001</t>
  </si>
  <si>
    <t>Montáž hromosvodného vedení svodových drátů nebo lan s podpěrami, Ø do 10 mm</t>
  </si>
  <si>
    <t>1150149390</t>
  </si>
  <si>
    <t>35441077</t>
  </si>
  <si>
    <t>drát D 8mm AlMgSi</t>
  </si>
  <si>
    <t>1726855581</t>
  </si>
  <si>
    <t>0,2*460 "váha 0,2kg/m"</t>
  </si>
  <si>
    <t>1000300344</t>
  </si>
  <si>
    <t xml:space="preserve">253050  Podpěra vedení FB2 pro ploché střechy beton C35/45 m. dvoubodové uložení drátu prům</t>
  </si>
  <si>
    <t>-812317451</t>
  </si>
  <si>
    <t>1000300369</t>
  </si>
  <si>
    <t xml:space="preserve">297110  Podpěra vedení snap H 36mm šedý se samolepicí destičkou D 67mm, pro prům.8mm </t>
  </si>
  <si>
    <t>1300421847</t>
  </si>
  <si>
    <t>1000300365</t>
  </si>
  <si>
    <t xml:space="preserve">273742  Podpěra tyče s prstencem, odlitek Zn pro prům. 7-10mm FeZn, s natloukací hmoždinkou </t>
  </si>
  <si>
    <t>1637320412</t>
  </si>
  <si>
    <t>741420002</t>
  </si>
  <si>
    <t>Montáž hromosvodného vedení svodových drátů nebo lan s podpěrami, Ø přes 10 mm</t>
  </si>
  <si>
    <t>102961882</t>
  </si>
  <si>
    <t>1000300375</t>
  </si>
  <si>
    <t xml:space="preserve">830208  conductor, vodič CUI D 20mm Cu 8mm, přdvybavený pro instalaci, L 3,5m</t>
  </si>
  <si>
    <t>1223073353</t>
  </si>
  <si>
    <t>1030038427</t>
  </si>
  <si>
    <t xml:space="preserve">275129  Dvoušroubá příložka pro vodič CUI D 20mm, s oválnými otvory 6,5x8,0mm, nerez </t>
  </si>
  <si>
    <t>452862125</t>
  </si>
  <si>
    <t>741420020</t>
  </si>
  <si>
    <t>Montáž hromosvodného vedení svorek s jedním šroubem</t>
  </si>
  <si>
    <t>-1680998241</t>
  </si>
  <si>
    <t>1000300358</t>
  </si>
  <si>
    <t xml:space="preserve">390050  Svorka MV, FeZn, pro prům. 8-10mm šroub se šestihrannou hlavou</t>
  </si>
  <si>
    <t>442248591</t>
  </si>
  <si>
    <t>1000300361</t>
  </si>
  <si>
    <t xml:space="preserve">392050  Svorka MV, FeZn, pro prům. 8-10/16mm šroub se šestihrannou hlavou a pérová podložka</t>
  </si>
  <si>
    <t>1444552642</t>
  </si>
  <si>
    <t>741420021</t>
  </si>
  <si>
    <t>Montáž hromosvodného vedení svorek se 2 šrouby</t>
  </si>
  <si>
    <t>252705436</t>
  </si>
  <si>
    <t>1030038117</t>
  </si>
  <si>
    <t xml:space="preserve">370014  Připojovací svorka litina/Zn rozsah uchycení pasovina 1-12mm, se šroubem KS</t>
  </si>
  <si>
    <t>-1337332942</t>
  </si>
  <si>
    <t>1030037615</t>
  </si>
  <si>
    <t xml:space="preserve">459119  UNI-zkušební svorka nerez s mezidestičkou, pro prům. 8-10/16mm </t>
  </si>
  <si>
    <t>-1069452864</t>
  </si>
  <si>
    <t>1000300335</t>
  </si>
  <si>
    <t xml:space="preserve">459129  UNI-zkušební svorka nerez s mezidestičkou, pro prům. 2 x 8-10mm</t>
  </si>
  <si>
    <t>-1013346800</t>
  </si>
  <si>
    <t>741420022</t>
  </si>
  <si>
    <t>Montáž hromosvodného vedení svorek se 3 a více šrouby</t>
  </si>
  <si>
    <t>-492129222</t>
  </si>
  <si>
    <t>1030039096</t>
  </si>
  <si>
    <t xml:space="preserve">365509  Připojovací set, lano Cu 16mm2 L 1000mm s připojovacími svorkami prům. 6mm nerez_x000d_
</t>
  </si>
  <si>
    <t>-830243857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</si>
  <si>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</si>
  <si>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</si>
  <si>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</si>
  <si>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1259794854</t>
  </si>
  <si>
    <t>741420023</t>
  </si>
  <si>
    <t>Montáž hromosvodného vedení svorek na okapové žlaby</t>
  </si>
  <si>
    <t>1721940254</t>
  </si>
  <si>
    <t>1140208</t>
  </si>
  <si>
    <t>OKAPOVA SVORKA FEZN 339100</t>
  </si>
  <si>
    <t>-1929929883</t>
  </si>
  <si>
    <t>741420083</t>
  </si>
  <si>
    <t>Montáž hromosvodného vedení doplňků štítků k označení svodů</t>
  </si>
  <si>
    <t>201174879</t>
  </si>
  <si>
    <t>1030037534</t>
  </si>
  <si>
    <t xml:space="preserve">480004  Štítek pro označení svodu (bez čísla), Al pro prům. 16mm </t>
  </si>
  <si>
    <t>-1058849945</t>
  </si>
  <si>
    <t>741430005</t>
  </si>
  <si>
    <t>Montáž jímacích tyčí délky do 3 m, na stojan</t>
  </si>
  <si>
    <t>-1714532866</t>
  </si>
  <si>
    <t>1352983</t>
  </si>
  <si>
    <t>JIMACI TYC D=22/16/10MM 3000MM AL 105530</t>
  </si>
  <si>
    <t>2095645886</t>
  </si>
  <si>
    <t>1225862</t>
  </si>
  <si>
    <t>PODLOZKA PLAST D=370MM CERNA 102050</t>
  </si>
  <si>
    <t>410291599</t>
  </si>
  <si>
    <t>1232980</t>
  </si>
  <si>
    <t>BETON. PODSTAVEC C45/55 S KLINKEM 102010</t>
  </si>
  <si>
    <t>373889979</t>
  </si>
  <si>
    <t>741430012</t>
  </si>
  <si>
    <t>Montáž jímacích tyčí délky přes 3 m, na stojan</t>
  </si>
  <si>
    <t>1619211084</t>
  </si>
  <si>
    <t>1313730</t>
  </si>
  <si>
    <t>JIMACI TYC D=40/16/10MM 4000MM AL 105400</t>
  </si>
  <si>
    <t>499813214</t>
  </si>
  <si>
    <t>1838252957</t>
  </si>
  <si>
    <t>2112003911</t>
  </si>
  <si>
    <t>741440031</t>
  </si>
  <si>
    <t>Montáž zemnicích desek a tyčí s připojením na svodové nebo uzemňovací vedení bez příslušenství tyčí, délky do 2 m</t>
  </si>
  <si>
    <t>566655482</t>
  </si>
  <si>
    <t>1030037151</t>
  </si>
  <si>
    <t xml:space="preserve">480150  Zaváděcí tyč FeZn  -SET- L 1500mm S připojovací KS-svorkou</t>
  </si>
  <si>
    <t>-1247156550</t>
  </si>
  <si>
    <t>1030038131</t>
  </si>
  <si>
    <t xml:space="preserve">273731  Podpěra tyče s prstencem, odlitek Zn pro prům. 16mm FeZn, s natloukací hmoždinkou </t>
  </si>
  <si>
    <t>1652136663</t>
  </si>
  <si>
    <t>741450001</t>
  </si>
  <si>
    <t>Montáž prvků pro vyrovnání potenciálu svorkovnice hlavního pospojení</t>
  </si>
  <si>
    <t>-142487132</t>
  </si>
  <si>
    <t>34565002</t>
  </si>
  <si>
    <t>svorkovnice ekvipotenciální 200x65mm</t>
  </si>
  <si>
    <t>-1342628820</t>
  </si>
  <si>
    <t>741450003</t>
  </si>
  <si>
    <t>Montáž prvků pro vyrovnání potenciálu zásuvky zapuštěné dvojnásobné</t>
  </si>
  <si>
    <t>1862793647</t>
  </si>
  <si>
    <t>34565003</t>
  </si>
  <si>
    <t>zásuvka pro vyrovnání potenciálů dvojnásobná, zapuštěná</t>
  </si>
  <si>
    <t>-865479927</t>
  </si>
  <si>
    <t>741810003</t>
  </si>
  <si>
    <t>Zkoušky a prohlídky elektrických rozvodů a zařízení celková prohlídka a vyhotovení revizní zprávy pro objem montážních prací přes 500 do 1000 tis. Kč</t>
  </si>
  <si>
    <t>1158650227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</si>
  <si>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</si>
  <si>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</si>
  <si>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-300130023</t>
  </si>
  <si>
    <t>741820001</t>
  </si>
  <si>
    <t>Měření zemních odporů zemniče</t>
  </si>
  <si>
    <t>448478018</t>
  </si>
  <si>
    <t>741820012</t>
  </si>
  <si>
    <t>Měření zemních odporů zemnicí sítě délky pásku přes 100 do 200 m</t>
  </si>
  <si>
    <t>-1077858366</t>
  </si>
  <si>
    <t>741910414</t>
  </si>
  <si>
    <t>Montáž žlabů bez stojiny a výložníků kovových s podpěrkami a příslušenstvím bez víka, šířky do 250 mm</t>
  </si>
  <si>
    <t>1987132538</t>
  </si>
  <si>
    <t>10.968.391</t>
  </si>
  <si>
    <t>KOPOS Žlab NKZIN 100x250x0.70 EO, MARS, kabelový s integrovanou spojkou, délka 2m</t>
  </si>
  <si>
    <t>-1242872839</t>
  </si>
  <si>
    <t>1163688</t>
  </si>
  <si>
    <t>ZAVES VNEJSI ZVNE 250 S</t>
  </si>
  <si>
    <t>36633604</t>
  </si>
  <si>
    <t>741910415</t>
  </si>
  <si>
    <t>Montáž žlabů bez stojiny a výložníků kovových s podpěrkami a příslušenstvím bez víka, šířky do 500 mm</t>
  </si>
  <si>
    <t>-1302622846</t>
  </si>
  <si>
    <t>10.153.052</t>
  </si>
  <si>
    <t>KOPOS Žlab KL 110X500 pozink, délka 3m</t>
  </si>
  <si>
    <t>-1092265252</t>
  </si>
  <si>
    <t>1139045</t>
  </si>
  <si>
    <t>UCHYT STENOVY KABELOVE LAVKY KLSU S</t>
  </si>
  <si>
    <t>942086769</t>
  </si>
  <si>
    <t>10.587.471</t>
  </si>
  <si>
    <t>KOPOS Šroub NSM 6x10 GMT s maticí</t>
  </si>
  <si>
    <t>1909909562</t>
  </si>
  <si>
    <t>10.152.417</t>
  </si>
  <si>
    <t>KOPOS Příchytka PKC1 1202 žárový zinek</t>
  </si>
  <si>
    <t>-2083720339</t>
  </si>
  <si>
    <t>1000290153</t>
  </si>
  <si>
    <t xml:space="preserve">KOPOS S 110X200 S  SPOJKA</t>
  </si>
  <si>
    <t>105935346</t>
  </si>
  <si>
    <t>741910421</t>
  </si>
  <si>
    <t>Montáž žlabů bez stojiny a výložníků kovových s podpěrkami a příslušenstvím uzavření víkem</t>
  </si>
  <si>
    <t>757253792</t>
  </si>
  <si>
    <t>1221586</t>
  </si>
  <si>
    <t>VIKO KABEL. ZLABU 2M SENDZIMIR V 250 S</t>
  </si>
  <si>
    <t>1319118232</t>
  </si>
  <si>
    <t>998741103</t>
  </si>
  <si>
    <t>Přesun hmot pro silnoproud stanovený z hmotnosti přesunovaného materiálu vodorovná dopravní vzdálenost do 50 m základní v objektech výšky přes 12 do 24 m</t>
  </si>
  <si>
    <t>-1753883560</t>
  </si>
  <si>
    <t>Požárucp</t>
  </si>
  <si>
    <t>Protipožární ucpávky dle PBŘ, mat vč. montáže</t>
  </si>
  <si>
    <t>-1472537585</t>
  </si>
  <si>
    <t>Recyklpopl</t>
  </si>
  <si>
    <t>Recyklační poplatek - svítidla</t>
  </si>
  <si>
    <t>-1693190726</t>
  </si>
  <si>
    <t>RMONT0001</t>
  </si>
  <si>
    <t>Podlahová krabice zásuvková 6x230V CZ/SK, 2xRJ45 Cat.6a, 1x230V CZ/SK s přepěťovou ochranou III.stupně třídy D červená – se zvukovou signalizací, materiál vč. montáže</t>
  </si>
  <si>
    <t>1320108812</t>
  </si>
  <si>
    <t>Zednickévyp</t>
  </si>
  <si>
    <t>Zednické výpomoce (sekání drážek, krabice pro ele, rozvaděče, drážky podlaha, podlahové krabice, zapravení, začištění) vč. materiálu</t>
  </si>
  <si>
    <t>-2115813399</t>
  </si>
  <si>
    <t>742121001</t>
  </si>
  <si>
    <t>Montáž kabelů sdělovacích pro vnitřní rozvody počtu žil do 15</t>
  </si>
  <si>
    <t>1414992486</t>
  </si>
  <si>
    <t>34121237</t>
  </si>
  <si>
    <t>kabel sdělovací stíněný laminovanou Al fólií s příložným Cu drátem jádro Cu plné izolace PVC plášť PVC 300V (J-Y(St)Y…Lg) 4x2x0,8mm2</t>
  </si>
  <si>
    <t>695896828</t>
  </si>
  <si>
    <t>34121239</t>
  </si>
  <si>
    <t>kabel sdělovací stíněný laminovanou Al fólií s příložným Cu drátem jádro Cu plné izolace PVC plášť PVC 300V (J-Y(St)Y…Lg) 5x2x0,8mm2</t>
  </si>
  <si>
    <t>-991269243</t>
  </si>
  <si>
    <t>60*1,2 "Přepočtené koeficientem množství</t>
  </si>
  <si>
    <t>742350001</t>
  </si>
  <si>
    <t>Montáž zařízení pro tělesně postižené signalizačního světla s akustickou signalizací</t>
  </si>
  <si>
    <t>1153032471</t>
  </si>
  <si>
    <t>34535107</t>
  </si>
  <si>
    <t>sada pro nouzovou signalizaci s modulem s opticko-akustickým alarmem tlačítko signální tahové resetovací tlačítko transformátor včetně rámečků 230V IP20</t>
  </si>
  <si>
    <t>1342715000</t>
  </si>
  <si>
    <t>742350002</t>
  </si>
  <si>
    <t>Montáž zařízení pro tělesně postižené potvrzovacího tlačítka</t>
  </si>
  <si>
    <t>1487523461</t>
  </si>
  <si>
    <t>742350003</t>
  </si>
  <si>
    <t>Montáž zařízení pro tělesně postižené volacího tlačítka do výšky 900 mm a táhla do výšky 150 mm</t>
  </si>
  <si>
    <t>1011553400</t>
  </si>
  <si>
    <t>742350004</t>
  </si>
  <si>
    <t>Montáž zařízení pro tělesně postižené napájecího zdroje 24 V</t>
  </si>
  <si>
    <t>48701367</t>
  </si>
  <si>
    <t>998742103</t>
  </si>
  <si>
    <t>Přesun hmot pro slaboproud stanovený z hmotnosti přesunovaného materiálu vodorovná dopravní vzdálenost do 50 m základní v objektech výšky přes 12 do 24 m</t>
  </si>
  <si>
    <t>1480950813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</si>
  <si>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</si>
  <si>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</si>
  <si>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</si>
  <si>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</si>
  <si>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</si>
  <si>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</si>
  <si>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</si>
  <si>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</si>
  <si>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</si>
  <si>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</si>
  <si>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</si>
  <si>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</si>
  <si>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</si>
  <si>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</si>
  <si>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</si>
  <si>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</si>
  <si>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</si>
  <si>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</si>
  <si>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</si>
  <si>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</si>
  <si>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</si>
  <si>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</si>
  <si>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</si>
  <si>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</si>
  <si>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</si>
  <si>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</si>
  <si>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</si>
  <si>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</si>
  <si>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</si>
  <si>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</si>
  <si>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</si>
  <si>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</si>
  <si>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</si>
  <si>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</si>
  <si>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</si>
  <si>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</si>
  <si>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</si>
  <si>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</si>
  <si>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</si>
  <si>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</si>
  <si>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</si>
  <si>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</si>
  <si>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</si>
  <si>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</si>
  <si>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</si>
  <si>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</si>
  <si>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</si>
  <si>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</si>
  <si>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</si>
  <si>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</si>
  <si>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</si>
  <si>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</si>
  <si>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</si>
  <si>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</si>
  <si>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</si>
  <si>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</si>
  <si>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</si>
  <si>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</si>
  <si>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</si>
  <si>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</si>
  <si>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</si>
  <si>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</si>
  <si>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</si>
  <si>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</si>
  <si>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</si>
  <si>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</si>
  <si>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</si>
  <si>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</si>
  <si>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</si>
  <si>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</si>
  <si>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</si>
  <si>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</si>
  <si>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</si>
  <si>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</si>
  <si>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</si>
  <si>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</si>
  <si>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</si>
  <si>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</si>
  <si>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</si>
  <si>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</si>
  <si>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</si>
  <si>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</si>
  <si>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</si>
  <si>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</si>
  <si>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</si>
  <si>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</si>
  <si>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</si>
  <si>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</si>
  <si>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</si>
  <si>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</si>
  <si>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</si>
  <si>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</si>
  <si>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</si>
  <si>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</si>
  <si>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</si>
  <si>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</si>
  <si>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</si>
  <si>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</si>
  <si>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</si>
  <si>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</si>
  <si>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</si>
  <si>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</si>
  <si>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</si>
  <si>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</si>
  <si>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</si>
  <si>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</si>
  <si>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</si>
  <si>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</si>
  <si>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</si>
  <si>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</si>
  <si>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</si>
  <si>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</si>
  <si>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</si>
  <si>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</si>
  <si>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</si>
  <si>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</si>
  <si>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</si>
  <si>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</si>
  <si>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</si>
  <si>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</si>
  <si>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</si>
  <si>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</si>
  <si>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</si>
  <si>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</si>
  <si>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</si>
  <si>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</si>
  <si>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</si>
  <si>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</si>
  <si>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</si>
  <si>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</si>
  <si>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</si>
  <si>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</si>
  <si>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</si>
  <si>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</si>
  <si>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</si>
  <si>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</si>
  <si>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</si>
  <si>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</si>
  <si>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</si>
  <si>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</si>
  <si>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</si>
  <si>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</si>
  <si>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</si>
  <si>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</si>
  <si>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</si>
  <si>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</si>
  <si>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</si>
  <si>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</si>
  <si>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</si>
  <si>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</si>
  <si>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</si>
  <si>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</si>
  <si>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</si>
  <si>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</si>
  <si>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</si>
  <si>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</si>
  <si>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</si>
  <si>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</si>
  <si>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</si>
  <si>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</si>
  <si>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</si>
  <si>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</si>
  <si>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</si>
  <si>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</si>
  <si>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</si>
  <si>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</si>
  <si>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</si>
  <si>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</si>
  <si>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</si>
  <si>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</si>
  <si>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</si>
  <si>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</si>
  <si>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</si>
  <si>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</si>
  <si>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</si>
  <si>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</si>
  <si>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</si>
  <si>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</si>
  <si>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</si>
  <si>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</si>
  <si>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</si>
  <si>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</si>
  <si>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</si>
  <si>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</si>
  <si>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</si>
  <si>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</si>
  <si>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</si>
  <si>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</si>
  <si>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</si>
  <si>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</si>
  <si>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</si>
  <si>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</si>
  <si>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</si>
  <si>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</si>
  <si>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</si>
  <si>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</si>
  <si>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</si>
  <si>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</si>
  <si>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</si>
  <si>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</si>
  <si>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</si>
  <si>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</si>
  <si>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</si>
  <si>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</si>
  <si>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</si>
  <si>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</si>
  <si>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</si>
  <si>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</si>
  <si>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</si>
  <si>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</si>
  <si>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</si>
  <si>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</si>
  <si>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</si>
  <si>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</si>
  <si>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</si>
  <si>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</si>
  <si>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</si>
  <si>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</si>
  <si>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</si>
  <si>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</si>
  <si>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</si>
  <si>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</si>
  <si>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</si>
  <si>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</si>
  <si>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</si>
  <si>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</si>
  <si>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</si>
  <si>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</si>
  <si>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</si>
  <si>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</si>
  <si>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</si>
  <si>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</si>
  <si>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</si>
  <si>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</si>
  <si>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</si>
  <si>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</si>
  <si>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</si>
  <si>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</si>
  <si>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</si>
  <si>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</si>
  <si>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</si>
  <si>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</si>
  <si>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</si>
  <si>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</si>
  <si>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</si>
  <si>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</si>
  <si>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</si>
  <si>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</si>
  <si>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</si>
  <si>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</si>
  <si>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</si>
  <si>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</si>
  <si>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</si>
  <si>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</si>
  <si>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</si>
  <si>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</si>
  <si>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</si>
  <si>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</si>
  <si>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</si>
  <si>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</si>
  <si>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</si>
  <si>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</si>
  <si>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</si>
  <si>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</si>
  <si>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</si>
  <si>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</si>
  <si>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</si>
  <si>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</si>
  <si>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</si>
  <si>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</si>
  <si>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</si>
  <si>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</si>
  <si>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</si>
  <si>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</si>
  <si>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</si>
  <si>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</si>
  <si>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</si>
  <si>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</si>
  <si>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</si>
  <si>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</si>
  <si>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</si>
  <si>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</si>
  <si>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</si>
  <si>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</si>
  <si>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</si>
  <si>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</si>
  <si>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</si>
  <si>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</si>
  <si>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</si>
  <si>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</si>
  <si>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</si>
  <si>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</si>
  <si>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</si>
  <si>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</si>
  <si>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</si>
  <si>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</si>
  <si>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</si>
  <si>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</si>
  <si>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</si>
  <si>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</si>
  <si>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</si>
  <si>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</si>
  <si>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</si>
  <si>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</si>
  <si>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</si>
  <si>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</si>
  <si>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</si>
  <si>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</si>
  <si>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</si>
  <si>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</si>
  <si>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</si>
  <si>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</si>
  <si>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</si>
  <si>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</si>
  <si>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</si>
  <si>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</si>
  <si>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</si>
  <si>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</si>
  <si>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</si>
  <si>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</si>
  <si>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</si>
  <si>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</si>
  <si>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</si>
  <si>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</si>
  <si>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</si>
  <si>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</si>
  <si>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</si>
  <si>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</si>
  <si>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</si>
  <si>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</si>
  <si>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</si>
  <si>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</si>
  <si>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</si>
  <si>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</si>
  <si>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</si>
  <si>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</si>
  <si>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</si>
  <si>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</si>
  <si>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</si>
  <si>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</si>
  <si>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</si>
  <si>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</si>
  <si>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</si>
  <si>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</si>
  <si>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</si>
  <si>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</si>
  <si>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</si>
  <si>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</si>
  <si>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</si>
  <si>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</si>
  <si>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</si>
  <si>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</si>
  <si>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</si>
  <si>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</si>
  <si>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</si>
  <si>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</si>
  <si>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</si>
  <si>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</si>
  <si>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</si>
  <si>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</si>
  <si>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</si>
  <si>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</si>
  <si>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</si>
  <si>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</si>
  <si>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</si>
  <si>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</si>
  <si>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</si>
  <si>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</si>
  <si>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</si>
  <si>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</si>
  <si>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</si>
  <si>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</si>
  <si>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</si>
  <si>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</si>
  <si>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</si>
  <si>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</si>
  <si>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</si>
  <si>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</si>
  <si>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</si>
  <si>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</si>
  <si>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</si>
  <si>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</si>
  <si>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</si>
  <si>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</si>
  <si>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</si>
  <si>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</si>
  <si>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</si>
  <si>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</si>
  <si>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</si>
  <si>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</si>
  <si>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</si>
  <si>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</si>
  <si>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</si>
  <si>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</si>
  <si>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</si>
  <si>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</si>
  <si>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</si>
  <si>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</si>
  <si>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</si>
  <si>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</si>
  <si>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</si>
  <si>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</si>
  <si>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</si>
  <si>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</si>
  <si>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</si>
  <si>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</si>
  <si>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</si>
  <si>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</si>
  <si>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</si>
  <si>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</si>
  <si>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</si>
  <si>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</si>
  <si>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</si>
  <si>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</si>
  <si>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</si>
  <si>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</si>
  <si>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</si>
  <si>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</si>
  <si>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</si>
  <si>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</si>
  <si>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</si>
  <si>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</si>
  <si>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</si>
  <si>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</si>
  <si>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</si>
  <si>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</si>
  <si>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</si>
  <si>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</si>
  <si>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</si>
  <si>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</si>
  <si>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</si>
  <si>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</si>
  <si>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</si>
  <si>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</si>
  <si>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</si>
  <si>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</si>
  <si>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</si>
  <si>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</si>
  <si>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</si>
  <si>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</si>
  <si>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</si>
  <si>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</si>
  <si>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</si>
  <si>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</si>
  <si>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</si>
  <si>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</si>
  <si>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</si>
  <si>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</si>
  <si>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</si>
  <si>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</si>
  <si>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</si>
  <si>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</si>
  <si>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</si>
  <si>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</si>
  <si>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</si>
  <si>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</si>
  <si>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</si>
  <si>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</si>
  <si>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</si>
  <si>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</si>
  <si>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</si>
  <si>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</si>
  <si>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</si>
  <si>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</si>
  <si>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</si>
  <si>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</si>
  <si>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</si>
  <si>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</si>
  <si>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</si>
  <si>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</si>
  <si>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</si>
  <si>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</si>
  <si>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</si>
  <si>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</si>
  <si>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</si>
  <si>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</si>
  <si>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</si>
  <si>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</si>
  <si>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</si>
  <si>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</si>
  <si>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</si>
  <si>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</si>
  <si>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</si>
  <si>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</si>
  <si>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</si>
  <si>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</si>
  <si>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</si>
  <si>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</si>
  <si>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</si>
  <si>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</si>
  <si>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</si>
  <si>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</si>
  <si>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</si>
  <si>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</si>
  <si>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</si>
  <si>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</si>
  <si>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</si>
  <si>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</si>
  <si>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</si>
  <si>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</si>
  <si>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</si>
  <si>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</si>
  <si>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</si>
  <si>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</si>
  <si>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</si>
  <si>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</si>
  <si>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</si>
  <si>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</si>
  <si>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</si>
  <si>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</si>
  <si>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</si>
  <si>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</si>
  <si>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</si>
  <si>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</si>
  <si>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</si>
  <si>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</si>
  <si>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</si>
  <si>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</si>
  <si>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</si>
  <si>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</si>
  <si>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</si>
  <si>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</si>
  <si>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</si>
  <si>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</si>
  <si>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</si>
  <si>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</si>
  <si>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</si>
  <si>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</si>
  <si>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</si>
  <si>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</si>
  <si>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</si>
  <si>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</si>
  <si>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</si>
  <si>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</si>
  <si>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</si>
  <si>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</si>
  <si>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</si>
  <si>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</si>
  <si>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</si>
  <si>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</si>
  <si>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</si>
  <si>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</si>
  <si>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</si>
  <si>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</si>
  <si>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</si>
  <si>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</si>
  <si>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</si>
  <si>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</si>
  <si>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</si>
  <si>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</si>
  <si>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</si>
  <si>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</si>
  <si>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</si>
  <si>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</si>
  <si>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</si>
  <si>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</si>
  <si>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</si>
  <si>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</si>
  <si>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</si>
  <si>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</si>
  <si>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</si>
  <si>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</si>
  <si>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</si>
  <si>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</si>
  <si>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</si>
  <si>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</si>
  <si>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</si>
  <si>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</si>
  <si>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</si>
  <si>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</si>
  <si>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</si>
  <si>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</si>
  <si>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</si>
  <si>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</si>
  <si>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</si>
  <si>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</si>
  <si>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</si>
  <si>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</si>
  <si>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</si>
  <si>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</si>
  <si>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</si>
  <si>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</si>
  <si>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</si>
  <si>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</si>
  <si>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</si>
  <si>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</si>
  <si>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</si>
  <si>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</si>
  <si>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</si>
  <si>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</si>
  <si>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</si>
  <si>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</si>
  <si>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</si>
  <si>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</si>
  <si>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</si>
  <si>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</si>
  <si>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</si>
  <si>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</si>
  <si>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</si>
  <si>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</si>
  <si>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</si>
  <si>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</si>
  <si>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</si>
  <si>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</si>
  <si>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</si>
  <si>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</si>
  <si>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</si>
  <si>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</si>
  <si>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</si>
  <si>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</si>
  <si>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</si>
  <si>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</si>
  <si>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</si>
  <si>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</si>
  <si>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</si>
  <si>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</si>
  <si>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</si>
  <si>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</si>
  <si>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</si>
  <si>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</si>
  <si>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</si>
  <si>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</si>
  <si>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</si>
  <si>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</si>
  <si>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</si>
  <si>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</si>
  <si>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</si>
  <si>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</si>
  <si>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</si>
  <si>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</si>
  <si>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</si>
  <si>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</si>
  <si>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</si>
  <si>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</si>
  <si>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</si>
  <si>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</si>
  <si>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</si>
  <si>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</si>
  <si>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</si>
  <si>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</si>
  <si>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</si>
  <si>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</si>
  <si>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</si>
  <si>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</si>
  <si>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</si>
  <si>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</si>
  <si>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</si>
  <si>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</si>
  <si>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</si>
  <si>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</si>
  <si>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</si>
  <si>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</si>
  <si>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</si>
  <si>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</si>
  <si>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</si>
  <si>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</si>
  <si>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</si>
  <si>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</si>
  <si>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</si>
  <si>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</si>
  <si>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</si>
  <si>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</si>
  <si>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</si>
  <si>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</si>
  <si>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</si>
  <si>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</si>
  <si>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</si>
  <si>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</si>
  <si>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</si>
  <si>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</si>
  <si>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</si>
  <si>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</si>
  <si>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</si>
  <si>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</si>
  <si>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</si>
  <si>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</si>
  <si>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</si>
  <si>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</si>
  <si>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</si>
  <si>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</si>
  <si>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</si>
  <si>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</si>
  <si>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</si>
  <si>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</si>
  <si>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</si>
  <si>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</si>
  <si>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</si>
  <si>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</si>
  <si>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</si>
  <si>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</si>
  <si>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</si>
  <si>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</si>
  <si>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</si>
  <si>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</si>
  <si>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</si>
  <si>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</si>
  <si>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</si>
  <si>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</si>
  <si>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</si>
  <si>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</si>
  <si>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</si>
  <si>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</si>
  <si>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</si>
  <si>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</si>
  <si>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</si>
  <si>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</si>
  <si>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</si>
  <si>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</si>
  <si>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</si>
  <si>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</si>
  <si>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</si>
  <si>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</si>
  <si>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</si>
  <si>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</si>
  <si>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</si>
  <si>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</si>
  <si>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</si>
  <si>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</si>
  <si>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</si>
  <si>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</si>
  <si>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</si>
  <si>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</si>
  <si>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</si>
  <si>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</si>
  <si>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</si>
  <si>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</si>
  <si>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</si>
  <si>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</si>
  <si>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</si>
  <si>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</si>
  <si>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</si>
  <si>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</si>
  <si>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</si>
  <si>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</si>
  <si>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</si>
  <si>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</si>
  <si>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</si>
  <si>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</si>
  <si>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</si>
  <si>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</si>
  <si>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</si>
  <si>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</si>
  <si>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</si>
  <si>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</si>
  <si>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</si>
  <si>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</si>
  <si>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</si>
  <si>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</si>
  <si>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</si>
  <si>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</si>
  <si>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</si>
  <si>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</si>
  <si>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</si>
  <si>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</si>
  <si>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</si>
  <si>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</si>
  <si>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</si>
  <si>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</si>
  <si>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</si>
  <si>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</si>
  <si>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</si>
  <si>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</si>
  <si>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</si>
  <si>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</si>
  <si>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</si>
  <si>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</si>
  <si>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</si>
  <si>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</si>
  <si>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</si>
  <si>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</si>
  <si>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</si>
  <si>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</si>
  <si>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</si>
  <si>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</si>
  <si>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</si>
  <si>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</si>
  <si>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</si>
  <si>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</si>
  <si>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</si>
  <si>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</si>
  <si>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</si>
  <si>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</si>
  <si>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</si>
  <si>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</si>
  <si>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</si>
  <si>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</si>
  <si>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</si>
  <si>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</si>
  <si>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</si>
  <si>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</si>
  <si>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</si>
  <si>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</si>
  <si>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</si>
  <si>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</si>
  <si>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</si>
  <si>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</si>
  <si>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</si>
  <si>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</si>
  <si>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</si>
  <si>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</si>
  <si>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</si>
  <si>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</si>
  <si>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</si>
  <si>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</si>
  <si>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</si>
  <si>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</si>
  <si>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</si>
  <si>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</si>
  <si>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</si>
  <si>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</si>
  <si>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</si>
  <si>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</si>
  <si>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</si>
  <si>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</si>
  <si>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</si>
  <si>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</si>
  <si>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</si>
  <si>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</si>
  <si>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</si>
  <si>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</si>
  <si>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</si>
  <si>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</si>
  <si>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</si>
  <si>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</si>
  <si>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</si>
  <si>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</si>
  <si>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</si>
  <si>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</si>
  <si>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</si>
  <si>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</si>
  <si>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</si>
  <si>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</si>
  <si>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</si>
  <si>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</si>
  <si>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</si>
  <si>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</si>
  <si>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</si>
  <si>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</si>
  <si>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</si>
  <si>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</si>
  <si>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</si>
  <si>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</si>
  <si>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</si>
  <si>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</si>
  <si>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</si>
  <si>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</si>
  <si>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</si>
  <si>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</si>
  <si>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</si>
  <si>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</si>
  <si>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</si>
  <si>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</si>
  <si>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</si>
  <si>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</si>
  <si>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</si>
  <si>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</si>
  <si>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</si>
  <si>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</si>
  <si>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</si>
  <si>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</si>
  <si>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</si>
  <si>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</si>
  <si>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</si>
  <si>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</si>
  <si>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</si>
  <si>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</si>
  <si>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</si>
  <si>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</si>
  <si>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</si>
  <si>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</si>
  <si>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</si>
  <si>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</si>
  <si>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</si>
  <si>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</si>
  <si>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</si>
  <si>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</si>
  <si>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</si>
  <si>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</si>
  <si>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</si>
  <si>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</si>
  <si>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</si>
  <si>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</si>
  <si>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</si>
  <si>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</si>
  <si>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</si>
  <si>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</si>
  <si>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</si>
  <si>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</si>
  <si>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</si>
  <si>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</si>
  <si>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</si>
  <si>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</si>
  <si>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</si>
  <si>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</si>
  <si>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</si>
  <si>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</si>
  <si>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</si>
  <si>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</si>
  <si>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</si>
  <si>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</si>
  <si>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</si>
  <si>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</si>
  <si>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</si>
  <si>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</si>
  <si>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</si>
  <si>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</si>
  <si>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</si>
  <si>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</si>
  <si>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</si>
  <si>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</si>
  <si>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</si>
  <si>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</si>
  <si>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</si>
  <si>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</si>
  <si>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</si>
  <si>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</si>
  <si>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</si>
  <si>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</si>
  <si>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</si>
  <si>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</si>
  <si>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</si>
  <si>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</si>
  <si>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</si>
  <si>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</si>
  <si>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</si>
  <si>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</si>
  <si>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</si>
  <si>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</si>
  <si>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</si>
  <si>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</si>
  <si>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</si>
  <si>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</si>
  <si>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</si>
  <si>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</si>
  <si>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</si>
  <si>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</si>
  <si>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</si>
  <si>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</si>
  <si>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</si>
  <si>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</si>
  <si>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</si>
  <si>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</si>
  <si>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</si>
  <si>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</si>
  <si>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</si>
  <si>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</si>
  <si>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</si>
  <si>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</si>
  <si>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</si>
  <si>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</si>
  <si>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</si>
  <si>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</si>
  <si>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</si>
  <si>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</si>
  <si>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</si>
  <si>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</si>
  <si>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</si>
  <si>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</si>
  <si>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</si>
  <si>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</si>
  <si>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</si>
  <si>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</si>
  <si>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</si>
  <si>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</si>
  <si>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</si>
  <si>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</si>
  <si>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</si>
  <si>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</si>
  <si>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</si>
  <si>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</si>
  <si>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</si>
  <si>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</si>
  <si>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</si>
  <si>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</si>
  <si>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</si>
  <si>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</si>
  <si>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</si>
  <si>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</si>
  <si>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</si>
  <si>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</si>
  <si>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</si>
  <si>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</si>
  <si>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</si>
  <si>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</si>
  <si>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</si>
  <si>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</si>
  <si>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</si>
  <si>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</si>
  <si>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</si>
  <si>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</si>
  <si>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</si>
  <si>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</si>
  <si>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</si>
  <si>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</si>
  <si>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</si>
  <si>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</si>
  <si>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</si>
  <si>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</si>
  <si>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</si>
  <si>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</si>
  <si>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</si>
  <si>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</si>
  <si>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</si>
  <si>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</si>
  <si>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</si>
  <si>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</si>
  <si>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</si>
  <si>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</si>
  <si>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</si>
  <si>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</si>
  <si>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</si>
  <si>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</si>
  <si>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</si>
  <si>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</si>
  <si>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</si>
  <si>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</si>
  <si>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</si>
  <si>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</si>
  <si>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</si>
  <si>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</si>
  <si>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</si>
  <si>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</si>
  <si>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</si>
  <si>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</si>
  <si>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</si>
  <si>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</si>
  <si>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</si>
  <si>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</si>
  <si>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</si>
  <si>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</si>
  <si>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</si>
  <si>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</si>
  <si>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</si>
  <si>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</si>
  <si>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</si>
  <si>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</si>
  <si>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</si>
  <si>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</si>
  <si>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</si>
  <si>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</si>
  <si>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</si>
  <si>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</si>
  <si>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</si>
  <si>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</si>
  <si>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</si>
  <si>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</si>
  <si>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</si>
  <si>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</si>
  <si>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</si>
  <si>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</si>
  <si>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</si>
  <si>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</si>
  <si>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</si>
  <si>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</si>
  <si>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</si>
  <si>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</si>
  <si>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</si>
  <si>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</si>
  <si>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</si>
  <si>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</si>
  <si>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</si>
  <si>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</si>
  <si>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</si>
  <si>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</si>
  <si>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</si>
  <si>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</si>
  <si>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</si>
  <si>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</si>
  <si>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</si>
  <si>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</si>
  <si>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</si>
  <si>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</si>
  <si>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</si>
  <si>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</si>
  <si>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</si>
  <si>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</si>
  <si>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</si>
  <si>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</si>
  <si>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</si>
  <si>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</si>
  <si>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</si>
  <si>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</si>
  <si>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</si>
  <si>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</si>
  <si>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</si>
  <si>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</si>
  <si>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</si>
  <si>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</si>
  <si>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</si>
  <si>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</si>
  <si>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</si>
  <si>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</si>
  <si>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</si>
  <si>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</si>
  <si>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</si>
  <si>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</si>
  <si>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</si>
  <si>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</si>
  <si>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</si>
  <si>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</si>
  <si>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</si>
  <si>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</si>
  <si>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</si>
  <si>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</si>
  <si>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</si>
  <si>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</si>
  <si>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</si>
  <si>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</si>
  <si>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</si>
  <si>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</si>
  <si>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</si>
  <si>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</si>
  <si>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</si>
  <si>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</si>
  <si>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</si>
  <si>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</si>
  <si>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</si>
  <si>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</si>
  <si>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</si>
  <si>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</si>
  <si>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</si>
  <si>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</si>
  <si>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</si>
  <si>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</si>
  <si>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</si>
  <si>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</si>
  <si>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</si>
  <si>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</si>
  <si>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</si>
  <si>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</si>
  <si>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</si>
  <si>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</si>
  <si>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</si>
  <si>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</si>
  <si>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</si>
  <si>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</si>
  <si>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</si>
  <si>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</si>
  <si>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</si>
  <si>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</si>
  <si>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</si>
  <si>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</si>
  <si>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</si>
  <si>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</si>
  <si>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</si>
  <si>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</si>
  <si>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</si>
  <si>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</si>
  <si>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</si>
  <si>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</si>
  <si>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</si>
  <si>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</si>
  <si>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</si>
  <si>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</si>
  <si>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</si>
  <si>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</si>
  <si>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</si>
  <si>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</si>
  <si>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</si>
  <si>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766660252</t>
  </si>
  <si>
    <t>Montáž dveřních křídel kývavých dvoukřídlových š přes 1,45 m do rámové zárubně</t>
  </si>
  <si>
    <t>-229594034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</si>
  <si>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</si>
  <si>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</si>
  <si>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"D3"2</t>
  </si>
  <si>
    <t>"D4" 1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</si>
  <si>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</si>
  <si>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</si>
  <si>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</si>
  <si>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</si>
  <si>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</si>
  <si>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</si>
  <si>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</si>
  <si>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</si>
  <si>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</si>
  <si>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</si>
  <si>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</si>
  <si>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</si>
  <si>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</si>
  <si>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</si>
  <si>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</si>
  <si>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</si>
  <si>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</si>
  <si>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</si>
  <si>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</si>
  <si>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</si>
  <si>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</si>
  <si>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</si>
  <si>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</si>
  <si>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</si>
  <si>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</si>
  <si>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</si>
  <si>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</si>
  <si>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</si>
  <si>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</si>
  <si>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</si>
  <si>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</si>
  <si>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</si>
  <si>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</si>
  <si>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</si>
  <si>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"O21"1*2,4*2,9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</si>
  <si>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</si>
  <si>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</si>
  <si>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</si>
  <si>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</si>
  <si>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</si>
  <si>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</si>
  <si>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</si>
  <si>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</si>
  <si>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</si>
  <si>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</si>
  <si>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</si>
  <si>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</si>
  <si>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</si>
  <si>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</si>
  <si>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</si>
  <si>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</si>
  <si>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</si>
  <si>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</si>
  <si>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</si>
  <si>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</si>
  <si>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</si>
  <si>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</si>
  <si>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dveře automatické vnější lineární, rám Al profily 38mm, zasklení ditherm izolační, 1křídlé min průchozí otvor 1100x2100mm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</si>
  <si>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</si>
  <si>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</si>
  <si>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</si>
  <si>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</si>
  <si>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</si>
  <si>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</si>
  <si>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</si>
  <si>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</si>
  <si>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</si>
  <si>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</si>
  <si>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</si>
  <si>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</si>
  <si>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</si>
  <si>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</si>
  <si>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</si>
  <si>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</si>
  <si>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</si>
  <si>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</si>
  <si>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</si>
  <si>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</si>
  <si>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</si>
  <si>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</si>
  <si>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</si>
  <si>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</si>
  <si>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</si>
  <si>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</si>
  <si>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</si>
  <si>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</si>
  <si>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</si>
  <si>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</si>
  <si>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</si>
  <si>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</si>
  <si>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</si>
  <si>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</si>
  <si>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</si>
  <si>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</si>
  <si>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</si>
  <si>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</si>
  <si>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</si>
  <si>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</si>
  <si>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</si>
  <si>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</si>
  <si>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</si>
  <si>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</si>
  <si>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</si>
  <si>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</si>
  <si>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</si>
  <si>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</si>
  <si>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</si>
  <si>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</si>
  <si>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</si>
  <si>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</si>
  <si>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</si>
  <si>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</si>
  <si>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</si>
  <si>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</si>
  <si>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</si>
  <si>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</si>
  <si>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</si>
  <si>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</si>
  <si>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</si>
  <si>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</si>
  <si>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</si>
  <si>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</si>
  <si>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</si>
  <si>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</si>
  <si>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</si>
  <si>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</si>
  <si>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</si>
  <si>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</si>
  <si>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</si>
  <si>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</si>
  <si>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</si>
  <si>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</si>
  <si>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</si>
  <si>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</si>
  <si>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</si>
  <si>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</si>
  <si>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</si>
  <si>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</si>
  <si>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</si>
  <si>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</si>
  <si>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</si>
  <si>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</si>
  <si>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</si>
  <si>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</si>
  <si>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</si>
  <si>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</si>
  <si>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</si>
  <si>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</si>
  <si>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</si>
  <si>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</si>
  <si>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</si>
  <si>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</si>
  <si>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</si>
  <si>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</si>
  <si>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</si>
  <si>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</si>
  <si>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</si>
  <si>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</si>
  <si>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</si>
  <si>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</si>
  <si>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</si>
  <si>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</si>
  <si>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</si>
  <si>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</si>
  <si>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</si>
  <si>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</si>
  <si>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</si>
  <si>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</si>
  <si>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</si>
  <si>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</si>
  <si>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</si>
  <si>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</si>
  <si>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</si>
  <si>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</si>
  <si>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</si>
  <si>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</si>
  <si>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</si>
  <si>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</si>
  <si>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</si>
  <si>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</si>
  <si>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</si>
  <si>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</si>
  <si>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</si>
  <si>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</si>
  <si>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</si>
  <si>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</si>
  <si>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</si>
  <si>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</si>
  <si>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</si>
  <si>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</si>
  <si>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</si>
  <si>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</si>
  <si>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</si>
  <si>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</si>
  <si>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</si>
  <si>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</si>
  <si>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</si>
  <si>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</si>
  <si>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</si>
  <si>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</si>
  <si>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</si>
  <si>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</si>
  <si>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</si>
  <si>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</si>
  <si>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</si>
  <si>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</si>
  <si>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</si>
  <si>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</si>
  <si>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</si>
  <si>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</si>
  <si>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</si>
  <si>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</si>
  <si>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</si>
  <si>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</si>
  <si>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</si>
  <si>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</si>
  <si>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</si>
  <si>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</si>
  <si>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</si>
  <si>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</si>
  <si>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</si>
  <si>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</si>
  <si>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</si>
  <si>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</si>
  <si>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</si>
  <si>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</si>
  <si>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</si>
  <si>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</si>
  <si>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</si>
  <si>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</si>
  <si>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</si>
  <si>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</si>
  <si>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</si>
  <si>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</si>
  <si>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</si>
  <si>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</si>
  <si>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</si>
  <si>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</si>
  <si>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</si>
  <si>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</si>
  <si>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</si>
  <si>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</si>
  <si>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</si>
  <si>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</si>
  <si>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</si>
  <si>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</si>
  <si>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</si>
  <si>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</si>
  <si>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</si>
  <si>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</si>
  <si>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</si>
  <si>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</si>
  <si>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</si>
  <si>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</si>
  <si>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</si>
  <si>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</si>
  <si>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</si>
  <si>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</si>
  <si>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</si>
  <si>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</si>
  <si>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</si>
  <si>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</si>
  <si>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</si>
  <si>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</si>
  <si>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</si>
  <si>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</si>
  <si>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</si>
  <si>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</si>
  <si>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</si>
  <si>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</si>
  <si>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</si>
  <si>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</si>
  <si>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</si>
  <si>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</si>
  <si>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</si>
  <si>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</si>
  <si>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</si>
  <si>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</si>
  <si>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</si>
  <si>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</si>
  <si>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</si>
  <si>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</si>
  <si>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</si>
  <si>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</si>
  <si>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</si>
  <si>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</si>
  <si>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</si>
  <si>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</si>
  <si>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</si>
  <si>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</si>
  <si>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</si>
  <si>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</si>
  <si>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</si>
  <si>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</si>
  <si>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</si>
  <si>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</si>
  <si>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</si>
  <si>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</si>
  <si>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</si>
  <si>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</si>
  <si>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</si>
  <si>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</si>
  <si>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</si>
  <si>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</si>
  <si>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</si>
  <si>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</si>
  <si>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</si>
  <si>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</si>
  <si>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</si>
  <si>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</si>
  <si>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</si>
  <si>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</si>
  <si>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</si>
  <si>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</si>
  <si>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</si>
  <si>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</si>
  <si>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</si>
  <si>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</si>
  <si>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</si>
  <si>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</si>
  <si>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</si>
  <si>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</si>
  <si>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</si>
  <si>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</si>
  <si>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</si>
  <si>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</si>
  <si>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</si>
  <si>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</si>
  <si>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</si>
  <si>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</si>
  <si>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</si>
  <si>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</si>
  <si>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</si>
  <si>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</si>
  <si>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</si>
  <si>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</si>
  <si>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</si>
  <si>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</si>
  <si>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</si>
  <si>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</si>
  <si>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</si>
  <si>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</si>
  <si>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</si>
  <si>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</si>
  <si>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</si>
  <si>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</si>
  <si>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</si>
  <si>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</si>
  <si>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</si>
  <si>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</si>
  <si>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</si>
  <si>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</si>
  <si>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</si>
  <si>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</si>
  <si>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</si>
  <si>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</si>
  <si>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</si>
  <si>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</si>
  <si>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</si>
  <si>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</si>
  <si>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</si>
  <si>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</si>
  <si>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</si>
  <si>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</si>
  <si>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</si>
  <si>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</si>
  <si>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</si>
  <si>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</si>
  <si>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</si>
  <si>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</si>
  <si>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</si>
  <si>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</si>
  <si>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</si>
  <si>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</si>
  <si>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</si>
  <si>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</si>
  <si>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</si>
  <si>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</si>
  <si>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</si>
  <si>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</si>
  <si>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</si>
  <si>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</si>
  <si>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</si>
  <si>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</si>
  <si>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</si>
  <si>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</si>
  <si>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</si>
  <si>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</si>
  <si>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</si>
  <si>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</si>
  <si>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</si>
  <si>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</si>
  <si>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</si>
  <si>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</si>
  <si>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</si>
  <si>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</si>
  <si>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</si>
  <si>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</si>
  <si>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</si>
  <si>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</si>
  <si>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</si>
  <si>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</si>
  <si>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</si>
  <si>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</si>
  <si>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</si>
  <si>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</si>
  <si>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</si>
  <si>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</si>
  <si>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</si>
  <si>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</si>
  <si>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</si>
  <si>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</si>
  <si>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</si>
  <si>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</si>
  <si>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</si>
  <si>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</si>
  <si>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</si>
  <si>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</si>
  <si>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</si>
  <si>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</si>
  <si>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</si>
  <si>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</si>
  <si>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</si>
  <si>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</si>
  <si>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</si>
  <si>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</si>
  <si>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</si>
  <si>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</si>
  <si>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</si>
  <si>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</si>
  <si>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</si>
  <si>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</si>
  <si>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</si>
  <si>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</si>
  <si>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</si>
  <si>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</si>
  <si>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</si>
  <si>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</si>
  <si>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</si>
  <si>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</si>
  <si>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</si>
  <si>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</si>
  <si>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</si>
  <si>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</si>
  <si>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</si>
  <si>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</si>
  <si>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</si>
  <si>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</si>
  <si>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</si>
  <si>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</si>
  <si>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</si>
  <si>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</si>
  <si>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</si>
  <si>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</si>
  <si>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</si>
  <si>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</si>
  <si>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</si>
  <si>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</si>
  <si>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</si>
  <si>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</si>
  <si>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</si>
  <si>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</si>
  <si>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</si>
  <si>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</si>
  <si>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</si>
  <si>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</si>
  <si>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</si>
  <si>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</si>
  <si>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</si>
  <si>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</si>
  <si>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</si>
  <si>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</si>
  <si>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</si>
  <si>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</si>
  <si>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</si>
  <si>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</si>
  <si>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</si>
  <si>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</si>
  <si>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</si>
  <si>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</si>
  <si>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</si>
  <si>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</si>
  <si>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</si>
  <si>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</si>
  <si>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</si>
  <si>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</si>
  <si>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</si>
  <si>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</si>
  <si>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</si>
  <si>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</si>
  <si>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</si>
  <si>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</si>
  <si>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</si>
  <si>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</si>
  <si>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</si>
  <si>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</si>
  <si>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</si>
  <si>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</si>
  <si>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</si>
  <si>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</si>
  <si>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</si>
  <si>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</si>
  <si>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</si>
  <si>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</si>
  <si>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</si>
  <si>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</si>
  <si>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</si>
  <si>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</si>
  <si>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</si>
  <si>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</si>
  <si>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</si>
  <si>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</si>
  <si>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</si>
  <si>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</si>
  <si>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</si>
  <si>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</si>
  <si>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</si>
  <si>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</si>
  <si>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</si>
  <si>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</si>
  <si>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</si>
  <si>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</si>
  <si>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</si>
  <si>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</si>
  <si>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</si>
  <si>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</si>
  <si>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</si>
  <si>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</si>
  <si>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</si>
  <si>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</si>
  <si>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</si>
  <si>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</si>
  <si>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</si>
  <si>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</si>
  <si>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</si>
  <si>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</si>
  <si>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</si>
  <si>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</si>
  <si>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</si>
  <si>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</si>
  <si>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</si>
  <si>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</si>
  <si>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</si>
  <si>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</si>
  <si>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</si>
  <si>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</si>
  <si>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</si>
  <si>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</si>
  <si>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</si>
  <si>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</si>
  <si>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</si>
  <si>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</si>
  <si>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</si>
  <si>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</si>
  <si>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</si>
  <si>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</si>
  <si>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</si>
  <si>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</si>
  <si>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</si>
  <si>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</si>
  <si>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</si>
  <si>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</si>
  <si>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</si>
  <si>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</si>
  <si>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</si>
  <si>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</si>
  <si>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</si>
  <si>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</si>
  <si>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</si>
  <si>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</si>
  <si>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</si>
  <si>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</si>
  <si>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</si>
  <si>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</si>
  <si>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</si>
  <si>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</si>
  <si>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</si>
  <si>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</si>
  <si>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</si>
  <si>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</si>
  <si>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</si>
  <si>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</si>
  <si>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</si>
  <si>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</si>
  <si>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</si>
  <si>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</si>
  <si>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</si>
  <si>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</si>
  <si>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</si>
  <si>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</si>
  <si>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</si>
  <si>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</si>
  <si>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</si>
  <si>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</si>
  <si>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</si>
  <si>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</si>
  <si>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</si>
  <si>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</si>
  <si>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</si>
  <si>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</si>
  <si>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</si>
  <si>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</si>
  <si>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</si>
  <si>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</si>
  <si>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</si>
  <si>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</si>
  <si>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</si>
  <si>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</si>
  <si>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</si>
  <si>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</si>
  <si>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</si>
  <si>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</si>
  <si>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</si>
  <si>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</si>
  <si>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</si>
  <si>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</si>
  <si>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</si>
  <si>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</si>
  <si>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</si>
  <si>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</si>
  <si>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</si>
  <si>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</si>
  <si>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</si>
  <si>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</si>
  <si>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</si>
  <si>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</si>
  <si>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</si>
  <si>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</si>
  <si>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</si>
  <si>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</si>
  <si>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</si>
  <si>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</si>
  <si>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</si>
  <si>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</si>
  <si>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</si>
  <si>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</si>
  <si>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</si>
  <si>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</si>
  <si>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</si>
  <si>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</si>
  <si>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</si>
  <si>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</si>
  <si>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</si>
  <si>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</si>
  <si>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</si>
  <si>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</si>
  <si>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</si>
  <si>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</si>
  <si>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</si>
  <si>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</si>
  <si>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</si>
  <si>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</si>
  <si>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</si>
  <si>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</si>
  <si>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</si>
  <si>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</si>
  <si>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</si>
  <si>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</si>
  <si>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</si>
  <si>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</si>
  <si>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</si>
  <si>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</si>
  <si>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</si>
  <si>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</si>
  <si>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</si>
  <si>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</si>
  <si>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</si>
  <si>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</si>
  <si>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</si>
  <si>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</si>
  <si>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</si>
  <si>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</si>
  <si>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</si>
  <si>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</si>
  <si>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</si>
  <si>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</si>
  <si>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</si>
  <si>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</si>
  <si>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</si>
  <si>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</si>
  <si>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</si>
  <si>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</si>
  <si>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</si>
  <si>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</si>
  <si>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</si>
  <si>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</si>
  <si>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</si>
  <si>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</si>
  <si>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</si>
  <si>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</si>
  <si>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</si>
  <si>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</si>
  <si>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</si>
  <si>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</si>
  <si>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</si>
  <si>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</si>
  <si>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</si>
  <si>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</si>
  <si>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</si>
  <si>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</si>
  <si>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</si>
  <si>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</si>
  <si>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</si>
  <si>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</si>
  <si>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</si>
  <si>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</si>
  <si>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</si>
  <si>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</si>
  <si>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</si>
  <si>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</si>
  <si>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</si>
  <si>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</si>
  <si>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</si>
  <si>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</si>
  <si>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</si>
  <si>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</si>
  <si>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</si>
  <si>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</si>
  <si>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</si>
  <si>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</si>
  <si>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</si>
  <si>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</si>
  <si>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</si>
  <si>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</si>
  <si>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</si>
  <si>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</si>
  <si>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</si>
  <si>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</si>
  <si>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</si>
  <si>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</si>
  <si>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</si>
  <si>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</si>
  <si>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</si>
  <si>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</si>
  <si>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</si>
  <si>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</si>
  <si>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</si>
  <si>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</si>
  <si>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</si>
  <si>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</si>
  <si>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</si>
  <si>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</si>
  <si>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</si>
  <si>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</si>
  <si>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</si>
  <si>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</si>
  <si>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</si>
  <si>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</si>
  <si>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</si>
  <si>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</si>
  <si>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</si>
  <si>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</si>
  <si>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</si>
  <si>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</si>
  <si>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</si>
  <si>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</si>
  <si>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</si>
  <si>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</si>
  <si>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</si>
  <si>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</si>
  <si>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</si>
  <si>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</si>
  <si>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</si>
  <si>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</si>
  <si>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</si>
  <si>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</si>
  <si>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</si>
  <si>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</si>
  <si>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</si>
  <si>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</si>
  <si>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</si>
  <si>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</si>
  <si>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</si>
  <si>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</si>
  <si>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</si>
  <si>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</si>
  <si>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</si>
  <si>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</si>
  <si>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-2004255384</t>
  </si>
  <si>
    <t>-1752326458</t>
  </si>
  <si>
    <t>-1390490824</t>
  </si>
  <si>
    <t>-858773433</t>
  </si>
  <si>
    <t>-313980878</t>
  </si>
  <si>
    <t>-658330975</t>
  </si>
  <si>
    <t>1404238898</t>
  </si>
  <si>
    <t>877223738</t>
  </si>
  <si>
    <t>-1659899323</t>
  </si>
  <si>
    <t>285362191</t>
  </si>
  <si>
    <t>-1500177874</t>
  </si>
  <si>
    <t>1751048488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</si>
  <si>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</si>
  <si>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</si>
  <si>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</si>
  <si>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</si>
  <si>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</si>
  <si>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</si>
  <si>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</si>
  <si>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</si>
  <si>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</si>
  <si>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</si>
  <si>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</si>
  <si>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</si>
  <si>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</si>
  <si>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</si>
  <si>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</si>
  <si>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</si>
  <si>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</si>
  <si>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</si>
  <si>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</si>
  <si>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</si>
  <si>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</si>
  <si>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</si>
  <si>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</si>
  <si>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</si>
  <si>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</si>
  <si>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</si>
  <si>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</si>
  <si>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</si>
  <si>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</si>
  <si>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</si>
  <si>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</si>
  <si>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</si>
  <si>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</si>
  <si>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</si>
  <si>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</si>
  <si>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</si>
  <si>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</si>
  <si>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</si>
  <si>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</si>
  <si>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</si>
  <si>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</si>
  <si>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</si>
  <si>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</si>
  <si>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</si>
  <si>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</si>
  <si>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</si>
  <si>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</si>
  <si>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</si>
  <si>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</si>
  <si>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</si>
  <si>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</si>
  <si>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</si>
  <si>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</si>
  <si>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</si>
  <si>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</si>
  <si>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</si>
  <si>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</si>
  <si>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</si>
  <si>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</si>
  <si>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</si>
  <si>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</si>
  <si>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</si>
  <si>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</si>
  <si>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</si>
  <si>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</si>
  <si>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</si>
  <si>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</si>
  <si>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</si>
  <si>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</si>
  <si>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</si>
  <si>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</si>
  <si>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</si>
  <si>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</si>
  <si>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</si>
  <si>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</si>
  <si>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</si>
  <si>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</si>
  <si>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</si>
  <si>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</si>
  <si>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</si>
  <si>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</si>
  <si>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</si>
  <si>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</si>
  <si>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</si>
  <si>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</si>
  <si>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</si>
  <si>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</si>
  <si>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</si>
  <si>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</si>
  <si>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</si>
  <si>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</si>
  <si>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</si>
  <si>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</si>
  <si>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</si>
  <si>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</si>
  <si>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</si>
  <si>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</si>
  <si>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</si>
  <si>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</si>
  <si>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</si>
  <si>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</si>
  <si>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</si>
  <si>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</si>
  <si>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</si>
  <si>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</si>
  <si>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</si>
  <si>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</si>
  <si>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</si>
  <si>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</si>
  <si>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</si>
  <si>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</si>
  <si>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</si>
  <si>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</si>
  <si>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</si>
  <si>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</si>
  <si>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</si>
  <si>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</si>
  <si>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</si>
  <si>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</si>
  <si>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</si>
  <si>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</si>
  <si>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</si>
  <si>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</si>
  <si>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</si>
  <si>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</si>
  <si>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</si>
  <si>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</si>
  <si>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</si>
  <si>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</si>
  <si>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</si>
  <si>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</si>
  <si>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</si>
  <si>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</si>
  <si>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</si>
  <si>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</si>
  <si>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</si>
  <si>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</si>
  <si>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</si>
  <si>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</si>
  <si>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</si>
  <si>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</si>
  <si>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</si>
  <si>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</si>
  <si>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</si>
  <si>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</si>
  <si>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</si>
  <si>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</si>
  <si>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</si>
  <si>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</si>
  <si>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</si>
  <si>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</si>
  <si>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</si>
  <si>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</si>
  <si>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</si>
  <si>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</si>
  <si>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</si>
  <si>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</si>
  <si>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</si>
  <si>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</si>
  <si>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</si>
  <si>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</si>
  <si>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</si>
  <si>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</si>
  <si>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</si>
  <si>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</si>
  <si>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</si>
  <si>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</si>
  <si>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</si>
  <si>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</si>
  <si>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</si>
  <si>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</si>
  <si>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</si>
  <si>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</si>
  <si>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</si>
  <si>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</si>
  <si>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</si>
  <si>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</si>
  <si>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</si>
  <si>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</si>
  <si>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</si>
  <si>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</si>
  <si>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</si>
  <si>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</si>
  <si>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</si>
  <si>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</si>
  <si>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</si>
  <si>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</si>
  <si>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</si>
  <si>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</si>
  <si>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</si>
  <si>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</si>
  <si>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</si>
  <si>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</si>
  <si>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</si>
  <si>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</si>
  <si>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</si>
  <si>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</si>
  <si>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</si>
  <si>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</si>
  <si>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</si>
  <si>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</si>
  <si>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</si>
  <si>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</si>
  <si>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</si>
  <si>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</si>
  <si>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</si>
  <si>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</si>
  <si>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</si>
  <si>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</si>
  <si>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</si>
  <si>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</si>
  <si>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</si>
  <si>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</si>
  <si>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</si>
  <si>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</si>
  <si>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</si>
  <si>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</si>
  <si>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</si>
  <si>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</si>
  <si>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</si>
  <si>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</si>
  <si>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</si>
  <si>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</si>
  <si>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</si>
  <si>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</si>
  <si>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</si>
  <si>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</si>
  <si>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</si>
  <si>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</si>
  <si>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</si>
  <si>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</si>
  <si>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</si>
  <si>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</si>
  <si>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</si>
  <si>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</si>
  <si>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</si>
  <si>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</si>
  <si>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</si>
  <si>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</si>
  <si>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</si>
  <si>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</si>
  <si>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</si>
  <si>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</si>
  <si>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</si>
  <si>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</si>
  <si>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</si>
  <si>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</si>
  <si>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</si>
  <si>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</si>
  <si>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</si>
  <si>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</si>
  <si>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</si>
  <si>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</si>
  <si>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</si>
  <si>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</si>
  <si>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</si>
  <si>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</si>
  <si>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</si>
  <si>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</si>
  <si>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</si>
  <si>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</si>
  <si>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</si>
  <si>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</si>
  <si>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</si>
  <si>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</si>
  <si>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</si>
  <si>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</si>
  <si>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</si>
  <si>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</si>
  <si>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</si>
  <si>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</si>
  <si>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</si>
  <si>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</si>
  <si>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</si>
  <si>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</si>
  <si>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</si>
  <si>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</si>
  <si>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</si>
  <si>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</si>
  <si>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</si>
  <si>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</si>
  <si>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</si>
  <si>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</si>
  <si>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</si>
  <si>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</si>
  <si>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</si>
  <si>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</si>
  <si>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</si>
  <si>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</si>
  <si>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</si>
  <si>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</si>
  <si>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</si>
  <si>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</si>
  <si>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</si>
  <si>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</si>
  <si>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</si>
  <si>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</si>
  <si>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</si>
  <si>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</si>
  <si>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</si>
  <si>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</si>
  <si>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</si>
  <si>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</si>
  <si>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</si>
  <si>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</si>
  <si>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</si>
  <si>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</si>
  <si>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</si>
  <si>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</si>
  <si>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</si>
  <si>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</si>
  <si>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</si>
  <si>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</si>
  <si>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</si>
  <si>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</si>
  <si>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</si>
  <si>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</si>
  <si>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</si>
  <si>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</si>
  <si>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</si>
  <si>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</si>
  <si>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</si>
  <si>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</si>
  <si>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</si>
  <si>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</si>
  <si>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</si>
  <si>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</si>
  <si>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</si>
  <si>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</si>
  <si>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</si>
  <si>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</si>
  <si>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</si>
  <si>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</si>
  <si>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</si>
  <si>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</si>
  <si>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</si>
  <si>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</si>
  <si>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</si>
  <si>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</si>
  <si>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</si>
  <si>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</si>
  <si>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</si>
  <si>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</si>
  <si>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</si>
  <si>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</si>
  <si>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</si>
  <si>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</si>
  <si>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</si>
  <si>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</si>
  <si>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</si>
  <si>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</si>
  <si>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</si>
  <si>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</si>
  <si>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</si>
  <si>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</si>
  <si>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</si>
  <si>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</si>
  <si>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</si>
  <si>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</si>
  <si>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</si>
  <si>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</si>
  <si>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</si>
  <si>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</si>
  <si>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</si>
  <si>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</si>
  <si>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</si>
  <si>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</si>
  <si>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</si>
  <si>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</si>
  <si>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</si>
  <si>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</si>
  <si>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</si>
  <si>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</si>
  <si>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</si>
  <si>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</si>
  <si>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</si>
  <si>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</si>
  <si>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</si>
  <si>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</si>
  <si>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</si>
  <si>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</si>
  <si>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</si>
  <si>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</si>
  <si>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</si>
  <si>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</si>
  <si>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</si>
  <si>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</si>
  <si>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</si>
  <si>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</si>
  <si>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</si>
  <si>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</si>
  <si>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</si>
  <si>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</si>
  <si>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</si>
  <si>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</si>
  <si>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</si>
  <si>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</si>
  <si>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</si>
  <si>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</si>
  <si>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</si>
  <si>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</si>
  <si>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</si>
  <si>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</si>
  <si>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</si>
  <si>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</si>
  <si>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</si>
  <si>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</si>
  <si>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</si>
  <si>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</si>
  <si>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</si>
  <si>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</si>
  <si>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</si>
  <si>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</si>
  <si>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</si>
  <si>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</si>
  <si>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</si>
  <si>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</si>
  <si>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</si>
  <si>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</si>
  <si>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</si>
  <si>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</si>
  <si>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751525033</t>
  </si>
  <si>
    <t>Montáž potrubí plastového čtyřhranného bez příruby přes 0,03 do 0,07 m2</t>
  </si>
  <si>
    <t>410123742</t>
  </si>
  <si>
    <t>Montáž potrubí plastového čtyřhranného bez příruby, průřezu přes 0,03 do 0,07 m2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</si>
  <si>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</si>
  <si>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</si>
  <si>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</si>
  <si>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</si>
  <si>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</si>
  <si>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</si>
  <si>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</si>
  <si>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</si>
  <si>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</si>
  <si>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</si>
  <si>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</si>
  <si>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</si>
  <si>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</si>
  <si>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</si>
  <si>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</si>
  <si>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</si>
  <si>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</si>
  <si>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</si>
  <si>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</si>
  <si>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</si>
  <si>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</si>
  <si>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</si>
  <si>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</si>
  <si>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</si>
  <si>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</si>
  <si>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</si>
  <si>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</si>
  <si>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</si>
  <si>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</si>
  <si>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</si>
  <si>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</si>
  <si>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</si>
  <si>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</si>
  <si>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</si>
  <si>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</si>
  <si>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</si>
  <si>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</si>
  <si>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</si>
  <si>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</si>
  <si>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</si>
  <si>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</si>
  <si>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</si>
  <si>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</si>
  <si>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</si>
  <si>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</si>
  <si>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</si>
  <si>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</si>
  <si>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</si>
  <si>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</si>
  <si>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</si>
  <si>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</si>
  <si>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</si>
  <si>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</si>
  <si>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</si>
  <si>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</si>
  <si>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</si>
  <si>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</si>
  <si>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</si>
  <si>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</si>
  <si>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</si>
  <si>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</si>
  <si>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</si>
  <si>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</si>
  <si>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</si>
  <si>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</si>
  <si>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</si>
  <si>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</si>
  <si>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</si>
  <si>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</si>
  <si>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</si>
  <si>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</si>
  <si>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</si>
  <si>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</si>
  <si>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</si>
  <si>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</si>
  <si>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</si>
  <si>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</si>
  <si>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</si>
  <si>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</si>
  <si>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</si>
  <si>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</si>
  <si>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</si>
  <si>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</si>
  <si>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</si>
  <si>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</si>
  <si>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</si>
  <si>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</si>
  <si>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</si>
  <si>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</si>
  <si>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</si>
  <si>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</si>
  <si>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</si>
  <si>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</si>
  <si>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</si>
  <si>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</si>
  <si>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</si>
  <si>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</si>
  <si>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</si>
  <si>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</si>
  <si>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</si>
  <si>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</si>
  <si>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</si>
  <si>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</si>
  <si>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</si>
  <si>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</si>
  <si>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</si>
  <si>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</si>
  <si>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</si>
  <si>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</si>
  <si>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</si>
  <si>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</si>
  <si>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</si>
  <si>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</si>
  <si>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</si>
  <si>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</si>
  <si>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</si>
  <si>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</si>
  <si>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</si>
  <si>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</si>
  <si>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</si>
  <si>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</si>
  <si>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</si>
  <si>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</si>
  <si>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</si>
  <si>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</si>
  <si>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</si>
  <si>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</si>
  <si>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</si>
  <si>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</si>
  <si>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</si>
  <si>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</si>
  <si>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</si>
  <si>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</si>
  <si>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</si>
  <si>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</si>
  <si>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</si>
  <si>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</si>
  <si>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</si>
  <si>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</si>
  <si>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</si>
  <si>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1176771195</t>
  </si>
  <si>
    <t>-2107677639</t>
  </si>
  <si>
    <t>1869508360</t>
  </si>
  <si>
    <t>1142194562</t>
  </si>
  <si>
    <t>-1195198221</t>
  </si>
  <si>
    <t>-957247586</t>
  </si>
  <si>
    <t>1998919228</t>
  </si>
  <si>
    <t>230*1,15 "Přepočtené koeficientem množství</t>
  </si>
  <si>
    <t>246092210</t>
  </si>
  <si>
    <t>-733842640</t>
  </si>
  <si>
    <t>35*1,15 "Přepočtené koeficientem množství</t>
  </si>
  <si>
    <t>-985010037</t>
  </si>
  <si>
    <t>498411526</t>
  </si>
  <si>
    <t>-1488762917</t>
  </si>
  <si>
    <t>1804090215</t>
  </si>
  <si>
    <t>650"J"</t>
  </si>
  <si>
    <t>170 "O"</t>
  </si>
  <si>
    <t>820*1,15 "Přepočtené koeficientem množství</t>
  </si>
  <si>
    <t>1078063573</t>
  </si>
  <si>
    <t>-863603845</t>
  </si>
  <si>
    <t>900*1,15 "Přepočtené koeficientem množství</t>
  </si>
  <si>
    <t>1549686839</t>
  </si>
  <si>
    <t>672266607</t>
  </si>
  <si>
    <t>5*1,15 "Přepočtené koeficientem množství</t>
  </si>
  <si>
    <t>-1006329475</t>
  </si>
  <si>
    <t>604477745</t>
  </si>
  <si>
    <t>190*1,15 "Přepočtené koeficientem množství</t>
  </si>
  <si>
    <t>219384338</t>
  </si>
  <si>
    <t>130*1,15 "Přepočtené koeficientem množství</t>
  </si>
  <si>
    <t>-1892380308</t>
  </si>
  <si>
    <t>-1356681811</t>
  </si>
  <si>
    <t>120*1,15 "Přepočtené koeficientem množství</t>
  </si>
  <si>
    <t>-329653716</t>
  </si>
  <si>
    <t>1270731928</t>
  </si>
  <si>
    <t>-1578953766</t>
  </si>
  <si>
    <t>518023883</t>
  </si>
  <si>
    <t>-1407748597</t>
  </si>
  <si>
    <t>-424314650</t>
  </si>
  <si>
    <t>-805632261</t>
  </si>
  <si>
    <t>1786922653</t>
  </si>
  <si>
    <t>-2108865051</t>
  </si>
  <si>
    <t>1473242818</t>
  </si>
  <si>
    <t>1845180134</t>
  </si>
  <si>
    <t>RMAT0035</t>
  </si>
  <si>
    <t xml:space="preserve">RP0.3 -  rozvaděč vč. montáže dle PD</t>
  </si>
  <si>
    <t>-1999041399</t>
  </si>
  <si>
    <t>RMAT0036</t>
  </si>
  <si>
    <t xml:space="preserve">RP0.2 -  rozvaděč vč. montáže dle PD</t>
  </si>
  <si>
    <t>-330847261</t>
  </si>
  <si>
    <t>RMAT0037</t>
  </si>
  <si>
    <t xml:space="preserve">RP1.4 -  rozvaděč vč. montáže dle PD</t>
  </si>
  <si>
    <t>551277565</t>
  </si>
  <si>
    <t>RMAT0038</t>
  </si>
  <si>
    <t xml:space="preserve">RP1.3 -  rozvaděč vč. montáže dle PD</t>
  </si>
  <si>
    <t>418878185</t>
  </si>
  <si>
    <t>RMAT0039</t>
  </si>
  <si>
    <t xml:space="preserve">RP3.4 -  rozvaděč vč. montáže dle PD</t>
  </si>
  <si>
    <t>-256269007</t>
  </si>
  <si>
    <t>-1701373689</t>
  </si>
  <si>
    <t>-1814576104</t>
  </si>
  <si>
    <t>-1203010420</t>
  </si>
  <si>
    <t>-1490296431</t>
  </si>
  <si>
    <t>-1987012137</t>
  </si>
  <si>
    <t>-504623864</t>
  </si>
  <si>
    <t>741310102</t>
  </si>
  <si>
    <t>Montáž spínačů jedno nebo dvoupólových polozapuštěných nebo zapuštěných se zapojením vodičů bezšroubové připojení spínačů, řazení 1S-jednopólových s doutnavkou</t>
  </si>
  <si>
    <t>-158857558</t>
  </si>
  <si>
    <t>34539015</t>
  </si>
  <si>
    <t>přístroj spínače jednopólového, řazení 1, 1So, 1S bezšroubové svorky</t>
  </si>
  <si>
    <t>-810008211</t>
  </si>
  <si>
    <t>1658019625</t>
  </si>
  <si>
    <t>-966411165</t>
  </si>
  <si>
    <t>-286335953</t>
  </si>
  <si>
    <t>933804785</t>
  </si>
  <si>
    <t>821187021</t>
  </si>
  <si>
    <t>-1180994677</t>
  </si>
  <si>
    <t>-1669258635</t>
  </si>
  <si>
    <t>1138866380</t>
  </si>
  <si>
    <t>-1058654778</t>
  </si>
  <si>
    <t>1441959972</t>
  </si>
  <si>
    <t>808579628</t>
  </si>
  <si>
    <t>-1022514428</t>
  </si>
  <si>
    <t>1939623029</t>
  </si>
  <si>
    <t>-112172271</t>
  </si>
  <si>
    <t>1494712796</t>
  </si>
  <si>
    <t>445734244</t>
  </si>
  <si>
    <t>300034193</t>
  </si>
  <si>
    <t>974708817</t>
  </si>
  <si>
    <t>518006862</t>
  </si>
  <si>
    <t>1893065019</t>
  </si>
  <si>
    <t>2059555338</t>
  </si>
  <si>
    <t>1827037307</t>
  </si>
  <si>
    <t>-154563119</t>
  </si>
  <si>
    <t>-1975853832</t>
  </si>
  <si>
    <t>1133627043</t>
  </si>
  <si>
    <t>137576035</t>
  </si>
  <si>
    <t>-174489878</t>
  </si>
  <si>
    <t>108419358</t>
  </si>
  <si>
    <t>2114607973</t>
  </si>
  <si>
    <t>-576053794</t>
  </si>
  <si>
    <t>862444373</t>
  </si>
  <si>
    <t>-755304686</t>
  </si>
  <si>
    <t>1085317156</t>
  </si>
  <si>
    <t>-1260798396</t>
  </si>
  <si>
    <t>1380024271</t>
  </si>
  <si>
    <t>1951930581</t>
  </si>
  <si>
    <t>-2142902085</t>
  </si>
  <si>
    <t>-962467181</t>
  </si>
  <si>
    <t>-1390897013</t>
  </si>
  <si>
    <t>741313151</t>
  </si>
  <si>
    <t>Montáž zásuvek průmyslových se zapojením vodičů spojovacích, provedení IP 44 3P+N+PE 16 A</t>
  </si>
  <si>
    <t>-631739262</t>
  </si>
  <si>
    <t>35811324</t>
  </si>
  <si>
    <t>zásuvka spojovací 16A - 5pól, řazení 3P+N+PE IP44, šroubové svorky</t>
  </si>
  <si>
    <t>-745573747</t>
  </si>
  <si>
    <t>1855176999</t>
  </si>
  <si>
    <t>-1751278109</t>
  </si>
  <si>
    <t>-1090887335</t>
  </si>
  <si>
    <t>244363395</t>
  </si>
  <si>
    <t>RMAT0040</t>
  </si>
  <si>
    <t>A/NO Externí nouzový modul pro sv. A</t>
  </si>
  <si>
    <t>395843662</t>
  </si>
  <si>
    <t>-260663278</t>
  </si>
  <si>
    <t>-514161371</t>
  </si>
  <si>
    <t>-1981681386</t>
  </si>
  <si>
    <t>-150832537</t>
  </si>
  <si>
    <t>-1345487676</t>
  </si>
  <si>
    <t>-139666766</t>
  </si>
  <si>
    <t>-196818151</t>
  </si>
  <si>
    <t>RMAT0042</t>
  </si>
  <si>
    <t>N-Závěsné/přisazené, LED svítidlo, matná AL mřížka, UGR&lt;19, Ra 90, 1 x LED, 37W, 3750lm, Ra90, 4000K</t>
  </si>
  <si>
    <t>-2134721628</t>
  </si>
  <si>
    <t>551321591</t>
  </si>
  <si>
    <t>-506048307</t>
  </si>
  <si>
    <t>-550369197</t>
  </si>
  <si>
    <t>RMAT0041</t>
  </si>
  <si>
    <t xml:space="preserve">K-LED prachotěsné svítidlo, polyesterové tělo, opálový PC kryt, IK08, </t>
  </si>
  <si>
    <t>-301022376</t>
  </si>
  <si>
    <t>-604766222</t>
  </si>
  <si>
    <t>-161697508</t>
  </si>
  <si>
    <t>-1906031717</t>
  </si>
  <si>
    <t>-1358209826</t>
  </si>
  <si>
    <t>1744464412</t>
  </si>
  <si>
    <t>-2034811034</t>
  </si>
  <si>
    <t>-1969889271</t>
  </si>
  <si>
    <t>10433001</t>
  </si>
  <si>
    <t>Zednické výpomoce (sekání drážek, krabice pro ele, rozvaděče, zapravení, začištění) vč. materiálu</t>
  </si>
  <si>
    <t>-1682849247</t>
  </si>
  <si>
    <t>267846111</t>
  </si>
  <si>
    <t>1518804151</t>
  </si>
  <si>
    <t>50*1,2 "Přepočtené koeficientem množství</t>
  </si>
  <si>
    <t>-1403581259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</si>
  <si>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</si>
  <si>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</si>
  <si>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</si>
  <si>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</si>
  <si>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</si>
  <si>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</si>
  <si>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</si>
  <si>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</si>
  <si>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</si>
  <si>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</si>
  <si>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</si>
  <si>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</si>
  <si>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</si>
  <si>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</si>
  <si>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</si>
  <si>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</si>
  <si>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</si>
  <si>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</si>
  <si>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</si>
  <si>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</si>
  <si>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</si>
  <si>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</si>
  <si>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</si>
  <si>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</si>
  <si>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</si>
  <si>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</si>
  <si>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</si>
  <si>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</si>
  <si>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</si>
  <si>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</si>
  <si>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</si>
  <si>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</si>
  <si>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</si>
  <si>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</si>
  <si>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</si>
  <si>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</si>
  <si>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</si>
  <si>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</si>
  <si>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</si>
  <si>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</si>
  <si>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</si>
  <si>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</si>
  <si>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</si>
  <si>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</si>
  <si>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</si>
  <si>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</si>
  <si>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</si>
  <si>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</si>
  <si>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</si>
  <si>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</si>
  <si>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</si>
  <si>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</si>
  <si>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</si>
  <si>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</si>
  <si>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</si>
  <si>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</si>
  <si>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</si>
  <si>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</si>
  <si>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</si>
  <si>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</si>
  <si>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</si>
  <si>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</si>
  <si>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</si>
  <si>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</si>
  <si>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</si>
  <si>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</si>
  <si>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</si>
  <si>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</si>
  <si>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</si>
  <si>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</si>
  <si>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</si>
  <si>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</si>
  <si>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</si>
  <si>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</si>
  <si>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</si>
  <si>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</si>
  <si>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</si>
  <si>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</si>
  <si>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</si>
  <si>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</si>
  <si>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</si>
  <si>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</si>
  <si>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</si>
  <si>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</si>
  <si>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</si>
  <si>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</si>
  <si>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</si>
  <si>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</si>
  <si>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</si>
  <si>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</si>
  <si>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</si>
  <si>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</si>
  <si>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</si>
  <si>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</si>
  <si>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</si>
  <si>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</si>
  <si>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</si>
  <si>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</si>
  <si>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</si>
  <si>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</si>
  <si>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</si>
  <si>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</si>
  <si>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</si>
  <si>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</si>
  <si>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</si>
  <si>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</si>
  <si>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</si>
  <si>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</si>
  <si>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</si>
  <si>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</si>
  <si>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</si>
  <si>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</si>
  <si>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</si>
  <si>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</si>
  <si>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</si>
  <si>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</si>
  <si>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</si>
  <si>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</si>
  <si>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</si>
  <si>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</si>
  <si>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</si>
  <si>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</si>
  <si>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</si>
  <si>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</si>
  <si>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</si>
  <si>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</si>
  <si>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</si>
  <si>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</si>
  <si>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</si>
  <si>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</si>
  <si>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</si>
  <si>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</si>
  <si>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</si>
  <si>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</si>
  <si>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</si>
  <si>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</si>
  <si>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</si>
  <si>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</si>
  <si>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</si>
  <si>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</si>
  <si>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</si>
  <si>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</si>
  <si>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</si>
  <si>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</si>
  <si>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</si>
  <si>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</si>
  <si>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</si>
  <si>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</si>
  <si>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</si>
  <si>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</si>
  <si>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</si>
  <si>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</si>
  <si>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</si>
  <si>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</si>
  <si>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</si>
  <si>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</si>
  <si>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</si>
  <si>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</si>
  <si>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</si>
  <si>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</si>
  <si>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</si>
  <si>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</si>
  <si>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</si>
  <si>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</si>
  <si>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</si>
  <si>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</si>
  <si>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</si>
  <si>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</si>
  <si>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</si>
  <si>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</si>
  <si>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</si>
  <si>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</si>
  <si>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</si>
  <si>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</si>
  <si>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</si>
  <si>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</si>
  <si>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</si>
  <si>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</si>
  <si>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</si>
  <si>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</si>
  <si>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</si>
  <si>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</si>
  <si>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</si>
  <si>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</si>
  <si>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</si>
  <si>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</si>
  <si>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</si>
  <si>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</si>
  <si>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</si>
  <si>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</si>
  <si>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</si>
  <si>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</si>
  <si>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</si>
  <si>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</si>
  <si>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</si>
  <si>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</si>
  <si>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</si>
  <si>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</si>
  <si>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</si>
  <si>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</si>
  <si>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</si>
  <si>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</si>
  <si>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</si>
  <si>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</si>
  <si>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</si>
  <si>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</si>
  <si>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</si>
  <si>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</si>
  <si>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</si>
  <si>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</si>
  <si>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</si>
  <si>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</si>
  <si>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</si>
  <si>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</si>
  <si>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</si>
  <si>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</si>
  <si>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</si>
  <si>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</si>
  <si>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</si>
  <si>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</si>
  <si>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</si>
  <si>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</si>
  <si>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</si>
  <si>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</si>
  <si>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</si>
  <si>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</si>
  <si>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</si>
  <si>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</si>
  <si>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</si>
  <si>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</si>
  <si>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</si>
  <si>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</si>
  <si>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</si>
  <si>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</si>
  <si>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</si>
  <si>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</si>
  <si>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</si>
  <si>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</si>
  <si>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</si>
  <si>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</si>
  <si>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</si>
  <si>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</si>
  <si>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</si>
  <si>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</si>
  <si>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</si>
  <si>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</si>
  <si>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</si>
  <si>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</si>
  <si>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</si>
  <si>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</si>
  <si>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</si>
  <si>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</si>
  <si>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</si>
  <si>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</si>
  <si>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</si>
  <si>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</si>
  <si>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</si>
  <si>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</si>
  <si>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</si>
  <si>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</si>
  <si>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</si>
  <si>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</si>
  <si>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</si>
  <si>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</si>
  <si>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</si>
  <si>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</si>
  <si>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</si>
  <si>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</si>
  <si>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</si>
  <si>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</si>
  <si>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</si>
  <si>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</si>
  <si>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</si>
  <si>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</si>
  <si>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</si>
  <si>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</si>
  <si>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</si>
  <si>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</si>
  <si>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</si>
  <si>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</si>
  <si>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</si>
  <si>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</si>
  <si>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</si>
  <si>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</si>
  <si>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</si>
  <si>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</si>
  <si>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</si>
  <si>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</si>
  <si>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</si>
  <si>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</si>
  <si>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</si>
  <si>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</si>
  <si>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</si>
  <si>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</si>
  <si>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</si>
  <si>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</si>
  <si>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</si>
  <si>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</si>
  <si>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</si>
  <si>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</si>
  <si>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</si>
  <si>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</si>
  <si>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</si>
  <si>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</si>
  <si>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</si>
  <si>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</si>
  <si>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</si>
  <si>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</si>
  <si>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</si>
  <si>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</si>
  <si>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</si>
  <si>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</si>
  <si>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</si>
  <si>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</si>
  <si>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</si>
  <si>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</si>
  <si>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</si>
  <si>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</si>
  <si>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</si>
  <si>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</si>
  <si>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</si>
  <si>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</si>
  <si>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</si>
  <si>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</si>
  <si>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</si>
  <si>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</si>
  <si>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</si>
  <si>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</si>
  <si>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</si>
  <si>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</si>
  <si>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</si>
  <si>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</si>
  <si>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</si>
  <si>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</si>
  <si>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</si>
  <si>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HZS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</si>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</sst>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312" TargetMode="External" /><Relationship Id="rId136" Type="http://schemas.openxmlformats.org/officeDocument/2006/relationships/hyperlink" Target="https://podminky.urs.cz/item/CS_URS_2025_01/766660351" TargetMode="External" /><Relationship Id="rId137" Type="http://schemas.openxmlformats.org/officeDocument/2006/relationships/hyperlink" Target="https://podminky.urs.cz/item/CS_URS_2025_01/766660451" TargetMode="External" /><Relationship Id="rId138" Type="http://schemas.openxmlformats.org/officeDocument/2006/relationships/hyperlink" Target="https://podminky.urs.cz/item/CS_URS_2025_01/766660729" TargetMode="External" /><Relationship Id="rId139" Type="http://schemas.openxmlformats.org/officeDocument/2006/relationships/hyperlink" Target="https://podminky.urs.cz/item/CS_URS_2025_01/766660730" TargetMode="External" /><Relationship Id="rId140" Type="http://schemas.openxmlformats.org/officeDocument/2006/relationships/hyperlink" Target="https://podminky.urs.cz/item/CS_URS_2025_01/766660748" TargetMode="External" /><Relationship Id="rId141" Type="http://schemas.openxmlformats.org/officeDocument/2006/relationships/hyperlink" Target="https://podminky.urs.cz/item/CS_URS_2025_01/725291668" TargetMode="External" /><Relationship Id="rId142" Type="http://schemas.openxmlformats.org/officeDocument/2006/relationships/hyperlink" Target="https://podminky.urs.cz/item/CS_URS_2025_01/766660752" TargetMode="External" /><Relationship Id="rId143" Type="http://schemas.openxmlformats.org/officeDocument/2006/relationships/hyperlink" Target="https://podminky.urs.cz/item/CS_URS_2025_01/766694116" TargetMode="External" /><Relationship Id="rId144" Type="http://schemas.openxmlformats.org/officeDocument/2006/relationships/hyperlink" Target="https://podminky.urs.cz/item/CS_URS_2025_01/998766102" TargetMode="External" /><Relationship Id="rId145" Type="http://schemas.openxmlformats.org/officeDocument/2006/relationships/hyperlink" Target="https://podminky.urs.cz/item/CS_URS_2025_01/767114132" TargetMode="External" /><Relationship Id="rId146" Type="http://schemas.openxmlformats.org/officeDocument/2006/relationships/hyperlink" Target="https://podminky.urs.cz/item/CS_URS_2025_01/767122112" TargetMode="External" /><Relationship Id="rId147" Type="http://schemas.openxmlformats.org/officeDocument/2006/relationships/hyperlink" Target="https://podminky.urs.cz/item/CS_URS_2025_01/767163102" TargetMode="External" /><Relationship Id="rId148" Type="http://schemas.openxmlformats.org/officeDocument/2006/relationships/hyperlink" Target="https://podminky.urs.cz/item/CS_URS_2025_01/767163223" TargetMode="External" /><Relationship Id="rId149" Type="http://schemas.openxmlformats.org/officeDocument/2006/relationships/hyperlink" Target="https://podminky.urs.cz/item/CS_URS_2025_01/767541411" TargetMode="External" /><Relationship Id="rId150" Type="http://schemas.openxmlformats.org/officeDocument/2006/relationships/hyperlink" Target="https://podminky.urs.cz/item/CS_URS_2025_01/767590124" TargetMode="External" /><Relationship Id="rId151" Type="http://schemas.openxmlformats.org/officeDocument/2006/relationships/hyperlink" Target="https://podminky.urs.cz/item/CS_URS_2025_01/767620352" TargetMode="External" /><Relationship Id="rId152" Type="http://schemas.openxmlformats.org/officeDocument/2006/relationships/hyperlink" Target="https://podminky.urs.cz/item/CS_URS_2025_01/767620353" TargetMode="External" /><Relationship Id="rId153" Type="http://schemas.openxmlformats.org/officeDocument/2006/relationships/hyperlink" Target="https://podminky.urs.cz/item/CS_URS_2025_01/767620354" TargetMode="External" /><Relationship Id="rId154" Type="http://schemas.openxmlformats.org/officeDocument/2006/relationships/hyperlink" Target="https://podminky.urs.cz/item/CS_URS_2025_01/767640112" TargetMode="External" /><Relationship Id="rId155" Type="http://schemas.openxmlformats.org/officeDocument/2006/relationships/hyperlink" Target="https://podminky.urs.cz/item/CS_URS_2025_01/767640221" TargetMode="External" /><Relationship Id="rId156" Type="http://schemas.openxmlformats.org/officeDocument/2006/relationships/hyperlink" Target="https://podminky.urs.cz/item/CS_URS_2025_01/767640222" TargetMode="External" /><Relationship Id="rId157" Type="http://schemas.openxmlformats.org/officeDocument/2006/relationships/hyperlink" Target="https://podminky.urs.cz/item/CS_URS_2025_01/767640311" TargetMode="External" /><Relationship Id="rId158" Type="http://schemas.openxmlformats.org/officeDocument/2006/relationships/hyperlink" Target="https://podminky.urs.cz/item/CS_URS_2025_01/767640322" TargetMode="External" /><Relationship Id="rId159" Type="http://schemas.openxmlformats.org/officeDocument/2006/relationships/hyperlink" Target="https://podminky.urs.cz/item/CS_URS_2025_01/767641111" TargetMode="External" /><Relationship Id="rId160" Type="http://schemas.openxmlformats.org/officeDocument/2006/relationships/hyperlink" Target="https://podminky.urs.cz/item/CS_URS_2025_01/767642111" TargetMode="External" /><Relationship Id="rId161" Type="http://schemas.openxmlformats.org/officeDocument/2006/relationships/hyperlink" Target="https://podminky.urs.cz/item/CS_URS_2025_01/767646510" TargetMode="External" /><Relationship Id="rId162" Type="http://schemas.openxmlformats.org/officeDocument/2006/relationships/hyperlink" Target="https://podminky.urs.cz/item/CS_URS_2025_01/767646522" TargetMode="External" /><Relationship Id="rId163" Type="http://schemas.openxmlformats.org/officeDocument/2006/relationships/hyperlink" Target="https://podminky.urs.cz/item/CS_URS_2025_01/767651112" TargetMode="External" /><Relationship Id="rId164" Type="http://schemas.openxmlformats.org/officeDocument/2006/relationships/hyperlink" Target="https://podminky.urs.cz/item/CS_URS_2025_01/767893127" TargetMode="External" /><Relationship Id="rId165" Type="http://schemas.openxmlformats.org/officeDocument/2006/relationships/hyperlink" Target="https://podminky.urs.cz/item/CS_URS_2025_01/998767102" TargetMode="External" /><Relationship Id="rId166" Type="http://schemas.openxmlformats.org/officeDocument/2006/relationships/hyperlink" Target="https://podminky.urs.cz/item/CS_URS_2025_01/771121011" TargetMode="External" /><Relationship Id="rId167" Type="http://schemas.openxmlformats.org/officeDocument/2006/relationships/hyperlink" Target="https://podminky.urs.cz/item/CS_URS_2025_01/771151012" TargetMode="External" /><Relationship Id="rId168" Type="http://schemas.openxmlformats.org/officeDocument/2006/relationships/hyperlink" Target="https://podminky.urs.cz/item/CS_URS_2025_01/771474112" TargetMode="External" /><Relationship Id="rId169" Type="http://schemas.openxmlformats.org/officeDocument/2006/relationships/hyperlink" Target="https://podminky.urs.cz/item/CS_URS_2025_01/771574416" TargetMode="External" /><Relationship Id="rId170" Type="http://schemas.openxmlformats.org/officeDocument/2006/relationships/hyperlink" Target="https://podminky.urs.cz/item/CS_URS_2025_01/998771102" TargetMode="External" /><Relationship Id="rId171" Type="http://schemas.openxmlformats.org/officeDocument/2006/relationships/hyperlink" Target="https://podminky.urs.cz/item/CS_URS_2025_01/776111112" TargetMode="External" /><Relationship Id="rId172" Type="http://schemas.openxmlformats.org/officeDocument/2006/relationships/hyperlink" Target="https://podminky.urs.cz/item/CS_URS_2025_01/776111311" TargetMode="External" /><Relationship Id="rId173" Type="http://schemas.openxmlformats.org/officeDocument/2006/relationships/hyperlink" Target="https://podminky.urs.cz/item/CS_URS_2025_01/776121321" TargetMode="External" /><Relationship Id="rId174" Type="http://schemas.openxmlformats.org/officeDocument/2006/relationships/hyperlink" Target="https://podminky.urs.cz/item/CS_URS_2025_01/776141112" TargetMode="External" /><Relationship Id="rId175" Type="http://schemas.openxmlformats.org/officeDocument/2006/relationships/hyperlink" Target="https://podminky.urs.cz/item/CS_URS_2025_01/776145111" TargetMode="External" /><Relationship Id="rId176" Type="http://schemas.openxmlformats.org/officeDocument/2006/relationships/hyperlink" Target="https://podminky.urs.cz/item/CS_URS_2025_01/776211111" TargetMode="External" /><Relationship Id="rId177" Type="http://schemas.openxmlformats.org/officeDocument/2006/relationships/hyperlink" Target="https://podminky.urs.cz/item/CS_URS_2025_01/776411111" TargetMode="External" /><Relationship Id="rId178" Type="http://schemas.openxmlformats.org/officeDocument/2006/relationships/hyperlink" Target="https://podminky.urs.cz/item/CS_URS_2025_01/776421312" TargetMode="External" /><Relationship Id="rId179" Type="http://schemas.openxmlformats.org/officeDocument/2006/relationships/hyperlink" Target="https://podminky.urs.cz/item/CS_URS_2025_01/998776102" TargetMode="External" /><Relationship Id="rId180" Type="http://schemas.openxmlformats.org/officeDocument/2006/relationships/hyperlink" Target="https://podminky.urs.cz/item/CS_URS_2025_01/781121011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31112" TargetMode="External" /><Relationship Id="rId183" Type="http://schemas.openxmlformats.org/officeDocument/2006/relationships/hyperlink" Target="https://podminky.urs.cz/item/CS_URS_2025_01/781472215" TargetMode="External" /><Relationship Id="rId184" Type="http://schemas.openxmlformats.org/officeDocument/2006/relationships/hyperlink" Target="https://podminky.urs.cz/item/CS_URS_2025_01/781472292" TargetMode="External" /><Relationship Id="rId185" Type="http://schemas.openxmlformats.org/officeDocument/2006/relationships/hyperlink" Target="https://podminky.urs.cz/item/CS_URS_2025_01/781492311" TargetMode="External" /><Relationship Id="rId186" Type="http://schemas.openxmlformats.org/officeDocument/2006/relationships/hyperlink" Target="https://podminky.urs.cz/item/CS_URS_2025_01/781492351" TargetMode="External" /><Relationship Id="rId187" Type="http://schemas.openxmlformats.org/officeDocument/2006/relationships/hyperlink" Target="https://podminky.urs.cz/item/CS_URS_2025_01/781495115" TargetMode="External" /><Relationship Id="rId188" Type="http://schemas.openxmlformats.org/officeDocument/2006/relationships/hyperlink" Target="https://podminky.urs.cz/item/CS_URS_2025_01/781734111" TargetMode="External" /><Relationship Id="rId189" Type="http://schemas.openxmlformats.org/officeDocument/2006/relationships/hyperlink" Target="https://podminky.urs.cz/item/CS_URS_2025_01/781739195" TargetMode="External" /><Relationship Id="rId190" Type="http://schemas.openxmlformats.org/officeDocument/2006/relationships/hyperlink" Target="https://podminky.urs.cz/item/CS_URS_2025_01/998781102" TargetMode="External" /><Relationship Id="rId191" Type="http://schemas.openxmlformats.org/officeDocument/2006/relationships/hyperlink" Target="https://podminky.urs.cz/item/CS_URS_2025_01/783314203" TargetMode="External" /><Relationship Id="rId192" Type="http://schemas.openxmlformats.org/officeDocument/2006/relationships/hyperlink" Target="https://podminky.urs.cz/item/CS_URS_2025_01/783317101" TargetMode="External" /><Relationship Id="rId193" Type="http://schemas.openxmlformats.org/officeDocument/2006/relationships/hyperlink" Target="https://podminky.urs.cz/item/CS_URS_2025_01/783801403" TargetMode="External" /><Relationship Id="rId194" Type="http://schemas.openxmlformats.org/officeDocument/2006/relationships/hyperlink" Target="https://podminky.urs.cz/item/CS_URS_2025_01/783823131" TargetMode="External" /><Relationship Id="rId195" Type="http://schemas.openxmlformats.org/officeDocument/2006/relationships/hyperlink" Target="https://podminky.urs.cz/item/CS_URS_2025_01/783827125" TargetMode="External" /><Relationship Id="rId196" Type="http://schemas.openxmlformats.org/officeDocument/2006/relationships/hyperlink" Target="https://podminky.urs.cz/item/CS_URS_2025_01/783933151" TargetMode="External" /><Relationship Id="rId197" Type="http://schemas.openxmlformats.org/officeDocument/2006/relationships/hyperlink" Target="https://podminky.urs.cz/item/CS_URS_2025_01/783937163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4111001" TargetMode="External" /><Relationship Id="rId200" Type="http://schemas.openxmlformats.org/officeDocument/2006/relationships/hyperlink" Target="https://podminky.urs.cz/item/CS_URS_2025_01/784181121" TargetMode="External" /><Relationship Id="rId201" Type="http://schemas.openxmlformats.org/officeDocument/2006/relationships/hyperlink" Target="https://podminky.urs.cz/item/CS_URS_2025_01/784211101" TargetMode="External" /><Relationship Id="rId202" Type="http://schemas.openxmlformats.org/officeDocument/2006/relationships/hyperlink" Target="https://podminky.urs.cz/item/CS_URS_2025_01/786623021" TargetMode="External" /><Relationship Id="rId203" Type="http://schemas.openxmlformats.org/officeDocument/2006/relationships/hyperlink" Target="https://podminky.urs.cz/item/CS_URS_2025_01/786623023" TargetMode="External" /><Relationship Id="rId204" Type="http://schemas.openxmlformats.org/officeDocument/2006/relationships/hyperlink" Target="https://podminky.urs.cz/item/CS_URS_2025_01/786624121" TargetMode="External" /><Relationship Id="rId205" Type="http://schemas.openxmlformats.org/officeDocument/2006/relationships/hyperlink" Target="https://podminky.urs.cz/item/CS_URS_2025_01/998786102" TargetMode="External" /><Relationship Id="rId2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511063" TargetMode="External" /><Relationship Id="rId2" Type="http://schemas.openxmlformats.org/officeDocument/2006/relationships/hyperlink" Target="https://podminky.urs.cz/item/CS_URS_2025_01/751511064" TargetMode="External" /><Relationship Id="rId3" Type="http://schemas.openxmlformats.org/officeDocument/2006/relationships/hyperlink" Target="https://podminky.urs.cz/item/CS_URS_2025_01/751511082" TargetMode="External" /><Relationship Id="rId4" Type="http://schemas.openxmlformats.org/officeDocument/2006/relationships/hyperlink" Target="https://podminky.urs.cz/item/CS_URS_2025_01/751514437" TargetMode="External" /><Relationship Id="rId5" Type="http://schemas.openxmlformats.org/officeDocument/2006/relationships/hyperlink" Target="https://podminky.urs.cz/item/CS_URS_2025_01/751514439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998766102" TargetMode="External" /><Relationship Id="rId62" Type="http://schemas.openxmlformats.org/officeDocument/2006/relationships/hyperlink" Target="https://podminky.urs.cz/item/CS_URS_2025_01/767620352" TargetMode="External" /><Relationship Id="rId63" Type="http://schemas.openxmlformats.org/officeDocument/2006/relationships/hyperlink" Target="https://podminky.urs.cz/item/CS_URS_2025_01/767620354" TargetMode="External" /><Relationship Id="rId64" Type="http://schemas.openxmlformats.org/officeDocument/2006/relationships/hyperlink" Target="https://podminky.urs.cz/item/CS_URS_2025_01/767620353" TargetMode="External" /><Relationship Id="rId65" Type="http://schemas.openxmlformats.org/officeDocument/2006/relationships/hyperlink" Target="https://podminky.urs.cz/item/CS_URS_2025_01/767640223" TargetMode="External" /><Relationship Id="rId66" Type="http://schemas.openxmlformats.org/officeDocument/2006/relationships/hyperlink" Target="https://podminky.urs.cz/item/CS_URS_2025_01/767641111" TargetMode="External" /><Relationship Id="rId67" Type="http://schemas.openxmlformats.org/officeDocument/2006/relationships/hyperlink" Target="https://podminky.urs.cz/item/CS_URS_2025_01/767646522" TargetMode="External" /><Relationship Id="rId68" Type="http://schemas.openxmlformats.org/officeDocument/2006/relationships/hyperlink" Target="https://podminky.urs.cz/item/CS_URS_2025_01/998767102" TargetMode="External" /><Relationship Id="rId69" Type="http://schemas.openxmlformats.org/officeDocument/2006/relationships/hyperlink" Target="https://podminky.urs.cz/item/CS_URS_2025_01/771121011" TargetMode="External" /><Relationship Id="rId70" Type="http://schemas.openxmlformats.org/officeDocument/2006/relationships/hyperlink" Target="https://podminky.urs.cz/item/CS_URS_2025_01/771151012" TargetMode="External" /><Relationship Id="rId71" Type="http://schemas.openxmlformats.org/officeDocument/2006/relationships/hyperlink" Target="https://podminky.urs.cz/item/CS_URS_2025_01/771474112" TargetMode="External" /><Relationship Id="rId72" Type="http://schemas.openxmlformats.org/officeDocument/2006/relationships/hyperlink" Target="https://podminky.urs.cz/item/CS_URS_2025_01/771574416" TargetMode="External" /><Relationship Id="rId73" Type="http://schemas.openxmlformats.org/officeDocument/2006/relationships/hyperlink" Target="https://podminky.urs.cz/item/CS_URS_2025_01/998771102" TargetMode="External" /><Relationship Id="rId74" Type="http://schemas.openxmlformats.org/officeDocument/2006/relationships/hyperlink" Target="https://podminky.urs.cz/item/CS_URS_2025_01/776421312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472215" TargetMode="External" /><Relationship Id="rId79" Type="http://schemas.openxmlformats.org/officeDocument/2006/relationships/hyperlink" Target="https://podminky.urs.cz/item/CS_URS_2025_01/781472292" TargetMode="External" /><Relationship Id="rId80" Type="http://schemas.openxmlformats.org/officeDocument/2006/relationships/hyperlink" Target="https://podminky.urs.cz/item/CS_URS_2025_01/781492311" TargetMode="External" /><Relationship Id="rId81" Type="http://schemas.openxmlformats.org/officeDocument/2006/relationships/hyperlink" Target="https://podminky.urs.cz/item/CS_URS_2025_01/781492351" TargetMode="External" /><Relationship Id="rId82" Type="http://schemas.openxmlformats.org/officeDocument/2006/relationships/hyperlink" Target="https://podminky.urs.cz/item/CS_URS_2025_01/781495115" TargetMode="External" /><Relationship Id="rId83" Type="http://schemas.openxmlformats.org/officeDocument/2006/relationships/hyperlink" Target="https://podminky.urs.cz/item/CS_URS_2025_01/998781102" TargetMode="External" /><Relationship Id="rId84" Type="http://schemas.openxmlformats.org/officeDocument/2006/relationships/hyperlink" Target="https://podminky.urs.cz/item/CS_URS_2025_01/783314203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3801403" TargetMode="External" /><Relationship Id="rId87" Type="http://schemas.openxmlformats.org/officeDocument/2006/relationships/hyperlink" Target="https://podminky.urs.cz/item/CS_URS_2025_01/783823131" TargetMode="External" /><Relationship Id="rId88" Type="http://schemas.openxmlformats.org/officeDocument/2006/relationships/hyperlink" Target="https://podminky.urs.cz/item/CS_URS_2025_01/783827125" TargetMode="External" /><Relationship Id="rId89" Type="http://schemas.openxmlformats.org/officeDocument/2006/relationships/hyperlink" Target="https://podminky.urs.cz/item/CS_URS_2025_01/783933151" TargetMode="External" /><Relationship Id="rId90" Type="http://schemas.openxmlformats.org/officeDocument/2006/relationships/hyperlink" Target="https://podminky.urs.cz/item/CS_URS_2025_01/783937163" TargetMode="External" /><Relationship Id="rId91" Type="http://schemas.openxmlformats.org/officeDocument/2006/relationships/hyperlink" Target="https://podminky.urs.cz/item/CS_URS_2025_01/784111001" TargetMode="External" /><Relationship Id="rId92" Type="http://schemas.openxmlformats.org/officeDocument/2006/relationships/hyperlink" Target="https://podminky.urs.cz/item/CS_URS_2025_01/784181121" TargetMode="External" /><Relationship Id="rId93" Type="http://schemas.openxmlformats.org/officeDocument/2006/relationships/hyperlink" Target="https://podminky.urs.cz/item/CS_URS_2025_01/784211101" TargetMode="External" /><Relationship Id="rId94" Type="http://schemas.openxmlformats.org/officeDocument/2006/relationships/hyperlink" Target="https://podminky.urs.cz/item/CS_URS_2025_01/786623021" TargetMode="External" /><Relationship Id="rId95" Type="http://schemas.openxmlformats.org/officeDocument/2006/relationships/hyperlink" Target="https://podminky.urs.cz/item/CS_URS_2025_01/786623023" TargetMode="External" /><Relationship Id="rId96" Type="http://schemas.openxmlformats.org/officeDocument/2006/relationships/hyperlink" Target="https://podminky.urs.cz/item/CS_URS_2025_01/998786102" TargetMode="External" /><Relationship Id="rId9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71121011" TargetMode="External" /><Relationship Id="rId99" Type="http://schemas.openxmlformats.org/officeDocument/2006/relationships/hyperlink" Target="https://podminky.urs.cz/item/CS_URS_2025_01/771121022" TargetMode="External" /><Relationship Id="rId100" Type="http://schemas.openxmlformats.org/officeDocument/2006/relationships/hyperlink" Target="https://podminky.urs.cz/item/CS_URS_2025_01/771573810" TargetMode="External" /><Relationship Id="rId101" Type="http://schemas.openxmlformats.org/officeDocument/2006/relationships/hyperlink" Target="https://podminky.urs.cz/item/CS_URS_2025_01/771574415" TargetMode="External" /><Relationship Id="rId102" Type="http://schemas.openxmlformats.org/officeDocument/2006/relationships/hyperlink" Target="https://podminky.urs.cz/item/CS_URS_2025_01/771577212" TargetMode="External" /><Relationship Id="rId103" Type="http://schemas.openxmlformats.org/officeDocument/2006/relationships/hyperlink" Target="https://podminky.urs.cz/item/CS_URS_2025_01/771591112" TargetMode="External" /><Relationship Id="rId104" Type="http://schemas.openxmlformats.org/officeDocument/2006/relationships/hyperlink" Target="https://podminky.urs.cz/item/CS_URS_2025_01/771591115" TargetMode="External" /><Relationship Id="rId105" Type="http://schemas.openxmlformats.org/officeDocument/2006/relationships/hyperlink" Target="https://podminky.urs.cz/item/CS_URS_2025_01/998771202" TargetMode="External" /><Relationship Id="rId106" Type="http://schemas.openxmlformats.org/officeDocument/2006/relationships/hyperlink" Target="https://podminky.urs.cz/item/CS_URS_2025_01/781121011" TargetMode="External" /><Relationship Id="rId107" Type="http://schemas.openxmlformats.org/officeDocument/2006/relationships/hyperlink" Target="https://podminky.urs.cz/item/CS_URS_2025_01/781131112" TargetMode="External" /><Relationship Id="rId108" Type="http://schemas.openxmlformats.org/officeDocument/2006/relationships/hyperlink" Target="https://podminky.urs.cz/item/CS_URS_2025_01/781472215" TargetMode="External" /><Relationship Id="rId109" Type="http://schemas.openxmlformats.org/officeDocument/2006/relationships/hyperlink" Target="https://podminky.urs.cz/item/CS_URS_2025_01/781472292" TargetMode="External" /><Relationship Id="rId110" Type="http://schemas.openxmlformats.org/officeDocument/2006/relationships/hyperlink" Target="https://podminky.urs.cz/item/CS_URS_2025_01/781473810" TargetMode="External" /><Relationship Id="rId111" Type="http://schemas.openxmlformats.org/officeDocument/2006/relationships/hyperlink" Target="https://podminky.urs.cz/item/CS_URS_2025_01/781492211" TargetMode="External" /><Relationship Id="rId112" Type="http://schemas.openxmlformats.org/officeDocument/2006/relationships/hyperlink" Target="https://podminky.urs.cz/item/CS_URS_2025_01/781492251" TargetMode="External" /><Relationship Id="rId113" Type="http://schemas.openxmlformats.org/officeDocument/2006/relationships/hyperlink" Target="https://podminky.urs.cz/item/CS_URS_2025_01/781495115" TargetMode="External" /><Relationship Id="rId114" Type="http://schemas.openxmlformats.org/officeDocument/2006/relationships/hyperlink" Target="https://podminky.urs.cz/item/CS_URS_2025_01/998781212" TargetMode="External" /><Relationship Id="rId115" Type="http://schemas.openxmlformats.org/officeDocument/2006/relationships/hyperlink" Target="https://podminky.urs.cz/item/CS_URS_2025_01/783301311" TargetMode="External" /><Relationship Id="rId116" Type="http://schemas.openxmlformats.org/officeDocument/2006/relationships/hyperlink" Target="https://podminky.urs.cz/item/CS_URS_2025_01/783306801" TargetMode="External" /><Relationship Id="rId117" Type="http://schemas.openxmlformats.org/officeDocument/2006/relationships/hyperlink" Target="https://podminky.urs.cz/item/CS_URS_2025_01/783314203" TargetMode="External" /><Relationship Id="rId118" Type="http://schemas.openxmlformats.org/officeDocument/2006/relationships/hyperlink" Target="https://podminky.urs.cz/item/CS_URS_2025_01/783317101" TargetMode="External" /><Relationship Id="rId119" Type="http://schemas.openxmlformats.org/officeDocument/2006/relationships/hyperlink" Target="https://podminky.urs.cz/item/CS_URS_2025_01/784111001" TargetMode="External" /><Relationship Id="rId120" Type="http://schemas.openxmlformats.org/officeDocument/2006/relationships/hyperlink" Target="https://podminky.urs.cz/item/CS_URS_2025_01/784171101" TargetMode="External" /><Relationship Id="rId121" Type="http://schemas.openxmlformats.org/officeDocument/2006/relationships/hyperlink" Target="https://podminky.urs.cz/item/CS_URS_2025_01/784171111" TargetMode="External" /><Relationship Id="rId122" Type="http://schemas.openxmlformats.org/officeDocument/2006/relationships/hyperlink" Target="https://podminky.urs.cz/item/CS_URS_2025_01/784181121" TargetMode="External" /><Relationship Id="rId123" Type="http://schemas.openxmlformats.org/officeDocument/2006/relationships/hyperlink" Target="https://podminky.urs.cz/item/CS_URS_2025_01/784211101" TargetMode="External" /><Relationship Id="rId124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ČR'!P136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kPA2CVZiHG1z/a+QCsLduKBKt/h827mKXjPrC5tXHpeme6ENYAGk8GUm4ymnqFTG2tzdJ5Ds4tiYfdgMoYCqxA==" hashValue="C8mqxONdYFDIor005g1cWrrzFs0qMf8QmU7dFQvk1vGAztX93Cns/4/P7X0Gmkn7kHNUZACbWp4bT8YGsF4vyQ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ROUND((SUM(BE147:BE1731)),  2)</f>
        <v>0</v>
      </c>
      <c r="G35" s="40"/>
      <c r="H35" s="40"/>
      <c r="I35" s="167">
        <v>0.20999999999999999</v>
      </c>
      <c r="J35" s="166">
        <f>ROUND(((SUM(BE147:BE1731))*I35),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ROUND((SUM(BF147:BF1731)),  2)</f>
        <v>0</v>
      </c>
      <c r="G36" s="40"/>
      <c r="H36" s="40"/>
      <c r="I36" s="167">
        <v>0.12</v>
      </c>
      <c r="J36" s="166">
        <f>ROUND(((SUM(BF147:BF1731))*I36),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ROUND((SUM(BG147:BG1731)),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ROUND((SUM(BH147:BH1731)),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ROUND((SUM(BI147:BI1731)),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J1147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J1410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J1448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J1516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J1606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J1663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J1694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1972.5986217899999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P731+P796+P857+P868+P879+P890+P898+P954+P966+P1147+P1410+P1448+P1516+P1606+P1663+P1694</f>
        <v>0</v>
      </c>
      <c r="Q730" s="221"/>
      <c r="R730" s="222">
        <f>R731+R796+R857+R868+R879+R890+R898+R954+R966+R1147+R1410+R1448+R1516+R1606+R1663+R1694</f>
        <v>202.70955146999998</v>
      </c>
      <c r="S730" s="221"/>
      <c r="T730" s="223">
        <f>T731+T796+T857+T868+T879+T890+T898+T954+T966+T1147+T1410+T1448+T1516+T1606+T1663+T1694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BK731+BK796+BK857+BK868+BK879+BK890+BK898+BK954+BK966+BK1147+BK1410+BK1448+BK1516+BK1606+BK1663+BK1694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24.15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SUM(P967:P1146)</f>
        <v>0</v>
      </c>
      <c r="Q966" s="221"/>
      <c r="R966" s="222">
        <f>SUM(R967:R1146)</f>
        <v>3.282813599999999</v>
      </c>
      <c r="S966" s="221"/>
      <c r="T966" s="223">
        <f>SUM(T967:T1146)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SUM(BK967:BK1146)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105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0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105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28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0.44800000000000001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0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28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2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78</v>
      </c>
      <c r="AY1030" s="269" t="s">
        <v>242</v>
      </c>
    </row>
    <row r="1031" s="14" customFormat="1">
      <c r="A1031" s="14"/>
      <c r="B1031" s="259"/>
      <c r="C1031" s="260"/>
      <c r="D1031" s="242" t="s">
        <v>256</v>
      </c>
      <c r="E1031" s="261" t="s">
        <v>1</v>
      </c>
      <c r="F1031" s="262" t="s">
        <v>1515</v>
      </c>
      <c r="G1031" s="260"/>
      <c r="H1031" s="263">
        <v>1</v>
      </c>
      <c r="I1031" s="264"/>
      <c r="J1031" s="260"/>
      <c r="K1031" s="260"/>
      <c r="L1031" s="265"/>
      <c r="M1031" s="266"/>
      <c r="N1031" s="267"/>
      <c r="O1031" s="267"/>
      <c r="P1031" s="267"/>
      <c r="Q1031" s="267"/>
      <c r="R1031" s="267"/>
      <c r="S1031" s="267"/>
      <c r="T1031" s="26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9" t="s">
        <v>256</v>
      </c>
      <c r="AU1031" s="269" t="s">
        <v>87</v>
      </c>
      <c r="AV1031" s="14" t="s">
        <v>87</v>
      </c>
      <c r="AW1031" s="14" t="s">
        <v>36</v>
      </c>
      <c r="AX1031" s="14" t="s">
        <v>78</v>
      </c>
      <c r="AY1031" s="269" t="s">
        <v>242</v>
      </c>
    </row>
    <row r="1032" s="15" customFormat="1">
      <c r="A1032" s="15"/>
      <c r="B1032" s="270"/>
      <c r="C1032" s="271"/>
      <c r="D1032" s="242" t="s">
        <v>256</v>
      </c>
      <c r="E1032" s="272" t="s">
        <v>1</v>
      </c>
      <c r="F1032" s="273" t="s">
        <v>269</v>
      </c>
      <c r="G1032" s="271"/>
      <c r="H1032" s="274">
        <v>2</v>
      </c>
      <c r="I1032" s="275"/>
      <c r="J1032" s="271"/>
      <c r="K1032" s="271"/>
      <c r="L1032" s="276"/>
      <c r="M1032" s="277"/>
      <c r="N1032" s="278"/>
      <c r="O1032" s="278"/>
      <c r="P1032" s="278"/>
      <c r="Q1032" s="278"/>
      <c r="R1032" s="278"/>
      <c r="S1032" s="278"/>
      <c r="T1032" s="279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0" t="s">
        <v>256</v>
      </c>
      <c r="AU1032" s="280" t="s">
        <v>87</v>
      </c>
      <c r="AV1032" s="15" t="s">
        <v>250</v>
      </c>
      <c r="AW1032" s="15" t="s">
        <v>36</v>
      </c>
      <c r="AX1032" s="15" t="s">
        <v>85</v>
      </c>
      <c r="AY1032" s="280" t="s">
        <v>242</v>
      </c>
    </row>
    <row r="1033" s="2" customFormat="1" ht="24.15" customHeight="1">
      <c r="A1033" s="40"/>
      <c r="B1033" s="41"/>
      <c r="C1033" s="281" t="s">
        <v>1516</v>
      </c>
      <c r="D1033" s="281" t="s">
        <v>478</v>
      </c>
      <c r="E1033" s="282" t="s">
        <v>1517</v>
      </c>
      <c r="F1033" s="283" t="s">
        <v>1518</v>
      </c>
      <c r="G1033" s="284" t="s">
        <v>360</v>
      </c>
      <c r="H1033" s="285">
        <v>1</v>
      </c>
      <c r="I1033" s="286"/>
      <c r="J1033" s="287">
        <f>ROUND(I1033*H1033,2)</f>
        <v>0</v>
      </c>
      <c r="K1033" s="283" t="s">
        <v>249</v>
      </c>
      <c r="L1033" s="288"/>
      <c r="M1033" s="289" t="s">
        <v>1</v>
      </c>
      <c r="N1033" s="290" t="s">
        <v>43</v>
      </c>
      <c r="O1033" s="93"/>
      <c r="P1033" s="238">
        <f>O1033*H1033</f>
        <v>0</v>
      </c>
      <c r="Q1033" s="238">
        <v>0.050999999999999997</v>
      </c>
      <c r="R1033" s="238">
        <f>Q1033*H1033</f>
        <v>0.050999999999999997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896</v>
      </c>
      <c r="AT1033" s="240" t="s">
        <v>478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1519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1518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2" customFormat="1">
      <c r="A1035" s="40"/>
      <c r="B1035" s="41"/>
      <c r="C1035" s="42"/>
      <c r="D1035" s="242" t="s">
        <v>1050</v>
      </c>
      <c r="E1035" s="42"/>
      <c r="F1035" s="291" t="s">
        <v>1520</v>
      </c>
      <c r="G1035" s="42"/>
      <c r="H1035" s="42"/>
      <c r="I1035" s="244"/>
      <c r="J1035" s="42"/>
      <c r="K1035" s="42"/>
      <c r="L1035" s="46"/>
      <c r="M1035" s="245"/>
      <c r="N1035" s="246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1050</v>
      </c>
      <c r="AU1035" s="19" t="s">
        <v>87</v>
      </c>
    </row>
    <row r="1036" s="14" customFormat="1">
      <c r="A1036" s="14"/>
      <c r="B1036" s="259"/>
      <c r="C1036" s="260"/>
      <c r="D1036" s="242" t="s">
        <v>256</v>
      </c>
      <c r="E1036" s="261" t="s">
        <v>1</v>
      </c>
      <c r="F1036" s="262" t="s">
        <v>1514</v>
      </c>
      <c r="G1036" s="260"/>
      <c r="H1036" s="263">
        <v>1</v>
      </c>
      <c r="I1036" s="264"/>
      <c r="J1036" s="260"/>
      <c r="K1036" s="260"/>
      <c r="L1036" s="265"/>
      <c r="M1036" s="266"/>
      <c r="N1036" s="267"/>
      <c r="O1036" s="267"/>
      <c r="P1036" s="267"/>
      <c r="Q1036" s="267"/>
      <c r="R1036" s="267"/>
      <c r="S1036" s="267"/>
      <c r="T1036" s="26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9" t="s">
        <v>256</v>
      </c>
      <c r="AU1036" s="269" t="s">
        <v>87</v>
      </c>
      <c r="AV1036" s="14" t="s">
        <v>87</v>
      </c>
      <c r="AW1036" s="14" t="s">
        <v>36</v>
      </c>
      <c r="AX1036" s="14" t="s">
        <v>85</v>
      </c>
      <c r="AY1036" s="269" t="s">
        <v>242</v>
      </c>
    </row>
    <row r="1037" s="2" customFormat="1" ht="24.15" customHeight="1">
      <c r="A1037" s="40"/>
      <c r="B1037" s="41"/>
      <c r="C1037" s="281" t="s">
        <v>1521</v>
      </c>
      <c r="D1037" s="281" t="s">
        <v>478</v>
      </c>
      <c r="E1037" s="282" t="s">
        <v>1522</v>
      </c>
      <c r="F1037" s="283" t="s">
        <v>1523</v>
      </c>
      <c r="G1037" s="284" t="s">
        <v>360</v>
      </c>
      <c r="H1037" s="285">
        <v>1</v>
      </c>
      <c r="I1037" s="286"/>
      <c r="J1037" s="287">
        <f>ROUND(I1037*H1037,2)</f>
        <v>0</v>
      </c>
      <c r="K1037" s="283" t="s">
        <v>249</v>
      </c>
      <c r="L1037" s="288"/>
      <c r="M1037" s="289" t="s">
        <v>1</v>
      </c>
      <c r="N1037" s="290" t="s">
        <v>43</v>
      </c>
      <c r="O1037" s="93"/>
      <c r="P1037" s="238">
        <f>O1037*H1037</f>
        <v>0</v>
      </c>
      <c r="Q1037" s="238">
        <v>0.035999999999999997</v>
      </c>
      <c r="R1037" s="238">
        <f>Q1037*H1037</f>
        <v>0.035999999999999997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40" t="s">
        <v>896</v>
      </c>
      <c r="AT1037" s="240" t="s">
        <v>478</v>
      </c>
      <c r="AU1037" s="240" t="s">
        <v>87</v>
      </c>
      <c r="AY1037" s="19" t="s">
        <v>242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9" t="s">
        <v>85</v>
      </c>
      <c r="BK1037" s="241">
        <f>ROUND(I1037*H1037,2)</f>
        <v>0</v>
      </c>
      <c r="BL1037" s="19" t="s">
        <v>1097</v>
      </c>
      <c r="BM1037" s="240" t="s">
        <v>1524</v>
      </c>
    </row>
    <row r="1038" s="2" customFormat="1">
      <c r="A1038" s="40"/>
      <c r="B1038" s="41"/>
      <c r="C1038" s="42"/>
      <c r="D1038" s="242" t="s">
        <v>252</v>
      </c>
      <c r="E1038" s="42"/>
      <c r="F1038" s="243" t="s">
        <v>1523</v>
      </c>
      <c r="G1038" s="42"/>
      <c r="H1038" s="42"/>
      <c r="I1038" s="244"/>
      <c r="J1038" s="42"/>
      <c r="K1038" s="42"/>
      <c r="L1038" s="46"/>
      <c r="M1038" s="245"/>
      <c r="N1038" s="246"/>
      <c r="O1038" s="93"/>
      <c r="P1038" s="93"/>
      <c r="Q1038" s="93"/>
      <c r="R1038" s="93"/>
      <c r="S1038" s="93"/>
      <c r="T1038" s="94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252</v>
      </c>
      <c r="AU1038" s="19" t="s">
        <v>87</v>
      </c>
    </row>
    <row r="1039" s="2" customFormat="1">
      <c r="A1039" s="40"/>
      <c r="B1039" s="41"/>
      <c r="C1039" s="42"/>
      <c r="D1039" s="242" t="s">
        <v>1050</v>
      </c>
      <c r="E1039" s="42"/>
      <c r="F1039" s="291" t="s">
        <v>1525</v>
      </c>
      <c r="G1039" s="42"/>
      <c r="H1039" s="42"/>
      <c r="I1039" s="244"/>
      <c r="J1039" s="42"/>
      <c r="K1039" s="42"/>
      <c r="L1039" s="46"/>
      <c r="M1039" s="245"/>
      <c r="N1039" s="246"/>
      <c r="O1039" s="93"/>
      <c r="P1039" s="93"/>
      <c r="Q1039" s="93"/>
      <c r="R1039" s="93"/>
      <c r="S1039" s="93"/>
      <c r="T1039" s="94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1050</v>
      </c>
      <c r="AU1039" s="19" t="s">
        <v>87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1515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85</v>
      </c>
      <c r="AY1040" s="269" t="s">
        <v>242</v>
      </c>
    </row>
    <row r="1041" s="2" customFormat="1" ht="24.15" customHeight="1">
      <c r="A1041" s="40"/>
      <c r="B1041" s="41"/>
      <c r="C1041" s="229" t="s">
        <v>1526</v>
      </c>
      <c r="D1041" s="229" t="s">
        <v>245</v>
      </c>
      <c r="E1041" s="230" t="s">
        <v>1527</v>
      </c>
      <c r="F1041" s="231" t="s">
        <v>1528</v>
      </c>
      <c r="G1041" s="232" t="s">
        <v>360</v>
      </c>
      <c r="H1041" s="233">
        <v>3</v>
      </c>
      <c r="I1041" s="234"/>
      <c r="J1041" s="235">
        <f>ROUND(I1041*H1041,2)</f>
        <v>0</v>
      </c>
      <c r="K1041" s="231" t="s">
        <v>249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1529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1530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2" customFormat="1">
      <c r="A1043" s="40"/>
      <c r="B1043" s="41"/>
      <c r="C1043" s="42"/>
      <c r="D1043" s="247" t="s">
        <v>254</v>
      </c>
      <c r="E1043" s="42"/>
      <c r="F1043" s="248" t="s">
        <v>1531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254</v>
      </c>
      <c r="AU1043" s="19" t="s">
        <v>87</v>
      </c>
    </row>
    <row r="1044" s="14" customFormat="1">
      <c r="A1044" s="14"/>
      <c r="B1044" s="259"/>
      <c r="C1044" s="260"/>
      <c r="D1044" s="242" t="s">
        <v>256</v>
      </c>
      <c r="E1044" s="261" t="s">
        <v>1</v>
      </c>
      <c r="F1044" s="262" t="s">
        <v>1532</v>
      </c>
      <c r="G1044" s="260"/>
      <c r="H1044" s="263">
        <v>2</v>
      </c>
      <c r="I1044" s="264"/>
      <c r="J1044" s="260"/>
      <c r="K1044" s="260"/>
      <c r="L1044" s="265"/>
      <c r="M1044" s="266"/>
      <c r="N1044" s="267"/>
      <c r="O1044" s="267"/>
      <c r="P1044" s="267"/>
      <c r="Q1044" s="267"/>
      <c r="R1044" s="267"/>
      <c r="S1044" s="267"/>
      <c r="T1044" s="26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9" t="s">
        <v>256</v>
      </c>
      <c r="AU1044" s="269" t="s">
        <v>87</v>
      </c>
      <c r="AV1044" s="14" t="s">
        <v>87</v>
      </c>
      <c r="AW1044" s="14" t="s">
        <v>36</v>
      </c>
      <c r="AX1044" s="14" t="s">
        <v>78</v>
      </c>
      <c r="AY1044" s="269" t="s">
        <v>242</v>
      </c>
    </row>
    <row r="1045" s="14" customFormat="1">
      <c r="A1045" s="14"/>
      <c r="B1045" s="259"/>
      <c r="C1045" s="260"/>
      <c r="D1045" s="242" t="s">
        <v>256</v>
      </c>
      <c r="E1045" s="261" t="s">
        <v>1</v>
      </c>
      <c r="F1045" s="262" t="s">
        <v>1533</v>
      </c>
      <c r="G1045" s="260"/>
      <c r="H1045" s="263">
        <v>0</v>
      </c>
      <c r="I1045" s="264"/>
      <c r="J1045" s="260"/>
      <c r="K1045" s="260"/>
      <c r="L1045" s="265"/>
      <c r="M1045" s="266"/>
      <c r="N1045" s="267"/>
      <c r="O1045" s="267"/>
      <c r="P1045" s="267"/>
      <c r="Q1045" s="267"/>
      <c r="R1045" s="267"/>
      <c r="S1045" s="267"/>
      <c r="T1045" s="268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9" t="s">
        <v>256</v>
      </c>
      <c r="AU1045" s="269" t="s">
        <v>87</v>
      </c>
      <c r="AV1045" s="14" t="s">
        <v>87</v>
      </c>
      <c r="AW1045" s="14" t="s">
        <v>36</v>
      </c>
      <c r="AX1045" s="14" t="s">
        <v>78</v>
      </c>
      <c r="AY1045" s="269" t="s">
        <v>242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1534</v>
      </c>
      <c r="G1046" s="260"/>
      <c r="H1046" s="263">
        <v>1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78</v>
      </c>
      <c r="AY1046" s="269" t="s">
        <v>242</v>
      </c>
    </row>
    <row r="1047" s="15" customFormat="1">
      <c r="A1047" s="15"/>
      <c r="B1047" s="270"/>
      <c r="C1047" s="271"/>
      <c r="D1047" s="242" t="s">
        <v>256</v>
      </c>
      <c r="E1047" s="272" t="s">
        <v>1</v>
      </c>
      <c r="F1047" s="273" t="s">
        <v>269</v>
      </c>
      <c r="G1047" s="271"/>
      <c r="H1047" s="274">
        <v>3</v>
      </c>
      <c r="I1047" s="275"/>
      <c r="J1047" s="271"/>
      <c r="K1047" s="271"/>
      <c r="L1047" s="276"/>
      <c r="M1047" s="277"/>
      <c r="N1047" s="278"/>
      <c r="O1047" s="278"/>
      <c r="P1047" s="278"/>
      <c r="Q1047" s="278"/>
      <c r="R1047" s="278"/>
      <c r="S1047" s="278"/>
      <c r="T1047" s="279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0" t="s">
        <v>256</v>
      </c>
      <c r="AU1047" s="280" t="s">
        <v>87</v>
      </c>
      <c r="AV1047" s="15" t="s">
        <v>250</v>
      </c>
      <c r="AW1047" s="15" t="s">
        <v>36</v>
      </c>
      <c r="AX1047" s="15" t="s">
        <v>85</v>
      </c>
      <c r="AY1047" s="280" t="s">
        <v>242</v>
      </c>
    </row>
    <row r="1048" s="2" customFormat="1" ht="33" customHeight="1">
      <c r="A1048" s="40"/>
      <c r="B1048" s="41"/>
      <c r="C1048" s="281" t="s">
        <v>1535</v>
      </c>
      <c r="D1048" s="281" t="s">
        <v>478</v>
      </c>
      <c r="E1048" s="282" t="s">
        <v>1536</v>
      </c>
      <c r="F1048" s="283" t="s">
        <v>1537</v>
      </c>
      <c r="G1048" s="284" t="s">
        <v>360</v>
      </c>
      <c r="H1048" s="285">
        <v>1</v>
      </c>
      <c r="I1048" s="286"/>
      <c r="J1048" s="287">
        <f>ROUND(I1048*H1048,2)</f>
        <v>0</v>
      </c>
      <c r="K1048" s="283" t="s">
        <v>249</v>
      </c>
      <c r="L1048" s="288"/>
      <c r="M1048" s="289" t="s">
        <v>1</v>
      </c>
      <c r="N1048" s="290" t="s">
        <v>43</v>
      </c>
      <c r="O1048" s="93"/>
      <c r="P1048" s="238">
        <f>O1048*H1048</f>
        <v>0</v>
      </c>
      <c r="Q1048" s="238">
        <v>0.0189</v>
      </c>
      <c r="R1048" s="238">
        <f>Q1048*H1048</f>
        <v>0.0189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896</v>
      </c>
      <c r="AT1048" s="240" t="s">
        <v>478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1538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1537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 ht="33" customHeight="1">
      <c r="A1050" s="40"/>
      <c r="B1050" s="41"/>
      <c r="C1050" s="281" t="s">
        <v>1539</v>
      </c>
      <c r="D1050" s="281" t="s">
        <v>478</v>
      </c>
      <c r="E1050" s="282" t="s">
        <v>1540</v>
      </c>
      <c r="F1050" s="283" t="s">
        <v>1541</v>
      </c>
      <c r="G1050" s="284" t="s">
        <v>360</v>
      </c>
      <c r="H1050" s="285">
        <v>2</v>
      </c>
      <c r="I1050" s="286"/>
      <c r="J1050" s="287">
        <f>ROUND(I1050*H1050,2)</f>
        <v>0</v>
      </c>
      <c r="K1050" s="283" t="s">
        <v>249</v>
      </c>
      <c r="L1050" s="288"/>
      <c r="M1050" s="289" t="s">
        <v>1</v>
      </c>
      <c r="N1050" s="290" t="s">
        <v>43</v>
      </c>
      <c r="O1050" s="93"/>
      <c r="P1050" s="238">
        <f>O1050*H1050</f>
        <v>0</v>
      </c>
      <c r="Q1050" s="238">
        <v>0.021600000000000001</v>
      </c>
      <c r="R1050" s="238">
        <f>Q1050*H1050</f>
        <v>0.043200000000000002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0" t="s">
        <v>896</v>
      </c>
      <c r="AT1050" s="240" t="s">
        <v>478</v>
      </c>
      <c r="AU1050" s="240" t="s">
        <v>87</v>
      </c>
      <c r="AY1050" s="19" t="s">
        <v>242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9" t="s">
        <v>85</v>
      </c>
      <c r="BK1050" s="241">
        <f>ROUND(I1050*H1050,2)</f>
        <v>0</v>
      </c>
      <c r="BL1050" s="19" t="s">
        <v>1097</v>
      </c>
      <c r="BM1050" s="240" t="s">
        <v>1542</v>
      </c>
    </row>
    <row r="1051" s="2" customFormat="1">
      <c r="A1051" s="40"/>
      <c r="B1051" s="41"/>
      <c r="C1051" s="42"/>
      <c r="D1051" s="242" t="s">
        <v>252</v>
      </c>
      <c r="E1051" s="42"/>
      <c r="F1051" s="243" t="s">
        <v>1541</v>
      </c>
      <c r="G1051" s="42"/>
      <c r="H1051" s="42"/>
      <c r="I1051" s="244"/>
      <c r="J1051" s="42"/>
      <c r="K1051" s="42"/>
      <c r="L1051" s="46"/>
      <c r="M1051" s="245"/>
      <c r="N1051" s="246"/>
      <c r="O1051" s="93"/>
      <c r="P1051" s="93"/>
      <c r="Q1051" s="93"/>
      <c r="R1051" s="93"/>
      <c r="S1051" s="93"/>
      <c r="T1051" s="94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252</v>
      </c>
      <c r="AU1051" s="19" t="s">
        <v>87</v>
      </c>
    </row>
    <row r="1052" s="2" customFormat="1" ht="24.15" customHeight="1">
      <c r="A1052" s="40"/>
      <c r="B1052" s="41"/>
      <c r="C1052" s="229" t="s">
        <v>1543</v>
      </c>
      <c r="D1052" s="229" t="s">
        <v>245</v>
      </c>
      <c r="E1052" s="230" t="s">
        <v>1544</v>
      </c>
      <c r="F1052" s="231" t="s">
        <v>1545</v>
      </c>
      <c r="G1052" s="232" t="s">
        <v>360</v>
      </c>
      <c r="H1052" s="233">
        <v>3</v>
      </c>
      <c r="I1052" s="234"/>
      <c r="J1052" s="235">
        <f>ROUND(I1052*H1052,2)</f>
        <v>0</v>
      </c>
      <c r="K1052" s="231" t="s">
        <v>249</v>
      </c>
      <c r="L1052" s="46"/>
      <c r="M1052" s="236" t="s">
        <v>1</v>
      </c>
      <c r="N1052" s="237" t="s">
        <v>43</v>
      </c>
      <c r="O1052" s="93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1097</v>
      </c>
      <c r="AT1052" s="240" t="s">
        <v>245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1546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1547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>
      <c r="A1054" s="40"/>
      <c r="B1054" s="41"/>
      <c r="C1054" s="42"/>
      <c r="D1054" s="247" t="s">
        <v>254</v>
      </c>
      <c r="E1054" s="42"/>
      <c r="F1054" s="248" t="s">
        <v>1548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254</v>
      </c>
      <c r="AU1054" s="19" t="s">
        <v>87</v>
      </c>
    </row>
    <row r="1055" s="14" customFormat="1">
      <c r="A1055" s="14"/>
      <c r="B1055" s="259"/>
      <c r="C1055" s="260"/>
      <c r="D1055" s="242" t="s">
        <v>256</v>
      </c>
      <c r="E1055" s="261" t="s">
        <v>1</v>
      </c>
      <c r="F1055" s="262" t="s">
        <v>1549</v>
      </c>
      <c r="G1055" s="260"/>
      <c r="H1055" s="263">
        <v>3</v>
      </c>
      <c r="I1055" s="264"/>
      <c r="J1055" s="260"/>
      <c r="K1055" s="260"/>
      <c r="L1055" s="265"/>
      <c r="M1055" s="266"/>
      <c r="N1055" s="267"/>
      <c r="O1055" s="267"/>
      <c r="P1055" s="267"/>
      <c r="Q1055" s="267"/>
      <c r="R1055" s="267"/>
      <c r="S1055" s="267"/>
      <c r="T1055" s="26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9" t="s">
        <v>256</v>
      </c>
      <c r="AU1055" s="269" t="s">
        <v>87</v>
      </c>
      <c r="AV1055" s="14" t="s">
        <v>87</v>
      </c>
      <c r="AW1055" s="14" t="s">
        <v>36</v>
      </c>
      <c r="AX1055" s="14" t="s">
        <v>85</v>
      </c>
      <c r="AY1055" s="269" t="s">
        <v>242</v>
      </c>
    </row>
    <row r="1056" s="2" customFormat="1" ht="33" customHeight="1">
      <c r="A1056" s="40"/>
      <c r="B1056" s="41"/>
      <c r="C1056" s="281" t="s">
        <v>1550</v>
      </c>
      <c r="D1056" s="281" t="s">
        <v>478</v>
      </c>
      <c r="E1056" s="282" t="s">
        <v>1551</v>
      </c>
      <c r="F1056" s="283" t="s">
        <v>1552</v>
      </c>
      <c r="G1056" s="284" t="s">
        <v>360</v>
      </c>
      <c r="H1056" s="285">
        <v>3</v>
      </c>
      <c r="I1056" s="286"/>
      <c r="J1056" s="287">
        <f>ROUND(I1056*H1056,2)</f>
        <v>0</v>
      </c>
      <c r="K1056" s="283" t="s">
        <v>249</v>
      </c>
      <c r="L1056" s="288"/>
      <c r="M1056" s="289" t="s">
        <v>1</v>
      </c>
      <c r="N1056" s="290" t="s">
        <v>43</v>
      </c>
      <c r="O1056" s="93"/>
      <c r="P1056" s="238">
        <f>O1056*H1056</f>
        <v>0</v>
      </c>
      <c r="Q1056" s="238">
        <v>0.024299999999999999</v>
      </c>
      <c r="R1056" s="238">
        <f>Q1056*H1056</f>
        <v>0.072899999999999993</v>
      </c>
      <c r="S1056" s="238">
        <v>0</v>
      </c>
      <c r="T1056" s="239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40" t="s">
        <v>896</v>
      </c>
      <c r="AT1056" s="240" t="s">
        <v>478</v>
      </c>
      <c r="AU1056" s="240" t="s">
        <v>87</v>
      </c>
      <c r="AY1056" s="19" t="s">
        <v>242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9" t="s">
        <v>85</v>
      </c>
      <c r="BK1056" s="241">
        <f>ROUND(I1056*H1056,2)</f>
        <v>0</v>
      </c>
      <c r="BL1056" s="19" t="s">
        <v>1097</v>
      </c>
      <c r="BM1056" s="240" t="s">
        <v>1553</v>
      </c>
    </row>
    <row r="1057" s="2" customFormat="1">
      <c r="A1057" s="40"/>
      <c r="B1057" s="41"/>
      <c r="C1057" s="42"/>
      <c r="D1057" s="242" t="s">
        <v>252</v>
      </c>
      <c r="E1057" s="42"/>
      <c r="F1057" s="243" t="s">
        <v>1552</v>
      </c>
      <c r="G1057" s="42"/>
      <c r="H1057" s="42"/>
      <c r="I1057" s="244"/>
      <c r="J1057" s="42"/>
      <c r="K1057" s="42"/>
      <c r="L1057" s="46"/>
      <c r="M1057" s="245"/>
      <c r="N1057" s="246"/>
      <c r="O1057" s="93"/>
      <c r="P1057" s="93"/>
      <c r="Q1057" s="93"/>
      <c r="R1057" s="93"/>
      <c r="S1057" s="93"/>
      <c r="T1057" s="94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252</v>
      </c>
      <c r="AU1057" s="19" t="s">
        <v>87</v>
      </c>
    </row>
    <row r="1058" s="2" customFormat="1" ht="24.15" customHeight="1">
      <c r="A1058" s="40"/>
      <c r="B1058" s="41"/>
      <c r="C1058" s="229" t="s">
        <v>1554</v>
      </c>
      <c r="D1058" s="229" t="s">
        <v>245</v>
      </c>
      <c r="E1058" s="230" t="s">
        <v>1555</v>
      </c>
      <c r="F1058" s="231" t="s">
        <v>1556</v>
      </c>
      <c r="G1058" s="232" t="s">
        <v>360</v>
      </c>
      <c r="H1058" s="233">
        <v>2</v>
      </c>
      <c r="I1058" s="234"/>
      <c r="J1058" s="235">
        <f>ROUND(I1058*H1058,2)</f>
        <v>0</v>
      </c>
      <c r="K1058" s="231" t="s">
        <v>249</v>
      </c>
      <c r="L1058" s="46"/>
      <c r="M1058" s="236" t="s">
        <v>1</v>
      </c>
      <c r="N1058" s="237" t="s">
        <v>43</v>
      </c>
      <c r="O1058" s="93"/>
      <c r="P1058" s="238">
        <f>O1058*H1058</f>
        <v>0</v>
      </c>
      <c r="Q1058" s="238">
        <v>0</v>
      </c>
      <c r="R1058" s="238">
        <f>Q1058*H1058</f>
        <v>0</v>
      </c>
      <c r="S1058" s="238">
        <v>0</v>
      </c>
      <c r="T1058" s="239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40" t="s">
        <v>1097</v>
      </c>
      <c r="AT1058" s="240" t="s">
        <v>245</v>
      </c>
      <c r="AU1058" s="240" t="s">
        <v>87</v>
      </c>
      <c r="AY1058" s="19" t="s">
        <v>242</v>
      </c>
      <c r="BE1058" s="241">
        <f>IF(N1058="základní",J1058,0)</f>
        <v>0</v>
      </c>
      <c r="BF1058" s="241">
        <f>IF(N1058="snížená",J1058,0)</f>
        <v>0</v>
      </c>
      <c r="BG1058" s="241">
        <f>IF(N1058="zákl. přenesená",J1058,0)</f>
        <v>0</v>
      </c>
      <c r="BH1058" s="241">
        <f>IF(N1058="sníž. přenesená",J1058,0)</f>
        <v>0</v>
      </c>
      <c r="BI1058" s="241">
        <f>IF(N1058="nulová",J1058,0)</f>
        <v>0</v>
      </c>
      <c r="BJ1058" s="19" t="s">
        <v>85</v>
      </c>
      <c r="BK1058" s="241">
        <f>ROUND(I1058*H1058,2)</f>
        <v>0</v>
      </c>
      <c r="BL1058" s="19" t="s">
        <v>1097</v>
      </c>
      <c r="BM1058" s="240" t="s">
        <v>1557</v>
      </c>
    </row>
    <row r="1059" s="2" customFormat="1">
      <c r="A1059" s="40"/>
      <c r="B1059" s="41"/>
      <c r="C1059" s="42"/>
      <c r="D1059" s="242" t="s">
        <v>252</v>
      </c>
      <c r="E1059" s="42"/>
      <c r="F1059" s="243" t="s">
        <v>1558</v>
      </c>
      <c r="G1059" s="42"/>
      <c r="H1059" s="42"/>
      <c r="I1059" s="244"/>
      <c r="J1059" s="42"/>
      <c r="K1059" s="42"/>
      <c r="L1059" s="46"/>
      <c r="M1059" s="245"/>
      <c r="N1059" s="246"/>
      <c r="O1059" s="93"/>
      <c r="P1059" s="93"/>
      <c r="Q1059" s="93"/>
      <c r="R1059" s="93"/>
      <c r="S1059" s="93"/>
      <c r="T1059" s="94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252</v>
      </c>
      <c r="AU1059" s="19" t="s">
        <v>87</v>
      </c>
    </row>
    <row r="1060" s="2" customFormat="1">
      <c r="A1060" s="40"/>
      <c r="B1060" s="41"/>
      <c r="C1060" s="42"/>
      <c r="D1060" s="247" t="s">
        <v>254</v>
      </c>
      <c r="E1060" s="42"/>
      <c r="F1060" s="248" t="s">
        <v>1559</v>
      </c>
      <c r="G1060" s="42"/>
      <c r="H1060" s="42"/>
      <c r="I1060" s="244"/>
      <c r="J1060" s="42"/>
      <c r="K1060" s="42"/>
      <c r="L1060" s="46"/>
      <c r="M1060" s="245"/>
      <c r="N1060" s="246"/>
      <c r="O1060" s="93"/>
      <c r="P1060" s="93"/>
      <c r="Q1060" s="93"/>
      <c r="R1060" s="93"/>
      <c r="S1060" s="93"/>
      <c r="T1060" s="94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254</v>
      </c>
      <c r="AU1060" s="19" t="s">
        <v>87</v>
      </c>
    </row>
    <row r="1061" s="14" customFormat="1">
      <c r="A1061" s="14"/>
      <c r="B1061" s="259"/>
      <c r="C1061" s="260"/>
      <c r="D1061" s="242" t="s">
        <v>256</v>
      </c>
      <c r="E1061" s="261" t="s">
        <v>1</v>
      </c>
      <c r="F1061" s="262" t="s">
        <v>1560</v>
      </c>
      <c r="G1061" s="260"/>
      <c r="H1061" s="263">
        <v>1</v>
      </c>
      <c r="I1061" s="264"/>
      <c r="J1061" s="260"/>
      <c r="K1061" s="260"/>
      <c r="L1061" s="265"/>
      <c r="M1061" s="266"/>
      <c r="N1061" s="267"/>
      <c r="O1061" s="267"/>
      <c r="P1061" s="267"/>
      <c r="Q1061" s="267"/>
      <c r="R1061" s="267"/>
      <c r="S1061" s="267"/>
      <c r="T1061" s="26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9" t="s">
        <v>256</v>
      </c>
      <c r="AU1061" s="269" t="s">
        <v>87</v>
      </c>
      <c r="AV1061" s="14" t="s">
        <v>87</v>
      </c>
      <c r="AW1061" s="14" t="s">
        <v>36</v>
      </c>
      <c r="AX1061" s="14" t="s">
        <v>78</v>
      </c>
      <c r="AY1061" s="269" t="s">
        <v>242</v>
      </c>
    </row>
    <row r="1062" s="14" customFormat="1">
      <c r="A1062" s="14"/>
      <c r="B1062" s="259"/>
      <c r="C1062" s="260"/>
      <c r="D1062" s="242" t="s">
        <v>256</v>
      </c>
      <c r="E1062" s="261" t="s">
        <v>1</v>
      </c>
      <c r="F1062" s="262" t="s">
        <v>1561</v>
      </c>
      <c r="G1062" s="260"/>
      <c r="H1062" s="263">
        <v>1</v>
      </c>
      <c r="I1062" s="264"/>
      <c r="J1062" s="260"/>
      <c r="K1062" s="260"/>
      <c r="L1062" s="265"/>
      <c r="M1062" s="266"/>
      <c r="N1062" s="267"/>
      <c r="O1062" s="267"/>
      <c r="P1062" s="267"/>
      <c r="Q1062" s="267"/>
      <c r="R1062" s="267"/>
      <c r="S1062" s="267"/>
      <c r="T1062" s="268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9" t="s">
        <v>256</v>
      </c>
      <c r="AU1062" s="269" t="s">
        <v>87</v>
      </c>
      <c r="AV1062" s="14" t="s">
        <v>87</v>
      </c>
      <c r="AW1062" s="14" t="s">
        <v>36</v>
      </c>
      <c r="AX1062" s="14" t="s">
        <v>78</v>
      </c>
      <c r="AY1062" s="269" t="s">
        <v>242</v>
      </c>
    </row>
    <row r="1063" s="15" customFormat="1">
      <c r="A1063" s="15"/>
      <c r="B1063" s="270"/>
      <c r="C1063" s="271"/>
      <c r="D1063" s="242" t="s">
        <v>256</v>
      </c>
      <c r="E1063" s="272" t="s">
        <v>1</v>
      </c>
      <c r="F1063" s="273" t="s">
        <v>269</v>
      </c>
      <c r="G1063" s="271"/>
      <c r="H1063" s="274">
        <v>2</v>
      </c>
      <c r="I1063" s="275"/>
      <c r="J1063" s="271"/>
      <c r="K1063" s="271"/>
      <c r="L1063" s="276"/>
      <c r="M1063" s="277"/>
      <c r="N1063" s="278"/>
      <c r="O1063" s="278"/>
      <c r="P1063" s="278"/>
      <c r="Q1063" s="278"/>
      <c r="R1063" s="278"/>
      <c r="S1063" s="278"/>
      <c r="T1063" s="279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80" t="s">
        <v>256</v>
      </c>
      <c r="AU1063" s="280" t="s">
        <v>87</v>
      </c>
      <c r="AV1063" s="15" t="s">
        <v>250</v>
      </c>
      <c r="AW1063" s="15" t="s">
        <v>36</v>
      </c>
      <c r="AX1063" s="15" t="s">
        <v>85</v>
      </c>
      <c r="AY1063" s="280" t="s">
        <v>242</v>
      </c>
    </row>
    <row r="1064" s="2" customFormat="1" ht="24.15" customHeight="1">
      <c r="A1064" s="40"/>
      <c r="B1064" s="41"/>
      <c r="C1064" s="281" t="s">
        <v>1562</v>
      </c>
      <c r="D1064" s="281" t="s">
        <v>478</v>
      </c>
      <c r="E1064" s="282" t="s">
        <v>1517</v>
      </c>
      <c r="F1064" s="283" t="s">
        <v>1518</v>
      </c>
      <c r="G1064" s="284" t="s">
        <v>360</v>
      </c>
      <c r="H1064" s="285">
        <v>2</v>
      </c>
      <c r="I1064" s="286"/>
      <c r="J1064" s="287">
        <f>ROUND(I1064*H1064,2)</f>
        <v>0</v>
      </c>
      <c r="K1064" s="283" t="s">
        <v>249</v>
      </c>
      <c r="L1064" s="288"/>
      <c r="M1064" s="289" t="s">
        <v>1</v>
      </c>
      <c r="N1064" s="290" t="s">
        <v>43</v>
      </c>
      <c r="O1064" s="93"/>
      <c r="P1064" s="238">
        <f>O1064*H1064</f>
        <v>0</v>
      </c>
      <c r="Q1064" s="238">
        <v>0.050999999999999997</v>
      </c>
      <c r="R1064" s="238">
        <f>Q1064*H1064</f>
        <v>0.10199999999999999</v>
      </c>
      <c r="S1064" s="238">
        <v>0</v>
      </c>
      <c r="T1064" s="239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40" t="s">
        <v>896</v>
      </c>
      <c r="AT1064" s="240" t="s">
        <v>478</v>
      </c>
      <c r="AU1064" s="240" t="s">
        <v>87</v>
      </c>
      <c r="AY1064" s="19" t="s">
        <v>242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9" t="s">
        <v>85</v>
      </c>
      <c r="BK1064" s="241">
        <f>ROUND(I1064*H1064,2)</f>
        <v>0</v>
      </c>
      <c r="BL1064" s="19" t="s">
        <v>1097</v>
      </c>
      <c r="BM1064" s="240" t="s">
        <v>1563</v>
      </c>
    </row>
    <row r="1065" s="2" customFormat="1">
      <c r="A1065" s="40"/>
      <c r="B1065" s="41"/>
      <c r="C1065" s="42"/>
      <c r="D1065" s="242" t="s">
        <v>252</v>
      </c>
      <c r="E1065" s="42"/>
      <c r="F1065" s="243" t="s">
        <v>1518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252</v>
      </c>
      <c r="AU1065" s="19" t="s">
        <v>87</v>
      </c>
    </row>
    <row r="1066" s="2" customFormat="1">
      <c r="A1066" s="40"/>
      <c r="B1066" s="41"/>
      <c r="C1066" s="42"/>
      <c r="D1066" s="242" t="s">
        <v>1050</v>
      </c>
      <c r="E1066" s="42"/>
      <c r="F1066" s="291" t="s">
        <v>1564</v>
      </c>
      <c r="G1066" s="42"/>
      <c r="H1066" s="42"/>
      <c r="I1066" s="244"/>
      <c r="J1066" s="42"/>
      <c r="K1066" s="42"/>
      <c r="L1066" s="46"/>
      <c r="M1066" s="245"/>
      <c r="N1066" s="246"/>
      <c r="O1066" s="93"/>
      <c r="P1066" s="93"/>
      <c r="Q1066" s="93"/>
      <c r="R1066" s="93"/>
      <c r="S1066" s="93"/>
      <c r="T1066" s="94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1050</v>
      </c>
      <c r="AU1066" s="19" t="s">
        <v>87</v>
      </c>
    </row>
    <row r="1067" s="2" customFormat="1" ht="24.15" customHeight="1">
      <c r="A1067" s="40"/>
      <c r="B1067" s="41"/>
      <c r="C1067" s="281" t="s">
        <v>1565</v>
      </c>
      <c r="D1067" s="281" t="s">
        <v>478</v>
      </c>
      <c r="E1067" s="282" t="s">
        <v>1566</v>
      </c>
      <c r="F1067" s="283" t="s">
        <v>1567</v>
      </c>
      <c r="G1067" s="284" t="s">
        <v>360</v>
      </c>
      <c r="H1067" s="285">
        <v>2</v>
      </c>
      <c r="I1067" s="286"/>
      <c r="J1067" s="287">
        <f>ROUND(I1067*H1067,2)</f>
        <v>0</v>
      </c>
      <c r="K1067" s="283" t="s">
        <v>249</v>
      </c>
      <c r="L1067" s="288"/>
      <c r="M1067" s="289" t="s">
        <v>1</v>
      </c>
      <c r="N1067" s="290" t="s">
        <v>43</v>
      </c>
      <c r="O1067" s="93"/>
      <c r="P1067" s="238">
        <f>O1067*H1067</f>
        <v>0</v>
      </c>
      <c r="Q1067" s="238">
        <v>0.060999999999999999</v>
      </c>
      <c r="R1067" s="238">
        <f>Q1067*H1067</f>
        <v>0.122</v>
      </c>
      <c r="S1067" s="238">
        <v>0</v>
      </c>
      <c r="T1067" s="239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40" t="s">
        <v>896</v>
      </c>
      <c r="AT1067" s="240" t="s">
        <v>478</v>
      </c>
      <c r="AU1067" s="240" t="s">
        <v>87</v>
      </c>
      <c r="AY1067" s="19" t="s">
        <v>242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9" t="s">
        <v>85</v>
      </c>
      <c r="BK1067" s="241">
        <f>ROUND(I1067*H1067,2)</f>
        <v>0</v>
      </c>
      <c r="BL1067" s="19" t="s">
        <v>1097</v>
      </c>
      <c r="BM1067" s="240" t="s">
        <v>1568</v>
      </c>
    </row>
    <row r="1068" s="2" customFormat="1">
      <c r="A1068" s="40"/>
      <c r="B1068" s="41"/>
      <c r="C1068" s="42"/>
      <c r="D1068" s="242" t="s">
        <v>252</v>
      </c>
      <c r="E1068" s="42"/>
      <c r="F1068" s="243" t="s">
        <v>1567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252</v>
      </c>
      <c r="AU1068" s="19" t="s">
        <v>87</v>
      </c>
    </row>
    <row r="1069" s="2" customFormat="1">
      <c r="A1069" s="40"/>
      <c r="B1069" s="41"/>
      <c r="C1069" s="42"/>
      <c r="D1069" s="242" t="s">
        <v>1050</v>
      </c>
      <c r="E1069" s="42"/>
      <c r="F1069" s="291" t="s">
        <v>1569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1050</v>
      </c>
      <c r="AU1069" s="19" t="s">
        <v>87</v>
      </c>
    </row>
    <row r="1070" s="2" customFormat="1" ht="33" customHeight="1">
      <c r="A1070" s="40"/>
      <c r="B1070" s="41"/>
      <c r="C1070" s="229" t="s">
        <v>1570</v>
      </c>
      <c r="D1070" s="229" t="s">
        <v>245</v>
      </c>
      <c r="E1070" s="230" t="s">
        <v>1571</v>
      </c>
      <c r="F1070" s="231" t="s">
        <v>1572</v>
      </c>
      <c r="G1070" s="232" t="s">
        <v>360</v>
      </c>
      <c r="H1070" s="233">
        <v>1</v>
      </c>
      <c r="I1070" s="234"/>
      <c r="J1070" s="235">
        <f>ROUND(I1070*H1070,2)</f>
        <v>0</v>
      </c>
      <c r="K1070" s="231" t="s">
        <v>249</v>
      </c>
      <c r="L1070" s="46"/>
      <c r="M1070" s="236" t="s">
        <v>1</v>
      </c>
      <c r="N1070" s="237" t="s">
        <v>43</v>
      </c>
      <c r="O1070" s="93"/>
      <c r="P1070" s="238">
        <f>O1070*H1070</f>
        <v>0</v>
      </c>
      <c r="Q1070" s="238">
        <v>0</v>
      </c>
      <c r="R1070" s="238">
        <f>Q1070*H1070</f>
        <v>0</v>
      </c>
      <c r="S1070" s="238">
        <v>0</v>
      </c>
      <c r="T1070" s="239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0" t="s">
        <v>1097</v>
      </c>
      <c r="AT1070" s="240" t="s">
        <v>245</v>
      </c>
      <c r="AU1070" s="240" t="s">
        <v>87</v>
      </c>
      <c r="AY1070" s="19" t="s">
        <v>242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9" t="s">
        <v>85</v>
      </c>
      <c r="BK1070" s="241">
        <f>ROUND(I1070*H1070,2)</f>
        <v>0</v>
      </c>
      <c r="BL1070" s="19" t="s">
        <v>1097</v>
      </c>
      <c r="BM1070" s="240" t="s">
        <v>1573</v>
      </c>
    </row>
    <row r="1071" s="2" customFormat="1">
      <c r="A1071" s="40"/>
      <c r="B1071" s="41"/>
      <c r="C1071" s="42"/>
      <c r="D1071" s="242" t="s">
        <v>252</v>
      </c>
      <c r="E1071" s="42"/>
      <c r="F1071" s="243" t="s">
        <v>1574</v>
      </c>
      <c r="G1071" s="42"/>
      <c r="H1071" s="42"/>
      <c r="I1071" s="244"/>
      <c r="J1071" s="42"/>
      <c r="K1071" s="42"/>
      <c r="L1071" s="46"/>
      <c r="M1071" s="245"/>
      <c r="N1071" s="246"/>
      <c r="O1071" s="93"/>
      <c r="P1071" s="93"/>
      <c r="Q1071" s="93"/>
      <c r="R1071" s="93"/>
      <c r="S1071" s="93"/>
      <c r="T1071" s="94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252</v>
      </c>
      <c r="AU1071" s="19" t="s">
        <v>87</v>
      </c>
    </row>
    <row r="1072" s="2" customFormat="1">
      <c r="A1072" s="40"/>
      <c r="B1072" s="41"/>
      <c r="C1072" s="42"/>
      <c r="D1072" s="247" t="s">
        <v>254</v>
      </c>
      <c r="E1072" s="42"/>
      <c r="F1072" s="248" t="s">
        <v>1575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254</v>
      </c>
      <c r="AU1072" s="19" t="s">
        <v>87</v>
      </c>
    </row>
    <row r="1073" s="14" customFormat="1">
      <c r="A1073" s="14"/>
      <c r="B1073" s="259"/>
      <c r="C1073" s="260"/>
      <c r="D1073" s="242" t="s">
        <v>256</v>
      </c>
      <c r="E1073" s="261" t="s">
        <v>1</v>
      </c>
      <c r="F1073" s="262" t="s">
        <v>1576</v>
      </c>
      <c r="G1073" s="260"/>
      <c r="H1073" s="263">
        <v>1</v>
      </c>
      <c r="I1073" s="264"/>
      <c r="J1073" s="260"/>
      <c r="K1073" s="260"/>
      <c r="L1073" s="265"/>
      <c r="M1073" s="266"/>
      <c r="N1073" s="267"/>
      <c r="O1073" s="267"/>
      <c r="P1073" s="267"/>
      <c r="Q1073" s="267"/>
      <c r="R1073" s="267"/>
      <c r="S1073" s="267"/>
      <c r="T1073" s="26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9" t="s">
        <v>256</v>
      </c>
      <c r="AU1073" s="269" t="s">
        <v>87</v>
      </c>
      <c r="AV1073" s="14" t="s">
        <v>87</v>
      </c>
      <c r="AW1073" s="14" t="s">
        <v>36</v>
      </c>
      <c r="AX1073" s="14" t="s">
        <v>85</v>
      </c>
      <c r="AY1073" s="269" t="s">
        <v>242</v>
      </c>
    </row>
    <row r="1074" s="2" customFormat="1" ht="24.15" customHeight="1">
      <c r="A1074" s="40"/>
      <c r="B1074" s="41"/>
      <c r="C1074" s="281" t="s">
        <v>1577</v>
      </c>
      <c r="D1074" s="281" t="s">
        <v>478</v>
      </c>
      <c r="E1074" s="282" t="s">
        <v>1578</v>
      </c>
      <c r="F1074" s="283" t="s">
        <v>1579</v>
      </c>
      <c r="G1074" s="284" t="s">
        <v>360</v>
      </c>
      <c r="H1074" s="285">
        <v>1</v>
      </c>
      <c r="I1074" s="286"/>
      <c r="J1074" s="287">
        <f>ROUND(I1074*H1074,2)</f>
        <v>0</v>
      </c>
      <c r="K1074" s="283" t="s">
        <v>249</v>
      </c>
      <c r="L1074" s="288"/>
      <c r="M1074" s="289" t="s">
        <v>1</v>
      </c>
      <c r="N1074" s="290" t="s">
        <v>43</v>
      </c>
      <c r="O1074" s="93"/>
      <c r="P1074" s="238">
        <f>O1074*H1074</f>
        <v>0</v>
      </c>
      <c r="Q1074" s="238">
        <v>0.048500000000000001</v>
      </c>
      <c r="R1074" s="238">
        <f>Q1074*H1074</f>
        <v>0.048500000000000001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896</v>
      </c>
      <c r="AT1074" s="240" t="s">
        <v>478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1580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1579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2" customFormat="1" ht="24.15" customHeight="1">
      <c r="A1076" s="40"/>
      <c r="B1076" s="41"/>
      <c r="C1076" s="281" t="s">
        <v>1581</v>
      </c>
      <c r="D1076" s="281" t="s">
        <v>478</v>
      </c>
      <c r="E1076" s="282" t="s">
        <v>1582</v>
      </c>
      <c r="F1076" s="283" t="s">
        <v>1583</v>
      </c>
      <c r="G1076" s="284" t="s">
        <v>360</v>
      </c>
      <c r="H1076" s="285">
        <v>1</v>
      </c>
      <c r="I1076" s="286"/>
      <c r="J1076" s="287">
        <f>ROUND(I1076*H1076,2)</f>
        <v>0</v>
      </c>
      <c r="K1076" s="283" t="s">
        <v>249</v>
      </c>
      <c r="L1076" s="288"/>
      <c r="M1076" s="289" t="s">
        <v>1</v>
      </c>
      <c r="N1076" s="290" t="s">
        <v>43</v>
      </c>
      <c r="O1076" s="93"/>
      <c r="P1076" s="238">
        <f>O1076*H1076</f>
        <v>0</v>
      </c>
      <c r="Q1076" s="238">
        <v>0.018499999999999999</v>
      </c>
      <c r="R1076" s="238">
        <f>Q1076*H1076</f>
        <v>0.018499999999999999</v>
      </c>
      <c r="S1076" s="238">
        <v>0</v>
      </c>
      <c r="T1076" s="239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0" t="s">
        <v>896</v>
      </c>
      <c r="AT1076" s="240" t="s">
        <v>478</v>
      </c>
      <c r="AU1076" s="240" t="s">
        <v>87</v>
      </c>
      <c r="AY1076" s="19" t="s">
        <v>242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9" t="s">
        <v>85</v>
      </c>
      <c r="BK1076" s="241">
        <f>ROUND(I1076*H1076,2)</f>
        <v>0</v>
      </c>
      <c r="BL1076" s="19" t="s">
        <v>1097</v>
      </c>
      <c r="BM1076" s="240" t="s">
        <v>1584</v>
      </c>
    </row>
    <row r="1077" s="2" customFormat="1">
      <c r="A1077" s="40"/>
      <c r="B1077" s="41"/>
      <c r="C1077" s="42"/>
      <c r="D1077" s="242" t="s">
        <v>252</v>
      </c>
      <c r="E1077" s="42"/>
      <c r="F1077" s="243" t="s">
        <v>1583</v>
      </c>
      <c r="G1077" s="42"/>
      <c r="H1077" s="42"/>
      <c r="I1077" s="244"/>
      <c r="J1077" s="42"/>
      <c r="K1077" s="42"/>
      <c r="L1077" s="46"/>
      <c r="M1077" s="245"/>
      <c r="N1077" s="246"/>
      <c r="O1077" s="93"/>
      <c r="P1077" s="93"/>
      <c r="Q1077" s="93"/>
      <c r="R1077" s="93"/>
      <c r="S1077" s="93"/>
      <c r="T1077" s="94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252</v>
      </c>
      <c r="AU1077" s="19" t="s">
        <v>87</v>
      </c>
    </row>
    <row r="1078" s="2" customFormat="1">
      <c r="A1078" s="40"/>
      <c r="B1078" s="41"/>
      <c r="C1078" s="42"/>
      <c r="D1078" s="242" t="s">
        <v>1050</v>
      </c>
      <c r="E1078" s="42"/>
      <c r="F1078" s="291" t="s">
        <v>1585</v>
      </c>
      <c r="G1078" s="42"/>
      <c r="H1078" s="42"/>
      <c r="I1078" s="244"/>
      <c r="J1078" s="42"/>
      <c r="K1078" s="42"/>
      <c r="L1078" s="46"/>
      <c r="M1078" s="245"/>
      <c r="N1078" s="246"/>
      <c r="O1078" s="93"/>
      <c r="P1078" s="93"/>
      <c r="Q1078" s="93"/>
      <c r="R1078" s="93"/>
      <c r="S1078" s="93"/>
      <c r="T1078" s="94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1050</v>
      </c>
      <c r="AU1078" s="19" t="s">
        <v>87</v>
      </c>
    </row>
    <row r="1079" s="2" customFormat="1" ht="33" customHeight="1">
      <c r="A1079" s="40"/>
      <c r="B1079" s="41"/>
      <c r="C1079" s="229" t="s">
        <v>1586</v>
      </c>
      <c r="D1079" s="229" t="s">
        <v>245</v>
      </c>
      <c r="E1079" s="230" t="s">
        <v>1587</v>
      </c>
      <c r="F1079" s="231" t="s">
        <v>1588</v>
      </c>
      <c r="G1079" s="232" t="s">
        <v>360</v>
      </c>
      <c r="H1079" s="233">
        <v>6</v>
      </c>
      <c r="I1079" s="234"/>
      <c r="J1079" s="235">
        <f>ROUND(I1079*H1079,2)</f>
        <v>0</v>
      </c>
      <c r="K1079" s="231" t="s">
        <v>249</v>
      </c>
      <c r="L1079" s="46"/>
      <c r="M1079" s="236" t="s">
        <v>1</v>
      </c>
      <c r="N1079" s="237" t="s">
        <v>43</v>
      </c>
      <c r="O1079" s="93"/>
      <c r="P1079" s="238">
        <f>O1079*H1079</f>
        <v>0</v>
      </c>
      <c r="Q1079" s="238">
        <v>0</v>
      </c>
      <c r="R1079" s="238">
        <f>Q1079*H1079</f>
        <v>0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40" t="s">
        <v>1097</v>
      </c>
      <c r="AT1079" s="240" t="s">
        <v>245</v>
      </c>
      <c r="AU1079" s="240" t="s">
        <v>87</v>
      </c>
      <c r="AY1079" s="19" t="s">
        <v>242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9" t="s">
        <v>85</v>
      </c>
      <c r="BK1079" s="241">
        <f>ROUND(I1079*H1079,2)</f>
        <v>0</v>
      </c>
      <c r="BL1079" s="19" t="s">
        <v>1097</v>
      </c>
      <c r="BM1079" s="240" t="s">
        <v>1589</v>
      </c>
    </row>
    <row r="1080" s="2" customFormat="1">
      <c r="A1080" s="40"/>
      <c r="B1080" s="41"/>
      <c r="C1080" s="42"/>
      <c r="D1080" s="242" t="s">
        <v>252</v>
      </c>
      <c r="E1080" s="42"/>
      <c r="F1080" s="243" t="s">
        <v>1590</v>
      </c>
      <c r="G1080" s="42"/>
      <c r="H1080" s="42"/>
      <c r="I1080" s="244"/>
      <c r="J1080" s="42"/>
      <c r="K1080" s="42"/>
      <c r="L1080" s="46"/>
      <c r="M1080" s="245"/>
      <c r="N1080" s="246"/>
      <c r="O1080" s="93"/>
      <c r="P1080" s="93"/>
      <c r="Q1080" s="93"/>
      <c r="R1080" s="93"/>
      <c r="S1080" s="93"/>
      <c r="T1080" s="94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252</v>
      </c>
      <c r="AU1080" s="19" t="s">
        <v>87</v>
      </c>
    </row>
    <row r="1081" s="2" customFormat="1">
      <c r="A1081" s="40"/>
      <c r="B1081" s="41"/>
      <c r="C1081" s="42"/>
      <c r="D1081" s="247" t="s">
        <v>254</v>
      </c>
      <c r="E1081" s="42"/>
      <c r="F1081" s="248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254</v>
      </c>
      <c r="AU1081" s="19" t="s">
        <v>87</v>
      </c>
    </row>
    <row r="1082" s="14" customFormat="1">
      <c r="A1082" s="14"/>
      <c r="B1082" s="259"/>
      <c r="C1082" s="260"/>
      <c r="D1082" s="242" t="s">
        <v>256</v>
      </c>
      <c r="E1082" s="261" t="s">
        <v>1</v>
      </c>
      <c r="F1082" s="262" t="s">
        <v>1592</v>
      </c>
      <c r="G1082" s="260"/>
      <c r="H1082" s="263">
        <v>2</v>
      </c>
      <c r="I1082" s="264"/>
      <c r="J1082" s="260"/>
      <c r="K1082" s="260"/>
      <c r="L1082" s="265"/>
      <c r="M1082" s="266"/>
      <c r="N1082" s="267"/>
      <c r="O1082" s="267"/>
      <c r="P1082" s="267"/>
      <c r="Q1082" s="267"/>
      <c r="R1082" s="267"/>
      <c r="S1082" s="267"/>
      <c r="T1082" s="26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9" t="s">
        <v>256</v>
      </c>
      <c r="AU1082" s="269" t="s">
        <v>87</v>
      </c>
      <c r="AV1082" s="14" t="s">
        <v>87</v>
      </c>
      <c r="AW1082" s="14" t="s">
        <v>36</v>
      </c>
      <c r="AX1082" s="14" t="s">
        <v>78</v>
      </c>
      <c r="AY1082" s="269" t="s">
        <v>242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4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78</v>
      </c>
      <c r="AY1083" s="269" t="s">
        <v>242</v>
      </c>
    </row>
    <row r="1084" s="15" customFormat="1">
      <c r="A1084" s="15"/>
      <c r="B1084" s="270"/>
      <c r="C1084" s="271"/>
      <c r="D1084" s="242" t="s">
        <v>256</v>
      </c>
      <c r="E1084" s="272" t="s">
        <v>1</v>
      </c>
      <c r="F1084" s="273" t="s">
        <v>269</v>
      </c>
      <c r="G1084" s="271"/>
      <c r="H1084" s="274">
        <v>6</v>
      </c>
      <c r="I1084" s="275"/>
      <c r="J1084" s="271"/>
      <c r="K1084" s="271"/>
      <c r="L1084" s="276"/>
      <c r="M1084" s="277"/>
      <c r="N1084" s="278"/>
      <c r="O1084" s="278"/>
      <c r="P1084" s="278"/>
      <c r="Q1084" s="278"/>
      <c r="R1084" s="278"/>
      <c r="S1084" s="278"/>
      <c r="T1084" s="279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0" t="s">
        <v>256</v>
      </c>
      <c r="AU1084" s="280" t="s">
        <v>87</v>
      </c>
      <c r="AV1084" s="15" t="s">
        <v>250</v>
      </c>
      <c r="AW1084" s="15" t="s">
        <v>36</v>
      </c>
      <c r="AX1084" s="15" t="s">
        <v>85</v>
      </c>
      <c r="AY1084" s="280" t="s">
        <v>242</v>
      </c>
    </row>
    <row r="1085" s="2" customFormat="1" ht="24.15" customHeight="1">
      <c r="A1085" s="40"/>
      <c r="B1085" s="41"/>
      <c r="C1085" s="281" t="s">
        <v>1594</v>
      </c>
      <c r="D1085" s="281" t="s">
        <v>478</v>
      </c>
      <c r="E1085" s="282" t="s">
        <v>1595</v>
      </c>
      <c r="F1085" s="283" t="s">
        <v>1596</v>
      </c>
      <c r="G1085" s="284" t="s">
        <v>1597</v>
      </c>
      <c r="H1085" s="285">
        <v>6</v>
      </c>
      <c r="I1085" s="286"/>
      <c r="J1085" s="287">
        <f>ROUND(I1085*H1085,2)</f>
        <v>0</v>
      </c>
      <c r="K1085" s="283" t="s">
        <v>249</v>
      </c>
      <c r="L1085" s="288"/>
      <c r="M1085" s="289" t="s">
        <v>1</v>
      </c>
      <c r="N1085" s="290" t="s">
        <v>43</v>
      </c>
      <c r="O1085" s="93"/>
      <c r="P1085" s="238">
        <f>O1085*H1085</f>
        <v>0</v>
      </c>
      <c r="Q1085" s="238">
        <v>0.0016000000000000001</v>
      </c>
      <c r="R1085" s="238">
        <f>Q1085*H1085</f>
        <v>0.0096000000000000009</v>
      </c>
      <c r="S1085" s="238">
        <v>0</v>
      </c>
      <c r="T1085" s="239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0" t="s">
        <v>896</v>
      </c>
      <c r="AT1085" s="240" t="s">
        <v>478</v>
      </c>
      <c r="AU1085" s="240" t="s">
        <v>87</v>
      </c>
      <c r="AY1085" s="19" t="s">
        <v>242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9" t="s">
        <v>85</v>
      </c>
      <c r="BK1085" s="241">
        <f>ROUND(I1085*H1085,2)</f>
        <v>0</v>
      </c>
      <c r="BL1085" s="19" t="s">
        <v>1097</v>
      </c>
      <c r="BM1085" s="240" t="s">
        <v>1598</v>
      </c>
    </row>
    <row r="1086" s="2" customFormat="1">
      <c r="A1086" s="40"/>
      <c r="B1086" s="41"/>
      <c r="C1086" s="42"/>
      <c r="D1086" s="242" t="s">
        <v>252</v>
      </c>
      <c r="E1086" s="42"/>
      <c r="F1086" s="243" t="s">
        <v>1596</v>
      </c>
      <c r="G1086" s="42"/>
      <c r="H1086" s="42"/>
      <c r="I1086" s="244"/>
      <c r="J1086" s="42"/>
      <c r="K1086" s="42"/>
      <c r="L1086" s="46"/>
      <c r="M1086" s="245"/>
      <c r="N1086" s="246"/>
      <c r="O1086" s="93"/>
      <c r="P1086" s="93"/>
      <c r="Q1086" s="93"/>
      <c r="R1086" s="93"/>
      <c r="S1086" s="93"/>
      <c r="T1086" s="94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252</v>
      </c>
      <c r="AU1086" s="19" t="s">
        <v>87</v>
      </c>
    </row>
    <row r="1087" s="2" customFormat="1" ht="24.15" customHeight="1">
      <c r="A1087" s="40"/>
      <c r="B1087" s="41"/>
      <c r="C1087" s="281" t="s">
        <v>1599</v>
      </c>
      <c r="D1087" s="281" t="s">
        <v>478</v>
      </c>
      <c r="E1087" s="282" t="s">
        <v>1476</v>
      </c>
      <c r="F1087" s="283" t="s">
        <v>1477</v>
      </c>
      <c r="G1087" s="284" t="s">
        <v>360</v>
      </c>
      <c r="H1087" s="285">
        <v>2</v>
      </c>
      <c r="I1087" s="286"/>
      <c r="J1087" s="287">
        <f>ROUND(I1087*H1087,2)</f>
        <v>0</v>
      </c>
      <c r="K1087" s="283" t="s">
        <v>249</v>
      </c>
      <c r="L1087" s="288"/>
      <c r="M1087" s="289" t="s">
        <v>1</v>
      </c>
      <c r="N1087" s="290" t="s">
        <v>43</v>
      </c>
      <c r="O1087" s="93"/>
      <c r="P1087" s="238">
        <f>O1087*H1087</f>
        <v>0</v>
      </c>
      <c r="Q1087" s="238">
        <v>0.014500000000000001</v>
      </c>
      <c r="R1087" s="238">
        <f>Q1087*H1087</f>
        <v>0.029000000000000001</v>
      </c>
      <c r="S1087" s="238">
        <v>0</v>
      </c>
      <c r="T1087" s="239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0" t="s">
        <v>896</v>
      </c>
      <c r="AT1087" s="240" t="s">
        <v>478</v>
      </c>
      <c r="AU1087" s="240" t="s">
        <v>87</v>
      </c>
      <c r="AY1087" s="19" t="s">
        <v>242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9" t="s">
        <v>85</v>
      </c>
      <c r="BK1087" s="241">
        <f>ROUND(I1087*H1087,2)</f>
        <v>0</v>
      </c>
      <c r="BL1087" s="19" t="s">
        <v>1097</v>
      </c>
      <c r="BM1087" s="240" t="s">
        <v>1600</v>
      </c>
    </row>
    <row r="1088" s="2" customFormat="1">
      <c r="A1088" s="40"/>
      <c r="B1088" s="41"/>
      <c r="C1088" s="42"/>
      <c r="D1088" s="242" t="s">
        <v>252</v>
      </c>
      <c r="E1088" s="42"/>
      <c r="F1088" s="243" t="s">
        <v>1477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252</v>
      </c>
      <c r="AU1088" s="19" t="s">
        <v>87</v>
      </c>
    </row>
    <row r="1089" s="2" customFormat="1">
      <c r="A1089" s="40"/>
      <c r="B1089" s="41"/>
      <c r="C1089" s="42"/>
      <c r="D1089" s="242" t="s">
        <v>1050</v>
      </c>
      <c r="E1089" s="42"/>
      <c r="F1089" s="291" t="s">
        <v>1601</v>
      </c>
      <c r="G1089" s="42"/>
      <c r="H1089" s="42"/>
      <c r="I1089" s="244"/>
      <c r="J1089" s="42"/>
      <c r="K1089" s="42"/>
      <c r="L1089" s="46"/>
      <c r="M1089" s="245"/>
      <c r="N1089" s="246"/>
      <c r="O1089" s="93"/>
      <c r="P1089" s="93"/>
      <c r="Q1089" s="93"/>
      <c r="R1089" s="93"/>
      <c r="S1089" s="93"/>
      <c r="T1089" s="94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1050</v>
      </c>
      <c r="AU1089" s="19" t="s">
        <v>87</v>
      </c>
    </row>
    <row r="1090" s="2" customFormat="1" ht="24.15" customHeight="1">
      <c r="A1090" s="40"/>
      <c r="B1090" s="41"/>
      <c r="C1090" s="281" t="s">
        <v>1602</v>
      </c>
      <c r="D1090" s="281" t="s">
        <v>478</v>
      </c>
      <c r="E1090" s="282" t="s">
        <v>1482</v>
      </c>
      <c r="F1090" s="283" t="s">
        <v>1483</v>
      </c>
      <c r="G1090" s="284" t="s">
        <v>360</v>
      </c>
      <c r="H1090" s="285">
        <v>4</v>
      </c>
      <c r="I1090" s="286"/>
      <c r="J1090" s="287">
        <f>ROUND(I1090*H1090,2)</f>
        <v>0</v>
      </c>
      <c r="K1090" s="283" t="s">
        <v>249</v>
      </c>
      <c r="L1090" s="288"/>
      <c r="M1090" s="289" t="s">
        <v>1</v>
      </c>
      <c r="N1090" s="290" t="s">
        <v>43</v>
      </c>
      <c r="O1090" s="93"/>
      <c r="P1090" s="238">
        <f>O1090*H1090</f>
        <v>0</v>
      </c>
      <c r="Q1090" s="238">
        <v>0.016</v>
      </c>
      <c r="R1090" s="238">
        <f>Q1090*H1090</f>
        <v>0.064000000000000001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896</v>
      </c>
      <c r="AT1090" s="240" t="s">
        <v>478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1603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1483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2" customFormat="1">
      <c r="A1092" s="40"/>
      <c r="B1092" s="41"/>
      <c r="C1092" s="42"/>
      <c r="D1092" s="242" t="s">
        <v>1050</v>
      </c>
      <c r="E1092" s="42"/>
      <c r="F1092" s="291" t="s">
        <v>1604</v>
      </c>
      <c r="G1092" s="42"/>
      <c r="H1092" s="42"/>
      <c r="I1092" s="244"/>
      <c r="J1092" s="42"/>
      <c r="K1092" s="42"/>
      <c r="L1092" s="46"/>
      <c r="M1092" s="245"/>
      <c r="N1092" s="246"/>
      <c r="O1092" s="93"/>
      <c r="P1092" s="93"/>
      <c r="Q1092" s="93"/>
      <c r="R1092" s="93"/>
      <c r="S1092" s="93"/>
      <c r="T1092" s="94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1050</v>
      </c>
      <c r="AU1092" s="19" t="s">
        <v>87</v>
      </c>
    </row>
    <row r="1093" s="2" customFormat="1" ht="24.15" customHeight="1">
      <c r="A1093" s="40"/>
      <c r="B1093" s="41"/>
      <c r="C1093" s="229" t="s">
        <v>1605</v>
      </c>
      <c r="D1093" s="229" t="s">
        <v>245</v>
      </c>
      <c r="E1093" s="230" t="s">
        <v>1606</v>
      </c>
      <c r="F1093" s="231" t="s">
        <v>1607</v>
      </c>
      <c r="G1093" s="232" t="s">
        <v>360</v>
      </c>
      <c r="H1093" s="233">
        <v>1</v>
      </c>
      <c r="I1093" s="234"/>
      <c r="J1093" s="235">
        <f>ROUND(I1093*H1093,2)</f>
        <v>0</v>
      </c>
      <c r="K1093" s="231" t="s">
        <v>249</v>
      </c>
      <c r="L1093" s="46"/>
      <c r="M1093" s="236" t="s">
        <v>1</v>
      </c>
      <c r="N1093" s="237" t="s">
        <v>43</v>
      </c>
      <c r="O1093" s="93"/>
      <c r="P1093" s="238">
        <f>O1093*H1093</f>
        <v>0</v>
      </c>
      <c r="Q1093" s="238">
        <v>0.00084000000000000003</v>
      </c>
      <c r="R1093" s="238">
        <f>Q1093*H1093</f>
        <v>0.00084000000000000003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1097</v>
      </c>
      <c r="AT1093" s="240" t="s">
        <v>245</v>
      </c>
      <c r="AU1093" s="240" t="s">
        <v>87</v>
      </c>
      <c r="AY1093" s="19" t="s">
        <v>242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9" t="s">
        <v>85</v>
      </c>
      <c r="BK1093" s="241">
        <f>ROUND(I1093*H1093,2)</f>
        <v>0</v>
      </c>
      <c r="BL1093" s="19" t="s">
        <v>1097</v>
      </c>
      <c r="BM1093" s="240" t="s">
        <v>1608</v>
      </c>
    </row>
    <row r="1094" s="2" customFormat="1">
      <c r="A1094" s="40"/>
      <c r="B1094" s="41"/>
      <c r="C1094" s="42"/>
      <c r="D1094" s="242" t="s">
        <v>252</v>
      </c>
      <c r="E1094" s="42"/>
      <c r="F1094" s="243" t="s">
        <v>1609</v>
      </c>
      <c r="G1094" s="42"/>
      <c r="H1094" s="42"/>
      <c r="I1094" s="244"/>
      <c r="J1094" s="42"/>
      <c r="K1094" s="42"/>
      <c r="L1094" s="46"/>
      <c r="M1094" s="245"/>
      <c r="N1094" s="246"/>
      <c r="O1094" s="93"/>
      <c r="P1094" s="93"/>
      <c r="Q1094" s="93"/>
      <c r="R1094" s="93"/>
      <c r="S1094" s="93"/>
      <c r="T1094" s="94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252</v>
      </c>
      <c r="AU1094" s="19" t="s">
        <v>87</v>
      </c>
    </row>
    <row r="1095" s="2" customFormat="1">
      <c r="A1095" s="40"/>
      <c r="B1095" s="41"/>
      <c r="C1095" s="42"/>
      <c r="D1095" s="247" t="s">
        <v>254</v>
      </c>
      <c r="E1095" s="42"/>
      <c r="F1095" s="248" t="s">
        <v>1610</v>
      </c>
      <c r="G1095" s="42"/>
      <c r="H1095" s="42"/>
      <c r="I1095" s="244"/>
      <c r="J1095" s="42"/>
      <c r="K1095" s="42"/>
      <c r="L1095" s="46"/>
      <c r="M1095" s="245"/>
      <c r="N1095" s="246"/>
      <c r="O1095" s="93"/>
      <c r="P1095" s="93"/>
      <c r="Q1095" s="93"/>
      <c r="R1095" s="93"/>
      <c r="S1095" s="93"/>
      <c r="T1095" s="94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254</v>
      </c>
      <c r="AU1095" s="19" t="s">
        <v>87</v>
      </c>
    </row>
    <row r="1096" s="14" customFormat="1">
      <c r="A1096" s="14"/>
      <c r="B1096" s="259"/>
      <c r="C1096" s="260"/>
      <c r="D1096" s="242" t="s">
        <v>256</v>
      </c>
      <c r="E1096" s="261" t="s">
        <v>1</v>
      </c>
      <c r="F1096" s="262" t="s">
        <v>1611</v>
      </c>
      <c r="G1096" s="260"/>
      <c r="H1096" s="263">
        <v>1</v>
      </c>
      <c r="I1096" s="264"/>
      <c r="J1096" s="260"/>
      <c r="K1096" s="260"/>
      <c r="L1096" s="265"/>
      <c r="M1096" s="266"/>
      <c r="N1096" s="267"/>
      <c r="O1096" s="267"/>
      <c r="P1096" s="267"/>
      <c r="Q1096" s="267"/>
      <c r="R1096" s="267"/>
      <c r="S1096" s="267"/>
      <c r="T1096" s="26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9" t="s">
        <v>256</v>
      </c>
      <c r="AU1096" s="269" t="s">
        <v>87</v>
      </c>
      <c r="AV1096" s="14" t="s">
        <v>87</v>
      </c>
      <c r="AW1096" s="14" t="s">
        <v>36</v>
      </c>
      <c r="AX1096" s="14" t="s">
        <v>85</v>
      </c>
      <c r="AY1096" s="269" t="s">
        <v>242</v>
      </c>
    </row>
    <row r="1097" s="2" customFormat="1" ht="24.15" customHeight="1">
      <c r="A1097" s="40"/>
      <c r="B1097" s="41"/>
      <c r="C1097" s="281" t="s">
        <v>1612</v>
      </c>
      <c r="D1097" s="281" t="s">
        <v>478</v>
      </c>
      <c r="E1097" s="282" t="s">
        <v>1613</v>
      </c>
      <c r="F1097" s="283" t="s">
        <v>1614</v>
      </c>
      <c r="G1097" s="284" t="s">
        <v>248</v>
      </c>
      <c r="H1097" s="285">
        <v>3.6899999999999999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0.025440000000000001</v>
      </c>
      <c r="R1097" s="238">
        <f>Q1097*H1097</f>
        <v>0.093873600000000001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1615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1616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14" customFormat="1">
      <c r="A1099" s="14"/>
      <c r="B1099" s="259"/>
      <c r="C1099" s="260"/>
      <c r="D1099" s="242" t="s">
        <v>256</v>
      </c>
      <c r="E1099" s="261" t="s">
        <v>1</v>
      </c>
      <c r="F1099" s="262" t="s">
        <v>1617</v>
      </c>
      <c r="G1099" s="260"/>
      <c r="H1099" s="263">
        <v>3.6899999999999999</v>
      </c>
      <c r="I1099" s="264"/>
      <c r="J1099" s="260"/>
      <c r="K1099" s="260"/>
      <c r="L1099" s="265"/>
      <c r="M1099" s="266"/>
      <c r="N1099" s="267"/>
      <c r="O1099" s="267"/>
      <c r="P1099" s="267"/>
      <c r="Q1099" s="267"/>
      <c r="R1099" s="267"/>
      <c r="S1099" s="267"/>
      <c r="T1099" s="268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9" t="s">
        <v>256</v>
      </c>
      <c r="AU1099" s="269" t="s">
        <v>87</v>
      </c>
      <c r="AV1099" s="14" t="s">
        <v>87</v>
      </c>
      <c r="AW1099" s="14" t="s">
        <v>36</v>
      </c>
      <c r="AX1099" s="14" t="s">
        <v>85</v>
      </c>
      <c r="AY1099" s="269" t="s">
        <v>242</v>
      </c>
    </row>
    <row r="1100" s="2" customFormat="1" ht="21.75" customHeight="1">
      <c r="A1100" s="40"/>
      <c r="B1100" s="41"/>
      <c r="C1100" s="229" t="s">
        <v>1618</v>
      </c>
      <c r="D1100" s="229" t="s">
        <v>245</v>
      </c>
      <c r="E1100" s="230" t="s">
        <v>1619</v>
      </c>
      <c r="F1100" s="231" t="s">
        <v>1620</v>
      </c>
      <c r="G1100" s="232" t="s">
        <v>360</v>
      </c>
      <c r="H1100" s="233">
        <v>121</v>
      </c>
      <c r="I1100" s="234"/>
      <c r="J1100" s="235">
        <f>ROUND(I1100*H1100,2)</f>
        <v>0</v>
      </c>
      <c r="K1100" s="231" t="s">
        <v>249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1621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1622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7" t="s">
        <v>254</v>
      </c>
      <c r="E1102" s="42"/>
      <c r="F1102" s="248" t="s">
        <v>1623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254</v>
      </c>
      <c r="AU1102" s="19" t="s">
        <v>87</v>
      </c>
    </row>
    <row r="1103" s="2" customFormat="1" ht="16.5" customHeight="1">
      <c r="A1103" s="40"/>
      <c r="B1103" s="41"/>
      <c r="C1103" s="281" t="s">
        <v>1624</v>
      </c>
      <c r="D1103" s="281" t="s">
        <v>478</v>
      </c>
      <c r="E1103" s="282" t="s">
        <v>1625</v>
      </c>
      <c r="F1103" s="283" t="s">
        <v>1626</v>
      </c>
      <c r="G1103" s="284" t="s">
        <v>360</v>
      </c>
      <c r="H1103" s="285">
        <v>119</v>
      </c>
      <c r="I1103" s="286"/>
      <c r="J1103" s="287">
        <f>ROUND(I1103*H1103,2)</f>
        <v>0</v>
      </c>
      <c r="K1103" s="283" t="s">
        <v>249</v>
      </c>
      <c r="L1103" s="288"/>
      <c r="M1103" s="289" t="s">
        <v>1</v>
      </c>
      <c r="N1103" s="290" t="s">
        <v>43</v>
      </c>
      <c r="O1103" s="93"/>
      <c r="P1103" s="238">
        <f>O1103*H1103</f>
        <v>0</v>
      </c>
      <c r="Q1103" s="238">
        <v>0.0022000000000000001</v>
      </c>
      <c r="R1103" s="238">
        <f>Q1103*H1103</f>
        <v>0.26180000000000003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896</v>
      </c>
      <c r="AT1103" s="240" t="s">
        <v>478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1627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14" customFormat="1">
      <c r="A1105" s="14"/>
      <c r="B1105" s="259"/>
      <c r="C1105" s="260"/>
      <c r="D1105" s="242" t="s">
        <v>256</v>
      </c>
      <c r="E1105" s="261" t="s">
        <v>1</v>
      </c>
      <c r="F1105" s="262" t="s">
        <v>1628</v>
      </c>
      <c r="G1105" s="260"/>
      <c r="H1105" s="263">
        <v>119</v>
      </c>
      <c r="I1105" s="264"/>
      <c r="J1105" s="260"/>
      <c r="K1105" s="260"/>
      <c r="L1105" s="265"/>
      <c r="M1105" s="266"/>
      <c r="N1105" s="267"/>
      <c r="O1105" s="267"/>
      <c r="P1105" s="267"/>
      <c r="Q1105" s="267"/>
      <c r="R1105" s="267"/>
      <c r="S1105" s="267"/>
      <c r="T1105" s="268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9" t="s">
        <v>256</v>
      </c>
      <c r="AU1105" s="269" t="s">
        <v>87</v>
      </c>
      <c r="AV1105" s="14" t="s">
        <v>87</v>
      </c>
      <c r="AW1105" s="14" t="s">
        <v>36</v>
      </c>
      <c r="AX1105" s="14" t="s">
        <v>85</v>
      </c>
      <c r="AY1105" s="269" t="s">
        <v>242</v>
      </c>
    </row>
    <row r="1106" s="2" customFormat="1" ht="24.15" customHeight="1">
      <c r="A1106" s="40"/>
      <c r="B1106" s="41"/>
      <c r="C1106" s="281" t="s">
        <v>1629</v>
      </c>
      <c r="D1106" s="281" t="s">
        <v>478</v>
      </c>
      <c r="E1106" s="282" t="s">
        <v>1630</v>
      </c>
      <c r="F1106" s="283" t="s">
        <v>1631</v>
      </c>
      <c r="G1106" s="284" t="s">
        <v>360</v>
      </c>
      <c r="H1106" s="285">
        <v>1</v>
      </c>
      <c r="I1106" s="286"/>
      <c r="J1106" s="287">
        <f>ROUND(I1106*H1106,2)</f>
        <v>0</v>
      </c>
      <c r="K1106" s="283" t="s">
        <v>249</v>
      </c>
      <c r="L1106" s="288"/>
      <c r="M1106" s="289" t="s">
        <v>1</v>
      </c>
      <c r="N1106" s="290" t="s">
        <v>43</v>
      </c>
      <c r="O1106" s="93"/>
      <c r="P1106" s="238">
        <f>O1106*H1106</f>
        <v>0</v>
      </c>
      <c r="Q1106" s="238">
        <v>0.0022000000000000001</v>
      </c>
      <c r="R1106" s="238">
        <f>Q1106*H1106</f>
        <v>0.0022000000000000001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0" t="s">
        <v>896</v>
      </c>
      <c r="AT1106" s="240" t="s">
        <v>478</v>
      </c>
      <c r="AU1106" s="240" t="s">
        <v>87</v>
      </c>
      <c r="AY1106" s="19" t="s">
        <v>242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9" t="s">
        <v>85</v>
      </c>
      <c r="BK1106" s="241">
        <f>ROUND(I1106*H1106,2)</f>
        <v>0</v>
      </c>
      <c r="BL1106" s="19" t="s">
        <v>1097</v>
      </c>
      <c r="BM1106" s="240" t="s">
        <v>1632</v>
      </c>
    </row>
    <row r="1107" s="2" customFormat="1">
      <c r="A1107" s="40"/>
      <c r="B1107" s="41"/>
      <c r="C1107" s="42"/>
      <c r="D1107" s="242" t="s">
        <v>252</v>
      </c>
      <c r="E1107" s="42"/>
      <c r="F1107" s="243" t="s">
        <v>1631</v>
      </c>
      <c r="G1107" s="42"/>
      <c r="H1107" s="42"/>
      <c r="I1107" s="244"/>
      <c r="J1107" s="42"/>
      <c r="K1107" s="42"/>
      <c r="L1107" s="46"/>
      <c r="M1107" s="245"/>
      <c r="N1107" s="246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252</v>
      </c>
      <c r="AU1107" s="19" t="s">
        <v>87</v>
      </c>
    </row>
    <row r="1108" s="14" customFormat="1">
      <c r="A1108" s="14"/>
      <c r="B1108" s="259"/>
      <c r="C1108" s="260"/>
      <c r="D1108" s="242" t="s">
        <v>256</v>
      </c>
      <c r="E1108" s="261" t="s">
        <v>1</v>
      </c>
      <c r="F1108" s="262" t="s">
        <v>1633</v>
      </c>
      <c r="G1108" s="260"/>
      <c r="H1108" s="263">
        <v>1</v>
      </c>
      <c r="I1108" s="264"/>
      <c r="J1108" s="260"/>
      <c r="K1108" s="260"/>
      <c r="L1108" s="265"/>
      <c r="M1108" s="266"/>
      <c r="N1108" s="267"/>
      <c r="O1108" s="267"/>
      <c r="P1108" s="267"/>
      <c r="Q1108" s="267"/>
      <c r="R1108" s="267"/>
      <c r="S1108" s="267"/>
      <c r="T1108" s="26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9" t="s">
        <v>256</v>
      </c>
      <c r="AU1108" s="269" t="s">
        <v>87</v>
      </c>
      <c r="AV1108" s="14" t="s">
        <v>87</v>
      </c>
      <c r="AW1108" s="14" t="s">
        <v>36</v>
      </c>
      <c r="AX1108" s="14" t="s">
        <v>85</v>
      </c>
      <c r="AY1108" s="269" t="s">
        <v>242</v>
      </c>
    </row>
    <row r="1109" s="2" customFormat="1" ht="24.15" customHeight="1">
      <c r="A1109" s="40"/>
      <c r="B1109" s="41"/>
      <c r="C1109" s="281" t="s">
        <v>1634</v>
      </c>
      <c r="D1109" s="281" t="s">
        <v>478</v>
      </c>
      <c r="E1109" s="282" t="s">
        <v>1635</v>
      </c>
      <c r="F1109" s="283" t="s">
        <v>1636</v>
      </c>
      <c r="G1109" s="284" t="s">
        <v>360</v>
      </c>
      <c r="H1109" s="285">
        <v>1</v>
      </c>
      <c r="I1109" s="286"/>
      <c r="J1109" s="287">
        <f>ROUND(I1109*H1109,2)</f>
        <v>0</v>
      </c>
      <c r="K1109" s="283" t="s">
        <v>249</v>
      </c>
      <c r="L1109" s="288"/>
      <c r="M1109" s="289" t="s">
        <v>1</v>
      </c>
      <c r="N1109" s="290" t="s">
        <v>43</v>
      </c>
      <c r="O1109" s="93"/>
      <c r="P1109" s="238">
        <f>O1109*H1109</f>
        <v>0</v>
      </c>
      <c r="Q1109" s="238">
        <v>0.0022000000000000001</v>
      </c>
      <c r="R1109" s="238">
        <f>Q1109*H1109</f>
        <v>0.0022000000000000001</v>
      </c>
      <c r="S1109" s="238">
        <v>0</v>
      </c>
      <c r="T1109" s="239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0" t="s">
        <v>896</v>
      </c>
      <c r="AT1109" s="240" t="s">
        <v>478</v>
      </c>
      <c r="AU1109" s="240" t="s">
        <v>87</v>
      </c>
      <c r="AY1109" s="19" t="s">
        <v>242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9" t="s">
        <v>85</v>
      </c>
      <c r="BK1109" s="241">
        <f>ROUND(I1109*H1109,2)</f>
        <v>0</v>
      </c>
      <c r="BL1109" s="19" t="s">
        <v>1097</v>
      </c>
      <c r="BM1109" s="240" t="s">
        <v>1637</v>
      </c>
    </row>
    <row r="1110" s="2" customFormat="1">
      <c r="A1110" s="40"/>
      <c r="B1110" s="41"/>
      <c r="C1110" s="42"/>
      <c r="D1110" s="242" t="s">
        <v>252</v>
      </c>
      <c r="E1110" s="42"/>
      <c r="F1110" s="243" t="s">
        <v>1636</v>
      </c>
      <c r="G1110" s="42"/>
      <c r="H1110" s="42"/>
      <c r="I1110" s="244"/>
      <c r="J1110" s="42"/>
      <c r="K1110" s="42"/>
      <c r="L1110" s="46"/>
      <c r="M1110" s="245"/>
      <c r="N1110" s="246"/>
      <c r="O1110" s="93"/>
      <c r="P1110" s="93"/>
      <c r="Q1110" s="93"/>
      <c r="R1110" s="93"/>
      <c r="S1110" s="93"/>
      <c r="T1110" s="94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252</v>
      </c>
      <c r="AU1110" s="19" t="s">
        <v>87</v>
      </c>
    </row>
    <row r="1111" s="2" customFormat="1" ht="24.15" customHeight="1">
      <c r="A1111" s="40"/>
      <c r="B1111" s="41"/>
      <c r="C1111" s="229" t="s">
        <v>1638</v>
      </c>
      <c r="D1111" s="229" t="s">
        <v>245</v>
      </c>
      <c r="E1111" s="230" t="s">
        <v>1639</v>
      </c>
      <c r="F1111" s="231" t="s">
        <v>1640</v>
      </c>
      <c r="G1111" s="232" t="s">
        <v>360</v>
      </c>
      <c r="H1111" s="233">
        <v>47</v>
      </c>
      <c r="I1111" s="234"/>
      <c r="J1111" s="235">
        <f>ROUND(I1111*H1111,2)</f>
        <v>0</v>
      </c>
      <c r="K1111" s="231" t="s">
        <v>249</v>
      </c>
      <c r="L1111" s="46"/>
      <c r="M1111" s="236" t="s">
        <v>1</v>
      </c>
      <c r="N1111" s="237" t="s">
        <v>43</v>
      </c>
      <c r="O1111" s="93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40" t="s">
        <v>1097</v>
      </c>
      <c r="AT1111" s="240" t="s">
        <v>245</v>
      </c>
      <c r="AU1111" s="240" t="s">
        <v>87</v>
      </c>
      <c r="AY1111" s="19" t="s">
        <v>242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9" t="s">
        <v>85</v>
      </c>
      <c r="BK1111" s="241">
        <f>ROUND(I1111*H1111,2)</f>
        <v>0</v>
      </c>
      <c r="BL1111" s="19" t="s">
        <v>1097</v>
      </c>
      <c r="BM1111" s="240" t="s">
        <v>1641</v>
      </c>
    </row>
    <row r="1112" s="2" customFormat="1">
      <c r="A1112" s="40"/>
      <c r="B1112" s="41"/>
      <c r="C1112" s="42"/>
      <c r="D1112" s="242" t="s">
        <v>252</v>
      </c>
      <c r="E1112" s="42"/>
      <c r="F1112" s="243" t="s">
        <v>1642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252</v>
      </c>
      <c r="AU1112" s="19" t="s">
        <v>87</v>
      </c>
    </row>
    <row r="1113" s="2" customFormat="1">
      <c r="A1113" s="40"/>
      <c r="B1113" s="41"/>
      <c r="C1113" s="42"/>
      <c r="D1113" s="247" t="s">
        <v>254</v>
      </c>
      <c r="E1113" s="42"/>
      <c r="F1113" s="248" t="s">
        <v>1643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254</v>
      </c>
      <c r="AU1113" s="19" t="s">
        <v>87</v>
      </c>
    </row>
    <row r="1114" s="2" customFormat="1" ht="16.5" customHeight="1">
      <c r="A1114" s="40"/>
      <c r="B1114" s="41"/>
      <c r="C1114" s="281" t="s">
        <v>1644</v>
      </c>
      <c r="D1114" s="281" t="s">
        <v>478</v>
      </c>
      <c r="E1114" s="282" t="s">
        <v>1645</v>
      </c>
      <c r="F1114" s="283" t="s">
        <v>1646</v>
      </c>
      <c r="G1114" s="284" t="s">
        <v>360</v>
      </c>
      <c r="H1114" s="285">
        <v>47</v>
      </c>
      <c r="I1114" s="286"/>
      <c r="J1114" s="287">
        <f>ROUND(I1114*H1114,2)</f>
        <v>0</v>
      </c>
      <c r="K1114" s="283" t="s">
        <v>249</v>
      </c>
      <c r="L1114" s="288"/>
      <c r="M1114" s="289" t="s">
        <v>1</v>
      </c>
      <c r="N1114" s="290" t="s">
        <v>43</v>
      </c>
      <c r="O1114" s="93"/>
      <c r="P1114" s="238">
        <f>O1114*H1114</f>
        <v>0</v>
      </c>
      <c r="Q1114" s="238">
        <v>0.0022000000000000001</v>
      </c>
      <c r="R1114" s="238">
        <f>Q1114*H1114</f>
        <v>0.10340000000000001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0" t="s">
        <v>896</v>
      </c>
      <c r="AT1114" s="240" t="s">
        <v>478</v>
      </c>
      <c r="AU1114" s="240" t="s">
        <v>87</v>
      </c>
      <c r="AY1114" s="19" t="s">
        <v>242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9" t="s">
        <v>85</v>
      </c>
      <c r="BK1114" s="241">
        <f>ROUND(I1114*H1114,2)</f>
        <v>0</v>
      </c>
      <c r="BL1114" s="19" t="s">
        <v>1097</v>
      </c>
      <c r="BM1114" s="240" t="s">
        <v>1647</v>
      </c>
    </row>
    <row r="1115" s="2" customFormat="1">
      <c r="A1115" s="40"/>
      <c r="B1115" s="41"/>
      <c r="C1115" s="42"/>
      <c r="D1115" s="242" t="s">
        <v>252</v>
      </c>
      <c r="E1115" s="42"/>
      <c r="F1115" s="243" t="s">
        <v>1646</v>
      </c>
      <c r="G1115" s="42"/>
      <c r="H1115" s="42"/>
      <c r="I1115" s="244"/>
      <c r="J1115" s="42"/>
      <c r="K1115" s="42"/>
      <c r="L1115" s="46"/>
      <c r="M1115" s="245"/>
      <c r="N1115" s="246"/>
      <c r="O1115" s="93"/>
      <c r="P1115" s="93"/>
      <c r="Q1115" s="93"/>
      <c r="R1115" s="93"/>
      <c r="S1115" s="93"/>
      <c r="T1115" s="94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252</v>
      </c>
      <c r="AU1115" s="19" t="s">
        <v>87</v>
      </c>
    </row>
    <row r="1116" s="2" customFormat="1" ht="24.15" customHeight="1">
      <c r="A1116" s="40"/>
      <c r="B1116" s="41"/>
      <c r="C1116" s="229" t="s">
        <v>1648</v>
      </c>
      <c r="D1116" s="229" t="s">
        <v>245</v>
      </c>
      <c r="E1116" s="230" t="s">
        <v>1649</v>
      </c>
      <c r="F1116" s="231" t="s">
        <v>1650</v>
      </c>
      <c r="G1116" s="232" t="s">
        <v>360</v>
      </c>
      <c r="H1116" s="233">
        <v>6</v>
      </c>
      <c r="I1116" s="234"/>
      <c r="J1116" s="235">
        <f>ROUND(I1116*H1116,2)</f>
        <v>0</v>
      </c>
      <c r="K1116" s="231" t="s">
        <v>249</v>
      </c>
      <c r="L1116" s="46"/>
      <c r="M1116" s="236" t="s">
        <v>1</v>
      </c>
      <c r="N1116" s="237" t="s">
        <v>43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1097</v>
      </c>
      <c r="AT1116" s="240" t="s">
        <v>245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1651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1652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2" customFormat="1">
      <c r="A1118" s="40"/>
      <c r="B1118" s="41"/>
      <c r="C1118" s="42"/>
      <c r="D1118" s="247" t="s">
        <v>254</v>
      </c>
      <c r="E1118" s="42"/>
      <c r="F1118" s="248" t="s">
        <v>1653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254</v>
      </c>
      <c r="AU1118" s="19" t="s">
        <v>87</v>
      </c>
    </row>
    <row r="1119" s="14" customFormat="1">
      <c r="A1119" s="14"/>
      <c r="B1119" s="259"/>
      <c r="C1119" s="260"/>
      <c r="D1119" s="242" t="s">
        <v>256</v>
      </c>
      <c r="E1119" s="261" t="s">
        <v>1</v>
      </c>
      <c r="F1119" s="262" t="s">
        <v>1654</v>
      </c>
      <c r="G1119" s="260"/>
      <c r="H1119" s="263">
        <v>6</v>
      </c>
      <c r="I1119" s="264"/>
      <c r="J1119" s="260"/>
      <c r="K1119" s="260"/>
      <c r="L1119" s="265"/>
      <c r="M1119" s="266"/>
      <c r="N1119" s="267"/>
      <c r="O1119" s="267"/>
      <c r="P1119" s="267"/>
      <c r="Q1119" s="267"/>
      <c r="R1119" s="267"/>
      <c r="S1119" s="267"/>
      <c r="T1119" s="268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9" t="s">
        <v>256</v>
      </c>
      <c r="AU1119" s="269" t="s">
        <v>87</v>
      </c>
      <c r="AV1119" s="14" t="s">
        <v>87</v>
      </c>
      <c r="AW1119" s="14" t="s">
        <v>36</v>
      </c>
      <c r="AX1119" s="14" t="s">
        <v>85</v>
      </c>
      <c r="AY1119" s="269" t="s">
        <v>242</v>
      </c>
    </row>
    <row r="1120" s="2" customFormat="1" ht="16.5" customHeight="1">
      <c r="A1120" s="40"/>
      <c r="B1120" s="41"/>
      <c r="C1120" s="281" t="s">
        <v>1655</v>
      </c>
      <c r="D1120" s="281" t="s">
        <v>478</v>
      </c>
      <c r="E1120" s="282" t="s">
        <v>1656</v>
      </c>
      <c r="F1120" s="283" t="s">
        <v>1657</v>
      </c>
      <c r="G1120" s="284" t="s">
        <v>360</v>
      </c>
      <c r="H1120" s="285">
        <v>6</v>
      </c>
      <c r="I1120" s="286"/>
      <c r="J1120" s="287">
        <f>ROUND(I1120*H1120,2)</f>
        <v>0</v>
      </c>
      <c r="K1120" s="283" t="s">
        <v>249</v>
      </c>
      <c r="L1120" s="288"/>
      <c r="M1120" s="289" t="s">
        <v>1</v>
      </c>
      <c r="N1120" s="290" t="s">
        <v>43</v>
      </c>
      <c r="O1120" s="93"/>
      <c r="P1120" s="238">
        <f>O1120*H1120</f>
        <v>0</v>
      </c>
      <c r="Q1120" s="238">
        <v>5.0000000000000002E-05</v>
      </c>
      <c r="R1120" s="238">
        <f>Q1120*H1120</f>
        <v>0.00030000000000000003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0" t="s">
        <v>896</v>
      </c>
      <c r="AT1120" s="240" t="s">
        <v>478</v>
      </c>
      <c r="AU1120" s="240" t="s">
        <v>87</v>
      </c>
      <c r="AY1120" s="19" t="s">
        <v>242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9" t="s">
        <v>85</v>
      </c>
      <c r="BK1120" s="241">
        <f>ROUND(I1120*H1120,2)</f>
        <v>0</v>
      </c>
      <c r="BL1120" s="19" t="s">
        <v>1097</v>
      </c>
      <c r="BM1120" s="240" t="s">
        <v>1658</v>
      </c>
    </row>
    <row r="1121" s="2" customFormat="1">
      <c r="A1121" s="40"/>
      <c r="B1121" s="41"/>
      <c r="C1121" s="42"/>
      <c r="D1121" s="242" t="s">
        <v>252</v>
      </c>
      <c r="E1121" s="42"/>
      <c r="F1121" s="243" t="s">
        <v>1657</v>
      </c>
      <c r="G1121" s="42"/>
      <c r="H1121" s="42"/>
      <c r="I1121" s="244"/>
      <c r="J1121" s="42"/>
      <c r="K1121" s="42"/>
      <c r="L1121" s="46"/>
      <c r="M1121" s="245"/>
      <c r="N1121" s="246"/>
      <c r="O1121" s="93"/>
      <c r="P1121" s="93"/>
      <c r="Q1121" s="93"/>
      <c r="R1121" s="93"/>
      <c r="S1121" s="93"/>
      <c r="T1121" s="94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252</v>
      </c>
      <c r="AU1121" s="19" t="s">
        <v>87</v>
      </c>
    </row>
    <row r="1122" s="2" customFormat="1" ht="16.5" customHeight="1">
      <c r="A1122" s="40"/>
      <c r="B1122" s="41"/>
      <c r="C1122" s="229" t="s">
        <v>1659</v>
      </c>
      <c r="D1122" s="229" t="s">
        <v>245</v>
      </c>
      <c r="E1122" s="230" t="s">
        <v>1660</v>
      </c>
      <c r="F1122" s="231" t="s">
        <v>1661</v>
      </c>
      <c r="G1122" s="232" t="s">
        <v>360</v>
      </c>
      <c r="H1122" s="233">
        <v>3</v>
      </c>
      <c r="I1122" s="234"/>
      <c r="J1122" s="235">
        <f>ROUND(I1122*H1122,2)</f>
        <v>0</v>
      </c>
      <c r="K1122" s="231" t="s">
        <v>249</v>
      </c>
      <c r="L1122" s="46"/>
      <c r="M1122" s="236" t="s">
        <v>1</v>
      </c>
      <c r="N1122" s="237" t="s">
        <v>43</v>
      </c>
      <c r="O1122" s="93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1097</v>
      </c>
      <c r="AT1122" s="240" t="s">
        <v>245</v>
      </c>
      <c r="AU1122" s="240" t="s">
        <v>87</v>
      </c>
      <c r="AY1122" s="19" t="s">
        <v>242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9" t="s">
        <v>85</v>
      </c>
      <c r="BK1122" s="241">
        <f>ROUND(I1122*H1122,2)</f>
        <v>0</v>
      </c>
      <c r="BL1122" s="19" t="s">
        <v>1097</v>
      </c>
      <c r="BM1122" s="240" t="s">
        <v>1662</v>
      </c>
    </row>
    <row r="1123" s="2" customFormat="1">
      <c r="A1123" s="40"/>
      <c r="B1123" s="41"/>
      <c r="C1123" s="42"/>
      <c r="D1123" s="242" t="s">
        <v>252</v>
      </c>
      <c r="E1123" s="42"/>
      <c r="F1123" s="243" t="s">
        <v>1663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252</v>
      </c>
      <c r="AU1123" s="19" t="s">
        <v>87</v>
      </c>
    </row>
    <row r="1124" s="2" customFormat="1">
      <c r="A1124" s="40"/>
      <c r="B1124" s="41"/>
      <c r="C1124" s="42"/>
      <c r="D1124" s="247" t="s">
        <v>254</v>
      </c>
      <c r="E1124" s="42"/>
      <c r="F1124" s="248" t="s">
        <v>1664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254</v>
      </c>
      <c r="AU1124" s="19" t="s">
        <v>87</v>
      </c>
    </row>
    <row r="1125" s="2" customFormat="1" ht="16.5" customHeight="1">
      <c r="A1125" s="40"/>
      <c r="B1125" s="41"/>
      <c r="C1125" s="281" t="s">
        <v>1665</v>
      </c>
      <c r="D1125" s="281" t="s">
        <v>478</v>
      </c>
      <c r="E1125" s="282" t="s">
        <v>1666</v>
      </c>
      <c r="F1125" s="283" t="s">
        <v>1667</v>
      </c>
      <c r="G1125" s="284" t="s">
        <v>360</v>
      </c>
      <c r="H1125" s="285">
        <v>3</v>
      </c>
      <c r="I1125" s="286"/>
      <c r="J1125" s="287">
        <f>ROUND(I1125*H1125,2)</f>
        <v>0</v>
      </c>
      <c r="K1125" s="283" t="s">
        <v>249</v>
      </c>
      <c r="L1125" s="288"/>
      <c r="M1125" s="289" t="s">
        <v>1</v>
      </c>
      <c r="N1125" s="290" t="s">
        <v>43</v>
      </c>
      <c r="O1125" s="93"/>
      <c r="P1125" s="238">
        <f>O1125*H1125</f>
        <v>0</v>
      </c>
      <c r="Q1125" s="238">
        <v>0.0011000000000000001</v>
      </c>
      <c r="R1125" s="238">
        <f>Q1125*H1125</f>
        <v>0.0033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0" t="s">
        <v>896</v>
      </c>
      <c r="AT1125" s="240" t="s">
        <v>478</v>
      </c>
      <c r="AU1125" s="240" t="s">
        <v>87</v>
      </c>
      <c r="AY1125" s="19" t="s">
        <v>242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9" t="s">
        <v>85</v>
      </c>
      <c r="BK1125" s="241">
        <f>ROUND(I1125*H1125,2)</f>
        <v>0</v>
      </c>
      <c r="BL1125" s="19" t="s">
        <v>1097</v>
      </c>
      <c r="BM1125" s="240" t="s">
        <v>1668</v>
      </c>
    </row>
    <row r="1126" s="2" customFormat="1">
      <c r="A1126" s="40"/>
      <c r="B1126" s="41"/>
      <c r="C1126" s="42"/>
      <c r="D1126" s="242" t="s">
        <v>252</v>
      </c>
      <c r="E1126" s="42"/>
      <c r="F1126" s="243" t="s">
        <v>1667</v>
      </c>
      <c r="G1126" s="42"/>
      <c r="H1126" s="42"/>
      <c r="I1126" s="244"/>
      <c r="J1126" s="42"/>
      <c r="K1126" s="42"/>
      <c r="L1126" s="46"/>
      <c r="M1126" s="245"/>
      <c r="N1126" s="246"/>
      <c r="O1126" s="93"/>
      <c r="P1126" s="93"/>
      <c r="Q1126" s="93"/>
      <c r="R1126" s="93"/>
      <c r="S1126" s="93"/>
      <c r="T1126" s="94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252</v>
      </c>
      <c r="AU1126" s="19" t="s">
        <v>87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1669</v>
      </c>
      <c r="G1127" s="260"/>
      <c r="H1127" s="263">
        <v>3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85</v>
      </c>
      <c r="AY1127" s="269" t="s">
        <v>242</v>
      </c>
    </row>
    <row r="1128" s="2" customFormat="1" ht="21.75" customHeight="1">
      <c r="A1128" s="40"/>
      <c r="B1128" s="41"/>
      <c r="C1128" s="229" t="s">
        <v>1670</v>
      </c>
      <c r="D1128" s="229" t="s">
        <v>245</v>
      </c>
      <c r="E1128" s="230" t="s">
        <v>1671</v>
      </c>
      <c r="F1128" s="231" t="s">
        <v>1672</v>
      </c>
      <c r="G1128" s="232" t="s">
        <v>360</v>
      </c>
      <c r="H1128" s="233">
        <v>168</v>
      </c>
      <c r="I1128" s="234"/>
      <c r="J1128" s="235">
        <f>ROUND(I1128*H1128,2)</f>
        <v>0</v>
      </c>
      <c r="K1128" s="231" t="s">
        <v>249</v>
      </c>
      <c r="L1128" s="46"/>
      <c r="M1128" s="236" t="s">
        <v>1</v>
      </c>
      <c r="N1128" s="237" t="s">
        <v>43</v>
      </c>
      <c r="O1128" s="93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40" t="s">
        <v>1097</v>
      </c>
      <c r="AT1128" s="240" t="s">
        <v>245</v>
      </c>
      <c r="AU1128" s="240" t="s">
        <v>87</v>
      </c>
      <c r="AY1128" s="19" t="s">
        <v>242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9" t="s">
        <v>85</v>
      </c>
      <c r="BK1128" s="241">
        <f>ROUND(I1128*H1128,2)</f>
        <v>0</v>
      </c>
      <c r="BL1128" s="19" t="s">
        <v>1097</v>
      </c>
      <c r="BM1128" s="240" t="s">
        <v>1673</v>
      </c>
    </row>
    <row r="1129" s="2" customFormat="1">
      <c r="A1129" s="40"/>
      <c r="B1129" s="41"/>
      <c r="C1129" s="42"/>
      <c r="D1129" s="242" t="s">
        <v>252</v>
      </c>
      <c r="E1129" s="42"/>
      <c r="F1129" s="243" t="s">
        <v>1674</v>
      </c>
      <c r="G1129" s="42"/>
      <c r="H1129" s="42"/>
      <c r="I1129" s="244"/>
      <c r="J1129" s="42"/>
      <c r="K1129" s="42"/>
      <c r="L1129" s="46"/>
      <c r="M1129" s="245"/>
      <c r="N1129" s="246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252</v>
      </c>
      <c r="AU1129" s="19" t="s">
        <v>87</v>
      </c>
    </row>
    <row r="1130" s="2" customFormat="1">
      <c r="A1130" s="40"/>
      <c r="B1130" s="41"/>
      <c r="C1130" s="42"/>
      <c r="D1130" s="247" t="s">
        <v>254</v>
      </c>
      <c r="E1130" s="42"/>
      <c r="F1130" s="248" t="s">
        <v>1675</v>
      </c>
      <c r="G1130" s="42"/>
      <c r="H1130" s="42"/>
      <c r="I1130" s="244"/>
      <c r="J1130" s="42"/>
      <c r="K1130" s="42"/>
      <c r="L1130" s="46"/>
      <c r="M1130" s="245"/>
      <c r="N1130" s="246"/>
      <c r="O1130" s="93"/>
      <c r="P1130" s="93"/>
      <c r="Q1130" s="93"/>
      <c r="R1130" s="93"/>
      <c r="S1130" s="93"/>
      <c r="T1130" s="94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254</v>
      </c>
      <c r="AU1130" s="19" t="s">
        <v>87</v>
      </c>
    </row>
    <row r="1131" s="2" customFormat="1" ht="16.5" customHeight="1">
      <c r="A1131" s="40"/>
      <c r="B1131" s="41"/>
      <c r="C1131" s="281" t="s">
        <v>1676</v>
      </c>
      <c r="D1131" s="281" t="s">
        <v>478</v>
      </c>
      <c r="E1131" s="282" t="s">
        <v>1677</v>
      </c>
      <c r="F1131" s="283" t="s">
        <v>1678</v>
      </c>
      <c r="G1131" s="284" t="s">
        <v>360</v>
      </c>
      <c r="H1131" s="285">
        <v>168</v>
      </c>
      <c r="I1131" s="286"/>
      <c r="J1131" s="287">
        <f>ROUND(I1131*H1131,2)</f>
        <v>0</v>
      </c>
      <c r="K1131" s="283" t="s">
        <v>249</v>
      </c>
      <c r="L1131" s="288"/>
      <c r="M1131" s="289" t="s">
        <v>1</v>
      </c>
      <c r="N1131" s="290" t="s">
        <v>43</v>
      </c>
      <c r="O1131" s="93"/>
      <c r="P1131" s="238">
        <f>O1131*H1131</f>
        <v>0</v>
      </c>
      <c r="Q1131" s="238">
        <v>0.00014999999999999999</v>
      </c>
      <c r="R1131" s="238">
        <f>Q1131*H1131</f>
        <v>0.025199999999999997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896</v>
      </c>
      <c r="AT1131" s="240" t="s">
        <v>478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1679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1678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2" customFormat="1" ht="24.15" customHeight="1">
      <c r="A1133" s="40"/>
      <c r="B1133" s="41"/>
      <c r="C1133" s="229" t="s">
        <v>1680</v>
      </c>
      <c r="D1133" s="229" t="s">
        <v>245</v>
      </c>
      <c r="E1133" s="230" t="s">
        <v>1681</v>
      </c>
      <c r="F1133" s="231" t="s">
        <v>1682</v>
      </c>
      <c r="G1133" s="232" t="s">
        <v>262</v>
      </c>
      <c r="H1133" s="233">
        <v>223</v>
      </c>
      <c r="I1133" s="234"/>
      <c r="J1133" s="235">
        <f>ROUND(I1133*H1133,2)</f>
        <v>0</v>
      </c>
      <c r="K1133" s="231" t="s">
        <v>249</v>
      </c>
      <c r="L1133" s="46"/>
      <c r="M1133" s="236" t="s">
        <v>1</v>
      </c>
      <c r="N1133" s="237" t="s">
        <v>43</v>
      </c>
      <c r="O1133" s="93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1097</v>
      </c>
      <c r="AT1133" s="240" t="s">
        <v>245</v>
      </c>
      <c r="AU1133" s="240" t="s">
        <v>87</v>
      </c>
      <c r="AY1133" s="19" t="s">
        <v>242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9" t="s">
        <v>85</v>
      </c>
      <c r="BK1133" s="241">
        <f>ROUND(I1133*H1133,2)</f>
        <v>0</v>
      </c>
      <c r="BL1133" s="19" t="s">
        <v>1097</v>
      </c>
      <c r="BM1133" s="240" t="s">
        <v>1683</v>
      </c>
    </row>
    <row r="1134" s="2" customFormat="1">
      <c r="A1134" s="40"/>
      <c r="B1134" s="41"/>
      <c r="C1134" s="42"/>
      <c r="D1134" s="242" t="s">
        <v>252</v>
      </c>
      <c r="E1134" s="42"/>
      <c r="F1134" s="243" t="s">
        <v>1684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252</v>
      </c>
      <c r="AU1134" s="19" t="s">
        <v>87</v>
      </c>
    </row>
    <row r="1135" s="2" customFormat="1">
      <c r="A1135" s="40"/>
      <c r="B1135" s="41"/>
      <c r="C1135" s="42"/>
      <c r="D1135" s="247" t="s">
        <v>254</v>
      </c>
      <c r="E1135" s="42"/>
      <c r="F1135" s="248" t="s">
        <v>1685</v>
      </c>
      <c r="G1135" s="42"/>
      <c r="H1135" s="42"/>
      <c r="I1135" s="244"/>
      <c r="J1135" s="42"/>
      <c r="K1135" s="42"/>
      <c r="L1135" s="46"/>
      <c r="M1135" s="245"/>
      <c r="N1135" s="246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254</v>
      </c>
      <c r="AU1135" s="19" t="s">
        <v>87</v>
      </c>
    </row>
    <row r="1136" s="14" customFormat="1">
      <c r="A1136" s="14"/>
      <c r="B1136" s="259"/>
      <c r="C1136" s="260"/>
      <c r="D1136" s="242" t="s">
        <v>256</v>
      </c>
      <c r="E1136" s="261" t="s">
        <v>1</v>
      </c>
      <c r="F1136" s="262" t="s">
        <v>1443</v>
      </c>
      <c r="G1136" s="260"/>
      <c r="H1136" s="263">
        <v>223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9" t="s">
        <v>256</v>
      </c>
      <c r="AU1136" s="269" t="s">
        <v>87</v>
      </c>
      <c r="AV1136" s="14" t="s">
        <v>87</v>
      </c>
      <c r="AW1136" s="14" t="s">
        <v>36</v>
      </c>
      <c r="AX1136" s="14" t="s">
        <v>85</v>
      </c>
      <c r="AY1136" s="269" t="s">
        <v>242</v>
      </c>
    </row>
    <row r="1137" s="2" customFormat="1" ht="16.5" customHeight="1">
      <c r="A1137" s="40"/>
      <c r="B1137" s="41"/>
      <c r="C1137" s="281" t="s">
        <v>1686</v>
      </c>
      <c r="D1137" s="281" t="s">
        <v>478</v>
      </c>
      <c r="E1137" s="282" t="s">
        <v>1687</v>
      </c>
      <c r="F1137" s="283" t="s">
        <v>1688</v>
      </c>
      <c r="G1137" s="284" t="s">
        <v>262</v>
      </c>
      <c r="H1137" s="285">
        <v>223</v>
      </c>
      <c r="I1137" s="286"/>
      <c r="J1137" s="287">
        <f>ROUND(I1137*H1137,2)</f>
        <v>0</v>
      </c>
      <c r="K1137" s="283" t="s">
        <v>249</v>
      </c>
      <c r="L1137" s="288"/>
      <c r="M1137" s="289" t="s">
        <v>1</v>
      </c>
      <c r="N1137" s="290" t="s">
        <v>43</v>
      </c>
      <c r="O1137" s="93"/>
      <c r="P1137" s="238">
        <f>O1137*H1137</f>
        <v>0</v>
      </c>
      <c r="Q1137" s="238">
        <v>0.0015</v>
      </c>
      <c r="R1137" s="238">
        <f>Q1137*H1137</f>
        <v>0.33450000000000002</v>
      </c>
      <c r="S1137" s="238">
        <v>0</v>
      </c>
      <c r="T1137" s="239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0" t="s">
        <v>896</v>
      </c>
      <c r="AT1137" s="240" t="s">
        <v>478</v>
      </c>
      <c r="AU1137" s="240" t="s">
        <v>87</v>
      </c>
      <c r="AY1137" s="19" t="s">
        <v>242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9" t="s">
        <v>85</v>
      </c>
      <c r="BK1137" s="241">
        <f>ROUND(I1137*H1137,2)</f>
        <v>0</v>
      </c>
      <c r="BL1137" s="19" t="s">
        <v>1097</v>
      </c>
      <c r="BM1137" s="240" t="s">
        <v>1689</v>
      </c>
    </row>
    <row r="1138" s="2" customFormat="1">
      <c r="A1138" s="40"/>
      <c r="B1138" s="41"/>
      <c r="C1138" s="42"/>
      <c r="D1138" s="242" t="s">
        <v>252</v>
      </c>
      <c r="E1138" s="42"/>
      <c r="F1138" s="243" t="s">
        <v>1688</v>
      </c>
      <c r="G1138" s="42"/>
      <c r="H1138" s="42"/>
      <c r="I1138" s="244"/>
      <c r="J1138" s="42"/>
      <c r="K1138" s="42"/>
      <c r="L1138" s="46"/>
      <c r="M1138" s="245"/>
      <c r="N1138" s="246"/>
      <c r="O1138" s="93"/>
      <c r="P1138" s="93"/>
      <c r="Q1138" s="93"/>
      <c r="R1138" s="93"/>
      <c r="S1138" s="93"/>
      <c r="T1138" s="94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252</v>
      </c>
      <c r="AU1138" s="19" t="s">
        <v>87</v>
      </c>
    </row>
    <row r="1139" s="2" customFormat="1" ht="16.5" customHeight="1">
      <c r="A1139" s="40"/>
      <c r="B1139" s="41"/>
      <c r="C1139" s="281" t="s">
        <v>1690</v>
      </c>
      <c r="D1139" s="281" t="s">
        <v>478</v>
      </c>
      <c r="E1139" s="282" t="s">
        <v>1691</v>
      </c>
      <c r="F1139" s="283" t="s">
        <v>1692</v>
      </c>
      <c r="G1139" s="284" t="s">
        <v>1597</v>
      </c>
      <c r="H1139" s="285">
        <v>113</v>
      </c>
      <c r="I1139" s="286"/>
      <c r="J1139" s="287">
        <f>ROUND(I1139*H1139,2)</f>
        <v>0</v>
      </c>
      <c r="K1139" s="283" t="s">
        <v>249</v>
      </c>
      <c r="L1139" s="288"/>
      <c r="M1139" s="289" t="s">
        <v>1</v>
      </c>
      <c r="N1139" s="290" t="s">
        <v>43</v>
      </c>
      <c r="O1139" s="93"/>
      <c r="P1139" s="238">
        <f>O1139*H1139</f>
        <v>0</v>
      </c>
      <c r="Q1139" s="238">
        <v>0.00020000000000000001</v>
      </c>
      <c r="R1139" s="238">
        <f>Q1139*H1139</f>
        <v>0.022600000000000002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896</v>
      </c>
      <c r="AT1139" s="240" t="s">
        <v>478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1693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1692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4" customFormat="1">
      <c r="A1141" s="14"/>
      <c r="B1141" s="259"/>
      <c r="C1141" s="260"/>
      <c r="D1141" s="242" t="s">
        <v>256</v>
      </c>
      <c r="E1141" s="261" t="s">
        <v>1</v>
      </c>
      <c r="F1141" s="262" t="s">
        <v>1694</v>
      </c>
      <c r="G1141" s="260"/>
      <c r="H1141" s="263">
        <v>113</v>
      </c>
      <c r="I1141" s="264"/>
      <c r="J1141" s="260"/>
      <c r="K1141" s="260"/>
      <c r="L1141" s="265"/>
      <c r="M1141" s="266"/>
      <c r="N1141" s="267"/>
      <c r="O1141" s="267"/>
      <c r="P1141" s="267"/>
      <c r="Q1141" s="267"/>
      <c r="R1141" s="267"/>
      <c r="S1141" s="267"/>
      <c r="T1141" s="268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9" t="s">
        <v>256</v>
      </c>
      <c r="AU1141" s="269" t="s">
        <v>87</v>
      </c>
      <c r="AV1141" s="14" t="s">
        <v>87</v>
      </c>
      <c r="AW1141" s="14" t="s">
        <v>36</v>
      </c>
      <c r="AX1141" s="14" t="s">
        <v>85</v>
      </c>
      <c r="AY1141" s="269" t="s">
        <v>242</v>
      </c>
    </row>
    <row r="1142" s="2" customFormat="1" ht="24.15" customHeight="1">
      <c r="A1142" s="40"/>
      <c r="B1142" s="41"/>
      <c r="C1142" s="229" t="s">
        <v>1695</v>
      </c>
      <c r="D1142" s="229" t="s">
        <v>245</v>
      </c>
      <c r="E1142" s="230" t="s">
        <v>1696</v>
      </c>
      <c r="F1142" s="231" t="s">
        <v>1697</v>
      </c>
      <c r="G1142" s="232" t="s">
        <v>299</v>
      </c>
      <c r="H1142" s="233">
        <v>3.2829999999999999</v>
      </c>
      <c r="I1142" s="234"/>
      <c r="J1142" s="235">
        <f>ROUND(I1142*H1142,2)</f>
        <v>0</v>
      </c>
      <c r="K1142" s="231" t="s">
        <v>249</v>
      </c>
      <c r="L1142" s="46"/>
      <c r="M1142" s="236" t="s">
        <v>1</v>
      </c>
      <c r="N1142" s="237" t="s">
        <v>43</v>
      </c>
      <c r="O1142" s="93"/>
      <c r="P1142" s="238">
        <f>O1142*H1142</f>
        <v>0</v>
      </c>
      <c r="Q1142" s="238">
        <v>0</v>
      </c>
      <c r="R1142" s="238">
        <f>Q1142*H1142</f>
        <v>0</v>
      </c>
      <c r="S1142" s="238">
        <v>0</v>
      </c>
      <c r="T1142" s="239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40" t="s">
        <v>1097</v>
      </c>
      <c r="AT1142" s="240" t="s">
        <v>245</v>
      </c>
      <c r="AU1142" s="240" t="s">
        <v>87</v>
      </c>
      <c r="AY1142" s="19" t="s">
        <v>242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9" t="s">
        <v>85</v>
      </c>
      <c r="BK1142" s="241">
        <f>ROUND(I1142*H1142,2)</f>
        <v>0</v>
      </c>
      <c r="BL1142" s="19" t="s">
        <v>1097</v>
      </c>
      <c r="BM1142" s="240" t="s">
        <v>1698</v>
      </c>
    </row>
    <row r="1143" s="2" customFormat="1">
      <c r="A1143" s="40"/>
      <c r="B1143" s="41"/>
      <c r="C1143" s="42"/>
      <c r="D1143" s="242" t="s">
        <v>252</v>
      </c>
      <c r="E1143" s="42"/>
      <c r="F1143" s="243" t="s">
        <v>1699</v>
      </c>
      <c r="G1143" s="42"/>
      <c r="H1143" s="42"/>
      <c r="I1143" s="244"/>
      <c r="J1143" s="42"/>
      <c r="K1143" s="42"/>
      <c r="L1143" s="46"/>
      <c r="M1143" s="245"/>
      <c r="N1143" s="246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252</v>
      </c>
      <c r="AU1143" s="19" t="s">
        <v>87</v>
      </c>
    </row>
    <row r="1144" s="2" customFormat="1">
      <c r="A1144" s="40"/>
      <c r="B1144" s="41"/>
      <c r="C1144" s="42"/>
      <c r="D1144" s="247" t="s">
        <v>254</v>
      </c>
      <c r="E1144" s="42"/>
      <c r="F1144" s="248" t="s">
        <v>1700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254</v>
      </c>
      <c r="AU1144" s="19" t="s">
        <v>87</v>
      </c>
    </row>
    <row r="1145" s="2" customFormat="1" ht="24.15" customHeight="1">
      <c r="A1145" s="40"/>
      <c r="B1145" s="41"/>
      <c r="C1145" s="229" t="s">
        <v>1701</v>
      </c>
      <c r="D1145" s="229" t="s">
        <v>245</v>
      </c>
      <c r="E1145" s="230" t="s">
        <v>1702</v>
      </c>
      <c r="F1145" s="231" t="s">
        <v>1703</v>
      </c>
      <c r="G1145" s="232" t="s">
        <v>360</v>
      </c>
      <c r="H1145" s="233">
        <v>168</v>
      </c>
      <c r="I1145" s="234"/>
      <c r="J1145" s="235">
        <f>ROUND(I1145*H1145,2)</f>
        <v>0</v>
      </c>
      <c r="K1145" s="231" t="s">
        <v>1</v>
      </c>
      <c r="L1145" s="46"/>
      <c r="M1145" s="236" t="s">
        <v>1</v>
      </c>
      <c r="N1145" s="237" t="s">
        <v>43</v>
      </c>
      <c r="O1145" s="93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40" t="s">
        <v>1097</v>
      </c>
      <c r="AT1145" s="240" t="s">
        <v>245</v>
      </c>
      <c r="AU1145" s="240" t="s">
        <v>87</v>
      </c>
      <c r="AY1145" s="19" t="s">
        <v>242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9" t="s">
        <v>85</v>
      </c>
      <c r="BK1145" s="241">
        <f>ROUND(I1145*H1145,2)</f>
        <v>0</v>
      </c>
      <c r="BL1145" s="19" t="s">
        <v>1097</v>
      </c>
      <c r="BM1145" s="240" t="s">
        <v>1704</v>
      </c>
    </row>
    <row r="1146" s="2" customFormat="1">
      <c r="A1146" s="40"/>
      <c r="B1146" s="41"/>
      <c r="C1146" s="42"/>
      <c r="D1146" s="242" t="s">
        <v>252</v>
      </c>
      <c r="E1146" s="42"/>
      <c r="F1146" s="243" t="s">
        <v>1703</v>
      </c>
      <c r="G1146" s="42"/>
      <c r="H1146" s="42"/>
      <c r="I1146" s="244"/>
      <c r="J1146" s="42"/>
      <c r="K1146" s="42"/>
      <c r="L1146" s="46"/>
      <c r="M1146" s="245"/>
      <c r="N1146" s="246"/>
      <c r="O1146" s="93"/>
      <c r="P1146" s="93"/>
      <c r="Q1146" s="93"/>
      <c r="R1146" s="93"/>
      <c r="S1146" s="93"/>
      <c r="T1146" s="94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252</v>
      </c>
      <c r="AU1146" s="19" t="s">
        <v>87</v>
      </c>
    </row>
    <row r="1147" s="12" customFormat="1" ht="22.8" customHeight="1">
      <c r="A1147" s="12"/>
      <c r="B1147" s="213"/>
      <c r="C1147" s="214"/>
      <c r="D1147" s="215" t="s">
        <v>77</v>
      </c>
      <c r="E1147" s="227" t="s">
        <v>1705</v>
      </c>
      <c r="F1147" s="227" t="s">
        <v>1706</v>
      </c>
      <c r="G1147" s="214"/>
      <c r="H1147" s="214"/>
      <c r="I1147" s="217"/>
      <c r="J1147" s="228">
        <f>BK1147</f>
        <v>0</v>
      </c>
      <c r="K1147" s="214"/>
      <c r="L1147" s="219"/>
      <c r="M1147" s="220"/>
      <c r="N1147" s="221"/>
      <c r="O1147" s="221"/>
      <c r="P1147" s="222">
        <f>SUM(P1148:P1409)</f>
        <v>0</v>
      </c>
      <c r="Q1147" s="221"/>
      <c r="R1147" s="222">
        <f>SUM(R1148:R1409)</f>
        <v>38.175362319999991</v>
      </c>
      <c r="S1147" s="221"/>
      <c r="T1147" s="223">
        <f>SUM(T1148:T1409)</f>
        <v>0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224" t="s">
        <v>87</v>
      </c>
      <c r="AT1147" s="225" t="s">
        <v>77</v>
      </c>
      <c r="AU1147" s="225" t="s">
        <v>85</v>
      </c>
      <c r="AY1147" s="224" t="s">
        <v>242</v>
      </c>
      <c r="BK1147" s="226">
        <f>SUM(BK1148:BK1409)</f>
        <v>0</v>
      </c>
    </row>
    <row r="1148" s="2" customFormat="1" ht="33" customHeight="1">
      <c r="A1148" s="40"/>
      <c r="B1148" s="41"/>
      <c r="C1148" s="229" t="s">
        <v>1707</v>
      </c>
      <c r="D1148" s="229" t="s">
        <v>245</v>
      </c>
      <c r="E1148" s="230" t="s">
        <v>1708</v>
      </c>
      <c r="F1148" s="231" t="s">
        <v>1709</v>
      </c>
      <c r="G1148" s="232" t="s">
        <v>248</v>
      </c>
      <c r="H1148" s="233">
        <v>7.8300000000000001</v>
      </c>
      <c r="I1148" s="234"/>
      <c r="J1148" s="235">
        <f>ROUND(I1148*H1148,2)</f>
        <v>0</v>
      </c>
      <c r="K1148" s="231" t="s">
        <v>249</v>
      </c>
      <c r="L1148" s="46"/>
      <c r="M1148" s="236" t="s">
        <v>1</v>
      </c>
      <c r="N1148" s="237" t="s">
        <v>43</v>
      </c>
      <c r="O1148" s="93"/>
      <c r="P1148" s="238">
        <f>O1148*H1148</f>
        <v>0</v>
      </c>
      <c r="Q1148" s="238">
        <v>0.00023000000000000001</v>
      </c>
      <c r="R1148" s="238">
        <f>Q1148*H1148</f>
        <v>0.0018009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1097</v>
      </c>
      <c r="AT1148" s="240" t="s">
        <v>245</v>
      </c>
      <c r="AU1148" s="240" t="s">
        <v>87</v>
      </c>
      <c r="AY1148" s="19" t="s">
        <v>242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9" t="s">
        <v>85</v>
      </c>
      <c r="BK1148" s="241">
        <f>ROUND(I1148*H1148,2)</f>
        <v>0</v>
      </c>
      <c r="BL1148" s="19" t="s">
        <v>1097</v>
      </c>
      <c r="BM1148" s="240" t="s">
        <v>1710</v>
      </c>
    </row>
    <row r="1149" s="2" customFormat="1">
      <c r="A1149" s="40"/>
      <c r="B1149" s="41"/>
      <c r="C1149" s="42"/>
      <c r="D1149" s="242" t="s">
        <v>252</v>
      </c>
      <c r="E1149" s="42"/>
      <c r="F1149" s="243" t="s">
        <v>1711</v>
      </c>
      <c r="G1149" s="42"/>
      <c r="H1149" s="42"/>
      <c r="I1149" s="244"/>
      <c r="J1149" s="42"/>
      <c r="K1149" s="42"/>
      <c r="L1149" s="46"/>
      <c r="M1149" s="245"/>
      <c r="N1149" s="246"/>
      <c r="O1149" s="93"/>
      <c r="P1149" s="93"/>
      <c r="Q1149" s="93"/>
      <c r="R1149" s="93"/>
      <c r="S1149" s="93"/>
      <c r="T1149" s="94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252</v>
      </c>
      <c r="AU1149" s="19" t="s">
        <v>87</v>
      </c>
    </row>
    <row r="1150" s="2" customFormat="1">
      <c r="A1150" s="40"/>
      <c r="B1150" s="41"/>
      <c r="C1150" s="42"/>
      <c r="D1150" s="247" t="s">
        <v>254</v>
      </c>
      <c r="E1150" s="42"/>
      <c r="F1150" s="248" t="s">
        <v>1712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254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1713</v>
      </c>
      <c r="G1151" s="260"/>
      <c r="H1151" s="263">
        <v>7.8300000000000001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37.8" customHeight="1">
      <c r="A1152" s="40"/>
      <c r="B1152" s="41"/>
      <c r="C1152" s="281" t="s">
        <v>1714</v>
      </c>
      <c r="D1152" s="281" t="s">
        <v>478</v>
      </c>
      <c r="E1152" s="282" t="s">
        <v>1715</v>
      </c>
      <c r="F1152" s="283" t="s">
        <v>1716</v>
      </c>
      <c r="G1152" s="284" t="s">
        <v>248</v>
      </c>
      <c r="H1152" s="285">
        <v>7.8300000000000001</v>
      </c>
      <c r="I1152" s="286"/>
      <c r="J1152" s="287">
        <f>ROUND(I1152*H1152,2)</f>
        <v>0</v>
      </c>
      <c r="K1152" s="283" t="s">
        <v>249</v>
      </c>
      <c r="L1152" s="288"/>
      <c r="M1152" s="289" t="s">
        <v>1</v>
      </c>
      <c r="N1152" s="290" t="s">
        <v>43</v>
      </c>
      <c r="O1152" s="93"/>
      <c r="P1152" s="238">
        <f>O1152*H1152</f>
        <v>0</v>
      </c>
      <c r="Q1152" s="238">
        <v>0.038289999999999998</v>
      </c>
      <c r="R1152" s="238">
        <f>Q1152*H1152</f>
        <v>0.29981069999999999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896</v>
      </c>
      <c r="AT1152" s="240" t="s">
        <v>478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1717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1716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2" t="s">
        <v>1050</v>
      </c>
      <c r="E1154" s="42"/>
      <c r="F1154" s="291" t="s">
        <v>1718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1050</v>
      </c>
      <c r="AU1154" s="19" t="s">
        <v>87</v>
      </c>
    </row>
    <row r="1155" s="2" customFormat="1" ht="21.75" customHeight="1">
      <c r="A1155" s="40"/>
      <c r="B1155" s="41"/>
      <c r="C1155" s="229" t="s">
        <v>1719</v>
      </c>
      <c r="D1155" s="229" t="s">
        <v>245</v>
      </c>
      <c r="E1155" s="230" t="s">
        <v>1720</v>
      </c>
      <c r="F1155" s="231" t="s">
        <v>1721</v>
      </c>
      <c r="G1155" s="232" t="s">
        <v>248</v>
      </c>
      <c r="H1155" s="233">
        <v>7.524</v>
      </c>
      <c r="I1155" s="234"/>
      <c r="J1155" s="235">
        <f>ROUND(I1155*H1155,2)</f>
        <v>0</v>
      </c>
      <c r="K1155" s="231" t="s">
        <v>249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0.00010000000000000001</v>
      </c>
      <c r="R1155" s="238">
        <f>Q1155*H1155</f>
        <v>0.00075240000000000007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1722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1723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2" customFormat="1">
      <c r="A1157" s="40"/>
      <c r="B1157" s="41"/>
      <c r="C1157" s="42"/>
      <c r="D1157" s="247" t="s">
        <v>254</v>
      </c>
      <c r="E1157" s="42"/>
      <c r="F1157" s="248" t="s">
        <v>1724</v>
      </c>
      <c r="G1157" s="42"/>
      <c r="H1157" s="42"/>
      <c r="I1157" s="244"/>
      <c r="J1157" s="42"/>
      <c r="K1157" s="42"/>
      <c r="L1157" s="46"/>
      <c r="M1157" s="245"/>
      <c r="N1157" s="246"/>
      <c r="O1157" s="93"/>
      <c r="P1157" s="93"/>
      <c r="Q1157" s="93"/>
      <c r="R1157" s="93"/>
      <c r="S1157" s="93"/>
      <c r="T1157" s="94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254</v>
      </c>
      <c r="AU1157" s="19" t="s">
        <v>87</v>
      </c>
    </row>
    <row r="1158" s="14" customFormat="1">
      <c r="A1158" s="14"/>
      <c r="B1158" s="259"/>
      <c r="C1158" s="260"/>
      <c r="D1158" s="242" t="s">
        <v>256</v>
      </c>
      <c r="E1158" s="261" t="s">
        <v>1</v>
      </c>
      <c r="F1158" s="262" t="s">
        <v>1725</v>
      </c>
      <c r="G1158" s="260"/>
      <c r="H1158" s="263">
        <v>2.8197000000000001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9" t="s">
        <v>256</v>
      </c>
      <c r="AU1158" s="269" t="s">
        <v>87</v>
      </c>
      <c r="AV1158" s="14" t="s">
        <v>87</v>
      </c>
      <c r="AW1158" s="14" t="s">
        <v>36</v>
      </c>
      <c r="AX1158" s="14" t="s">
        <v>78</v>
      </c>
      <c r="AY1158" s="269" t="s">
        <v>242</v>
      </c>
    </row>
    <row r="1159" s="14" customFormat="1">
      <c r="A1159" s="14"/>
      <c r="B1159" s="259"/>
      <c r="C1159" s="260"/>
      <c r="D1159" s="242" t="s">
        <v>256</v>
      </c>
      <c r="E1159" s="261" t="s">
        <v>1</v>
      </c>
      <c r="F1159" s="262" t="s">
        <v>1726</v>
      </c>
      <c r="G1159" s="260"/>
      <c r="H1159" s="263">
        <v>1.9040000000000001</v>
      </c>
      <c r="I1159" s="264"/>
      <c r="J1159" s="260"/>
      <c r="K1159" s="260"/>
      <c r="L1159" s="265"/>
      <c r="M1159" s="266"/>
      <c r="N1159" s="267"/>
      <c r="O1159" s="267"/>
      <c r="P1159" s="267"/>
      <c r="Q1159" s="267"/>
      <c r="R1159" s="267"/>
      <c r="S1159" s="267"/>
      <c r="T1159" s="26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9" t="s">
        <v>256</v>
      </c>
      <c r="AU1159" s="269" t="s">
        <v>87</v>
      </c>
      <c r="AV1159" s="14" t="s">
        <v>87</v>
      </c>
      <c r="AW1159" s="14" t="s">
        <v>36</v>
      </c>
      <c r="AX1159" s="14" t="s">
        <v>78</v>
      </c>
      <c r="AY1159" s="269" t="s">
        <v>242</v>
      </c>
    </row>
    <row r="1160" s="14" customFormat="1">
      <c r="A1160" s="14"/>
      <c r="B1160" s="259"/>
      <c r="C1160" s="260"/>
      <c r="D1160" s="242" t="s">
        <v>256</v>
      </c>
      <c r="E1160" s="261" t="s">
        <v>1</v>
      </c>
      <c r="F1160" s="262" t="s">
        <v>1727</v>
      </c>
      <c r="G1160" s="260"/>
      <c r="H1160" s="263">
        <v>2.7999999999999998</v>
      </c>
      <c r="I1160" s="264"/>
      <c r="J1160" s="260"/>
      <c r="K1160" s="260"/>
      <c r="L1160" s="265"/>
      <c r="M1160" s="266"/>
      <c r="N1160" s="267"/>
      <c r="O1160" s="267"/>
      <c r="P1160" s="267"/>
      <c r="Q1160" s="267"/>
      <c r="R1160" s="267"/>
      <c r="S1160" s="267"/>
      <c r="T1160" s="268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9" t="s">
        <v>256</v>
      </c>
      <c r="AU1160" s="269" t="s">
        <v>87</v>
      </c>
      <c r="AV1160" s="14" t="s">
        <v>87</v>
      </c>
      <c r="AW1160" s="14" t="s">
        <v>36</v>
      </c>
      <c r="AX1160" s="14" t="s">
        <v>78</v>
      </c>
      <c r="AY1160" s="269" t="s">
        <v>242</v>
      </c>
    </row>
    <row r="1161" s="15" customFormat="1">
      <c r="A1161" s="15"/>
      <c r="B1161" s="270"/>
      <c r="C1161" s="271"/>
      <c r="D1161" s="242" t="s">
        <v>256</v>
      </c>
      <c r="E1161" s="272" t="s">
        <v>1</v>
      </c>
      <c r="F1161" s="273" t="s">
        <v>269</v>
      </c>
      <c r="G1161" s="271"/>
      <c r="H1161" s="274">
        <v>7.5236999999999998</v>
      </c>
      <c r="I1161" s="275"/>
      <c r="J1161" s="271"/>
      <c r="K1161" s="271"/>
      <c r="L1161" s="276"/>
      <c r="M1161" s="277"/>
      <c r="N1161" s="278"/>
      <c r="O1161" s="278"/>
      <c r="P1161" s="278"/>
      <c r="Q1161" s="278"/>
      <c r="R1161" s="278"/>
      <c r="S1161" s="278"/>
      <c r="T1161" s="279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0" t="s">
        <v>256</v>
      </c>
      <c r="AU1161" s="280" t="s">
        <v>87</v>
      </c>
      <c r="AV1161" s="15" t="s">
        <v>250</v>
      </c>
      <c r="AW1161" s="15" t="s">
        <v>36</v>
      </c>
      <c r="AX1161" s="15" t="s">
        <v>85</v>
      </c>
      <c r="AY1161" s="280" t="s">
        <v>242</v>
      </c>
    </row>
    <row r="1162" s="2" customFormat="1" ht="16.5" customHeight="1">
      <c r="A1162" s="40"/>
      <c r="B1162" s="41"/>
      <c r="C1162" s="281" t="s">
        <v>1728</v>
      </c>
      <c r="D1162" s="281" t="s">
        <v>478</v>
      </c>
      <c r="E1162" s="282" t="s">
        <v>1729</v>
      </c>
      <c r="F1162" s="283" t="s">
        <v>1730</v>
      </c>
      <c r="G1162" s="284" t="s">
        <v>248</v>
      </c>
      <c r="H1162" s="285">
        <v>7.524</v>
      </c>
      <c r="I1162" s="286"/>
      <c r="J1162" s="287">
        <f>ROUND(I1162*H1162,2)</f>
        <v>0</v>
      </c>
      <c r="K1162" s="283" t="s">
        <v>1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1731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1730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1732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4.15" customHeight="1">
      <c r="A1165" s="40"/>
      <c r="B1165" s="41"/>
      <c r="C1165" s="229" t="s">
        <v>1733</v>
      </c>
      <c r="D1165" s="229" t="s">
        <v>245</v>
      </c>
      <c r="E1165" s="230" t="s">
        <v>1734</v>
      </c>
      <c r="F1165" s="231" t="s">
        <v>1735</v>
      </c>
      <c r="G1165" s="232" t="s">
        <v>262</v>
      </c>
      <c r="H1165" s="233">
        <v>13.25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0.00067000000000000002</v>
      </c>
      <c r="R1165" s="238">
        <f>Q1165*H1165</f>
        <v>0.0088775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250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250</v>
      </c>
      <c r="BM1165" s="240" t="s">
        <v>1736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1737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1738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1739</v>
      </c>
      <c r="G1168" s="260"/>
      <c r="H1168" s="263">
        <v>13.25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85</v>
      </c>
      <c r="AY1168" s="269" t="s">
        <v>242</v>
      </c>
    </row>
    <row r="1169" s="2" customFormat="1" ht="24.15" customHeight="1">
      <c r="A1169" s="40"/>
      <c r="B1169" s="41"/>
      <c r="C1169" s="281" t="s">
        <v>1740</v>
      </c>
      <c r="D1169" s="281" t="s">
        <v>478</v>
      </c>
      <c r="E1169" s="282" t="s">
        <v>1741</v>
      </c>
      <c r="F1169" s="283" t="s">
        <v>1742</v>
      </c>
      <c r="G1169" s="284" t="s">
        <v>262</v>
      </c>
      <c r="H1169" s="285">
        <v>13.25</v>
      </c>
      <c r="I1169" s="286"/>
      <c r="J1169" s="287">
        <f>ROUND(I1169*H1169,2)</f>
        <v>0</v>
      </c>
      <c r="K1169" s="283" t="s">
        <v>249</v>
      </c>
      <c r="L1169" s="288"/>
      <c r="M1169" s="289" t="s">
        <v>1</v>
      </c>
      <c r="N1169" s="290" t="s">
        <v>43</v>
      </c>
      <c r="O1169" s="93"/>
      <c r="P1169" s="238">
        <f>O1169*H1169</f>
        <v>0</v>
      </c>
      <c r="Q1169" s="238">
        <v>0.029999999999999999</v>
      </c>
      <c r="R1169" s="238">
        <f>Q1169*H1169</f>
        <v>0.39749999999999996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481</v>
      </c>
      <c r="AT1169" s="240" t="s">
        <v>478</v>
      </c>
      <c r="AU1169" s="240" t="s">
        <v>87</v>
      </c>
      <c r="AY1169" s="19" t="s">
        <v>242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9" t="s">
        <v>85</v>
      </c>
      <c r="BK1169" s="241">
        <f>ROUND(I1169*H1169,2)</f>
        <v>0</v>
      </c>
      <c r="BL1169" s="19" t="s">
        <v>250</v>
      </c>
      <c r="BM1169" s="240" t="s">
        <v>1743</v>
      </c>
    </row>
    <row r="1170" s="2" customFormat="1">
      <c r="A1170" s="40"/>
      <c r="B1170" s="41"/>
      <c r="C1170" s="42"/>
      <c r="D1170" s="242" t="s">
        <v>252</v>
      </c>
      <c r="E1170" s="42"/>
      <c r="F1170" s="243" t="s">
        <v>1742</v>
      </c>
      <c r="G1170" s="42"/>
      <c r="H1170" s="42"/>
      <c r="I1170" s="244"/>
      <c r="J1170" s="42"/>
      <c r="K1170" s="42"/>
      <c r="L1170" s="46"/>
      <c r="M1170" s="245"/>
      <c r="N1170" s="246"/>
      <c r="O1170" s="93"/>
      <c r="P1170" s="93"/>
      <c r="Q1170" s="93"/>
      <c r="R1170" s="93"/>
      <c r="S1170" s="93"/>
      <c r="T1170" s="94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252</v>
      </c>
      <c r="AU1170" s="19" t="s">
        <v>87</v>
      </c>
    </row>
    <row r="1171" s="2" customFormat="1">
      <c r="A1171" s="40"/>
      <c r="B1171" s="41"/>
      <c r="C1171" s="42"/>
      <c r="D1171" s="242" t="s">
        <v>1050</v>
      </c>
      <c r="E1171" s="42"/>
      <c r="F1171" s="291" t="s">
        <v>1744</v>
      </c>
      <c r="G1171" s="42"/>
      <c r="H1171" s="42"/>
      <c r="I1171" s="244"/>
      <c r="J1171" s="42"/>
      <c r="K1171" s="42"/>
      <c r="L1171" s="46"/>
      <c r="M1171" s="245"/>
      <c r="N1171" s="246"/>
      <c r="O1171" s="93"/>
      <c r="P1171" s="93"/>
      <c r="Q1171" s="93"/>
      <c r="R1171" s="93"/>
      <c r="S1171" s="93"/>
      <c r="T1171" s="94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1050</v>
      </c>
      <c r="AU1171" s="19" t="s">
        <v>87</v>
      </c>
    </row>
    <row r="1172" s="2" customFormat="1" ht="37.8" customHeight="1">
      <c r="A1172" s="40"/>
      <c r="B1172" s="41"/>
      <c r="C1172" s="229" t="s">
        <v>1745</v>
      </c>
      <c r="D1172" s="229" t="s">
        <v>245</v>
      </c>
      <c r="E1172" s="230" t="s">
        <v>1746</v>
      </c>
      <c r="F1172" s="231" t="s">
        <v>1747</v>
      </c>
      <c r="G1172" s="232" t="s">
        <v>262</v>
      </c>
      <c r="H1172" s="233">
        <v>36.649999999999999</v>
      </c>
      <c r="I1172" s="234"/>
      <c r="J1172" s="235">
        <f>ROUND(I1172*H1172,2)</f>
        <v>0</v>
      </c>
      <c r="K1172" s="231" t="s">
        <v>249</v>
      </c>
      <c r="L1172" s="46"/>
      <c r="M1172" s="236" t="s">
        <v>1</v>
      </c>
      <c r="N1172" s="237" t="s">
        <v>43</v>
      </c>
      <c r="O1172" s="93"/>
      <c r="P1172" s="238">
        <f>O1172*H1172</f>
        <v>0</v>
      </c>
      <c r="Q1172" s="238">
        <v>0.00072000000000000005</v>
      </c>
      <c r="R1172" s="238">
        <f>Q1172*H1172</f>
        <v>0.026388000000000002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1097</v>
      </c>
      <c r="AT1172" s="240" t="s">
        <v>245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1748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1749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7" t="s">
        <v>254</v>
      </c>
      <c r="E1174" s="42"/>
      <c r="F1174" s="248" t="s">
        <v>1750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254</v>
      </c>
      <c r="AU1174" s="19" t="s">
        <v>87</v>
      </c>
    </row>
    <row r="1175" s="14" customFormat="1">
      <c r="A1175" s="14"/>
      <c r="B1175" s="259"/>
      <c r="C1175" s="260"/>
      <c r="D1175" s="242" t="s">
        <v>256</v>
      </c>
      <c r="E1175" s="261" t="s">
        <v>1</v>
      </c>
      <c r="F1175" s="262" t="s">
        <v>1751</v>
      </c>
      <c r="G1175" s="260"/>
      <c r="H1175" s="263">
        <v>11.399999999999999</v>
      </c>
      <c r="I1175" s="264"/>
      <c r="J1175" s="260"/>
      <c r="K1175" s="260"/>
      <c r="L1175" s="265"/>
      <c r="M1175" s="266"/>
      <c r="N1175" s="267"/>
      <c r="O1175" s="267"/>
      <c r="P1175" s="267"/>
      <c r="Q1175" s="267"/>
      <c r="R1175" s="267"/>
      <c r="S1175" s="267"/>
      <c r="T1175" s="268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9" t="s">
        <v>256</v>
      </c>
      <c r="AU1175" s="269" t="s">
        <v>87</v>
      </c>
      <c r="AV1175" s="14" t="s">
        <v>87</v>
      </c>
      <c r="AW1175" s="14" t="s">
        <v>36</v>
      </c>
      <c r="AX1175" s="14" t="s">
        <v>78</v>
      </c>
      <c r="AY1175" s="269" t="s">
        <v>242</v>
      </c>
    </row>
    <row r="1176" s="14" customFormat="1">
      <c r="A1176" s="14"/>
      <c r="B1176" s="259"/>
      <c r="C1176" s="260"/>
      <c r="D1176" s="242" t="s">
        <v>256</v>
      </c>
      <c r="E1176" s="261" t="s">
        <v>1</v>
      </c>
      <c r="F1176" s="262" t="s">
        <v>1752</v>
      </c>
      <c r="G1176" s="260"/>
      <c r="H1176" s="263">
        <v>25.25</v>
      </c>
      <c r="I1176" s="264"/>
      <c r="J1176" s="260"/>
      <c r="K1176" s="260"/>
      <c r="L1176" s="265"/>
      <c r="M1176" s="266"/>
      <c r="N1176" s="267"/>
      <c r="O1176" s="267"/>
      <c r="P1176" s="267"/>
      <c r="Q1176" s="267"/>
      <c r="R1176" s="267"/>
      <c r="S1176" s="267"/>
      <c r="T1176" s="26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9" t="s">
        <v>256</v>
      </c>
      <c r="AU1176" s="269" t="s">
        <v>87</v>
      </c>
      <c r="AV1176" s="14" t="s">
        <v>87</v>
      </c>
      <c r="AW1176" s="14" t="s">
        <v>36</v>
      </c>
      <c r="AX1176" s="14" t="s">
        <v>78</v>
      </c>
      <c r="AY1176" s="269" t="s">
        <v>242</v>
      </c>
    </row>
    <row r="1177" s="15" customFormat="1">
      <c r="A1177" s="15"/>
      <c r="B1177" s="270"/>
      <c r="C1177" s="271"/>
      <c r="D1177" s="242" t="s">
        <v>256</v>
      </c>
      <c r="E1177" s="272" t="s">
        <v>1</v>
      </c>
      <c r="F1177" s="273" t="s">
        <v>269</v>
      </c>
      <c r="G1177" s="271"/>
      <c r="H1177" s="274">
        <v>36.649999999999999</v>
      </c>
      <c r="I1177" s="275"/>
      <c r="J1177" s="271"/>
      <c r="K1177" s="271"/>
      <c r="L1177" s="276"/>
      <c r="M1177" s="277"/>
      <c r="N1177" s="278"/>
      <c r="O1177" s="278"/>
      <c r="P1177" s="278"/>
      <c r="Q1177" s="278"/>
      <c r="R1177" s="278"/>
      <c r="S1177" s="278"/>
      <c r="T1177" s="279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80" t="s">
        <v>256</v>
      </c>
      <c r="AU1177" s="280" t="s">
        <v>87</v>
      </c>
      <c r="AV1177" s="15" t="s">
        <v>250</v>
      </c>
      <c r="AW1177" s="15" t="s">
        <v>36</v>
      </c>
      <c r="AX1177" s="15" t="s">
        <v>85</v>
      </c>
      <c r="AY1177" s="280" t="s">
        <v>242</v>
      </c>
    </row>
    <row r="1178" s="2" customFormat="1" ht="24.15" customHeight="1">
      <c r="A1178" s="40"/>
      <c r="B1178" s="41"/>
      <c r="C1178" s="281" t="s">
        <v>1753</v>
      </c>
      <c r="D1178" s="281" t="s">
        <v>478</v>
      </c>
      <c r="E1178" s="282" t="s">
        <v>1754</v>
      </c>
      <c r="F1178" s="283" t="s">
        <v>1755</v>
      </c>
      <c r="G1178" s="284" t="s">
        <v>262</v>
      </c>
      <c r="H1178" s="285">
        <v>25.25</v>
      </c>
      <c r="I1178" s="286"/>
      <c r="J1178" s="287">
        <f>ROUND(I1178*H1178,2)</f>
        <v>0</v>
      </c>
      <c r="K1178" s="283" t="s">
        <v>249</v>
      </c>
      <c r="L1178" s="288"/>
      <c r="M1178" s="289" t="s">
        <v>1</v>
      </c>
      <c r="N1178" s="290" t="s">
        <v>43</v>
      </c>
      <c r="O1178" s="93"/>
      <c r="P1178" s="238">
        <f>O1178*H1178</f>
        <v>0</v>
      </c>
      <c r="Q1178" s="238">
        <v>0.050000000000000003</v>
      </c>
      <c r="R1178" s="238">
        <f>Q1178*H1178</f>
        <v>1.2625000000000002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896</v>
      </c>
      <c r="AT1178" s="240" t="s">
        <v>478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1756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1755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2" customFormat="1">
      <c r="A1180" s="40"/>
      <c r="B1180" s="41"/>
      <c r="C1180" s="42"/>
      <c r="D1180" s="242" t="s">
        <v>1050</v>
      </c>
      <c r="E1180" s="42"/>
      <c r="F1180" s="291" t="s">
        <v>1757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1050</v>
      </c>
      <c r="AU1180" s="19" t="s">
        <v>87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1752</v>
      </c>
      <c r="G1181" s="260"/>
      <c r="H1181" s="263">
        <v>25.25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24.15" customHeight="1">
      <c r="A1182" s="40"/>
      <c r="B1182" s="41"/>
      <c r="C1182" s="281" t="s">
        <v>1758</v>
      </c>
      <c r="D1182" s="281" t="s">
        <v>478</v>
      </c>
      <c r="E1182" s="282" t="s">
        <v>1759</v>
      </c>
      <c r="F1182" s="283" t="s">
        <v>1760</v>
      </c>
      <c r="G1182" s="284" t="s">
        <v>262</v>
      </c>
      <c r="H1182" s="285">
        <v>11.4</v>
      </c>
      <c r="I1182" s="286"/>
      <c r="J1182" s="287">
        <f>ROUND(I1182*H1182,2)</f>
        <v>0</v>
      </c>
      <c r="K1182" s="283" t="s">
        <v>249</v>
      </c>
      <c r="L1182" s="288"/>
      <c r="M1182" s="289" t="s">
        <v>1</v>
      </c>
      <c r="N1182" s="290" t="s">
        <v>43</v>
      </c>
      <c r="O1182" s="93"/>
      <c r="P1182" s="238">
        <f>O1182*H1182</f>
        <v>0</v>
      </c>
      <c r="Q1182" s="238">
        <v>0.02</v>
      </c>
      <c r="R1182" s="238">
        <f>Q1182*H1182</f>
        <v>0.22800000000000001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896</v>
      </c>
      <c r="AT1182" s="240" t="s">
        <v>478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1760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2" t="s">
        <v>1050</v>
      </c>
      <c r="E1184" s="42"/>
      <c r="F1184" s="291" t="s">
        <v>1762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1050</v>
      </c>
      <c r="AU1184" s="19" t="s">
        <v>87</v>
      </c>
    </row>
    <row r="1185" s="2" customFormat="1" ht="24.15" customHeight="1">
      <c r="A1185" s="40"/>
      <c r="B1185" s="41"/>
      <c r="C1185" s="229" t="s">
        <v>1763</v>
      </c>
      <c r="D1185" s="229" t="s">
        <v>245</v>
      </c>
      <c r="E1185" s="230" t="s">
        <v>1764</v>
      </c>
      <c r="F1185" s="231" t="s">
        <v>1765</v>
      </c>
      <c r="G1185" s="232" t="s">
        <v>248</v>
      </c>
      <c r="H1185" s="233">
        <v>444.24000000000001</v>
      </c>
      <c r="I1185" s="234"/>
      <c r="J1185" s="235">
        <f>ROUND(I1185*H1185,2)</f>
        <v>0</v>
      </c>
      <c r="K1185" s="231" t="s">
        <v>249</v>
      </c>
      <c r="L1185" s="46"/>
      <c r="M1185" s="236" t="s">
        <v>1</v>
      </c>
      <c r="N1185" s="237" t="s">
        <v>43</v>
      </c>
      <c r="O1185" s="93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0" t="s">
        <v>1097</v>
      </c>
      <c r="AT1185" s="240" t="s">
        <v>245</v>
      </c>
      <c r="AU1185" s="240" t="s">
        <v>87</v>
      </c>
      <c r="AY1185" s="19" t="s">
        <v>242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9" t="s">
        <v>85</v>
      </c>
      <c r="BK1185" s="241">
        <f>ROUND(I1185*H1185,2)</f>
        <v>0</v>
      </c>
      <c r="BL1185" s="19" t="s">
        <v>1097</v>
      </c>
      <c r="BM1185" s="240" t="s">
        <v>1766</v>
      </c>
    </row>
    <row r="1186" s="2" customFormat="1">
      <c r="A1186" s="40"/>
      <c r="B1186" s="41"/>
      <c r="C1186" s="42"/>
      <c r="D1186" s="242" t="s">
        <v>252</v>
      </c>
      <c r="E1186" s="42"/>
      <c r="F1186" s="243" t="s">
        <v>1767</v>
      </c>
      <c r="G1186" s="42"/>
      <c r="H1186" s="42"/>
      <c r="I1186" s="244"/>
      <c r="J1186" s="42"/>
      <c r="K1186" s="42"/>
      <c r="L1186" s="46"/>
      <c r="M1186" s="245"/>
      <c r="N1186" s="246"/>
      <c r="O1186" s="93"/>
      <c r="P1186" s="93"/>
      <c r="Q1186" s="93"/>
      <c r="R1186" s="93"/>
      <c r="S1186" s="93"/>
      <c r="T1186" s="94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252</v>
      </c>
      <c r="AU1186" s="19" t="s">
        <v>87</v>
      </c>
    </row>
    <row r="1187" s="2" customFormat="1">
      <c r="A1187" s="40"/>
      <c r="B1187" s="41"/>
      <c r="C1187" s="42"/>
      <c r="D1187" s="247" t="s">
        <v>254</v>
      </c>
      <c r="E1187" s="42"/>
      <c r="F1187" s="248" t="s">
        <v>1768</v>
      </c>
      <c r="G1187" s="42"/>
      <c r="H1187" s="42"/>
      <c r="I1187" s="244"/>
      <c r="J1187" s="42"/>
      <c r="K1187" s="42"/>
      <c r="L1187" s="46"/>
      <c r="M1187" s="245"/>
      <c r="N1187" s="246"/>
      <c r="O1187" s="93"/>
      <c r="P1187" s="93"/>
      <c r="Q1187" s="93"/>
      <c r="R1187" s="93"/>
      <c r="S1187" s="93"/>
      <c r="T1187" s="94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254</v>
      </c>
      <c r="AU1187" s="19" t="s">
        <v>87</v>
      </c>
    </row>
    <row r="1188" s="14" customFormat="1">
      <c r="A1188" s="14"/>
      <c r="B1188" s="259"/>
      <c r="C1188" s="260"/>
      <c r="D1188" s="242" t="s">
        <v>256</v>
      </c>
      <c r="E1188" s="261" t="s">
        <v>1</v>
      </c>
      <c r="F1188" s="262" t="s">
        <v>1769</v>
      </c>
      <c r="G1188" s="260"/>
      <c r="H1188" s="263">
        <v>444.24000000000001</v>
      </c>
      <c r="I1188" s="264"/>
      <c r="J1188" s="260"/>
      <c r="K1188" s="260"/>
      <c r="L1188" s="265"/>
      <c r="M1188" s="266"/>
      <c r="N1188" s="267"/>
      <c r="O1188" s="267"/>
      <c r="P1188" s="267"/>
      <c r="Q1188" s="267"/>
      <c r="R1188" s="267"/>
      <c r="S1188" s="267"/>
      <c r="T1188" s="26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9" t="s">
        <v>256</v>
      </c>
      <c r="AU1188" s="269" t="s">
        <v>87</v>
      </c>
      <c r="AV1188" s="14" t="s">
        <v>87</v>
      </c>
      <c r="AW1188" s="14" t="s">
        <v>36</v>
      </c>
      <c r="AX1188" s="14" t="s">
        <v>85</v>
      </c>
      <c r="AY1188" s="269" t="s">
        <v>242</v>
      </c>
    </row>
    <row r="1189" s="2" customFormat="1" ht="33" customHeight="1">
      <c r="A1189" s="40"/>
      <c r="B1189" s="41"/>
      <c r="C1189" s="281" t="s">
        <v>1770</v>
      </c>
      <c r="D1189" s="281" t="s">
        <v>478</v>
      </c>
      <c r="E1189" s="282" t="s">
        <v>1771</v>
      </c>
      <c r="F1189" s="283" t="s">
        <v>1772</v>
      </c>
      <c r="G1189" s="284" t="s">
        <v>248</v>
      </c>
      <c r="H1189" s="285">
        <v>466.452</v>
      </c>
      <c r="I1189" s="286"/>
      <c r="J1189" s="287">
        <f>ROUND(I1189*H1189,2)</f>
        <v>0</v>
      </c>
      <c r="K1189" s="283" t="s">
        <v>249</v>
      </c>
      <c r="L1189" s="288"/>
      <c r="M1189" s="289" t="s">
        <v>1</v>
      </c>
      <c r="N1189" s="290" t="s">
        <v>43</v>
      </c>
      <c r="O1189" s="93"/>
      <c r="P1189" s="238">
        <f>O1189*H1189</f>
        <v>0</v>
      </c>
      <c r="Q1189" s="238">
        <v>0.035999999999999997</v>
      </c>
      <c r="R1189" s="238">
        <f>Q1189*H1189</f>
        <v>16.792271999999997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896</v>
      </c>
      <c r="AT1189" s="240" t="s">
        <v>478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1773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1772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0"/>
      <c r="F1191" s="262" t="s">
        <v>1774</v>
      </c>
      <c r="G1191" s="260"/>
      <c r="H1191" s="263">
        <v>466.452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4</v>
      </c>
      <c r="AX1191" s="14" t="s">
        <v>85</v>
      </c>
      <c r="AY1191" s="269" t="s">
        <v>242</v>
      </c>
    </row>
    <row r="1192" s="2" customFormat="1" ht="16.5" customHeight="1">
      <c r="A1192" s="40"/>
      <c r="B1192" s="41"/>
      <c r="C1192" s="229" t="s">
        <v>1775</v>
      </c>
      <c r="D1192" s="229" t="s">
        <v>245</v>
      </c>
      <c r="E1192" s="230" t="s">
        <v>1776</v>
      </c>
      <c r="F1192" s="231" t="s">
        <v>1777</v>
      </c>
      <c r="G1192" s="232" t="s">
        <v>248</v>
      </c>
      <c r="H1192" s="233">
        <v>444.24000000000001</v>
      </c>
      <c r="I1192" s="234"/>
      <c r="J1192" s="235">
        <f>ROUND(I1192*H1192,2)</f>
        <v>0</v>
      </c>
      <c r="K1192" s="231" t="s">
        <v>249</v>
      </c>
      <c r="L1192" s="46"/>
      <c r="M1192" s="236" t="s">
        <v>1</v>
      </c>
      <c r="N1192" s="237" t="s">
        <v>43</v>
      </c>
      <c r="O1192" s="93"/>
      <c r="P1192" s="238">
        <f>O1192*H1192</f>
        <v>0</v>
      </c>
      <c r="Q1192" s="238">
        <v>2.0000000000000002E-05</v>
      </c>
      <c r="R1192" s="238">
        <f>Q1192*H1192</f>
        <v>0.0088848000000000017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1097</v>
      </c>
      <c r="AT1192" s="240" t="s">
        <v>245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1778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1779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7" t="s">
        <v>254</v>
      </c>
      <c r="E1194" s="42"/>
      <c r="F1194" s="248" t="s">
        <v>1780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254</v>
      </c>
      <c r="AU1194" s="19" t="s">
        <v>87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1769</v>
      </c>
      <c r="G1195" s="260"/>
      <c r="H1195" s="263">
        <v>444.24000000000001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85</v>
      </c>
      <c r="AY1195" s="269" t="s">
        <v>242</v>
      </c>
    </row>
    <row r="1196" s="2" customFormat="1" ht="16.5" customHeight="1">
      <c r="A1196" s="40"/>
      <c r="B1196" s="41"/>
      <c r="C1196" s="281" t="s">
        <v>1781</v>
      </c>
      <c r="D1196" s="281" t="s">
        <v>478</v>
      </c>
      <c r="E1196" s="282" t="s">
        <v>1782</v>
      </c>
      <c r="F1196" s="283" t="s">
        <v>1783</v>
      </c>
      <c r="G1196" s="284" t="s">
        <v>360</v>
      </c>
      <c r="H1196" s="285">
        <v>892.92200000000003</v>
      </c>
      <c r="I1196" s="286"/>
      <c r="J1196" s="287">
        <f>ROUND(I1196*H1196,2)</f>
        <v>0</v>
      </c>
      <c r="K1196" s="283" t="s">
        <v>249</v>
      </c>
      <c r="L1196" s="288"/>
      <c r="M1196" s="289" t="s">
        <v>1</v>
      </c>
      <c r="N1196" s="290" t="s">
        <v>43</v>
      </c>
      <c r="O1196" s="93"/>
      <c r="P1196" s="238">
        <f>O1196*H1196</f>
        <v>0</v>
      </c>
      <c r="Q1196" s="238">
        <v>0.00040000000000000002</v>
      </c>
      <c r="R1196" s="238">
        <f>Q1196*H1196</f>
        <v>0.35716880000000001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896</v>
      </c>
      <c r="AT1196" s="240" t="s">
        <v>478</v>
      </c>
      <c r="AU1196" s="240" t="s">
        <v>87</v>
      </c>
      <c r="AY1196" s="19" t="s">
        <v>242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9" t="s">
        <v>85</v>
      </c>
      <c r="BK1196" s="241">
        <f>ROUND(I1196*H1196,2)</f>
        <v>0</v>
      </c>
      <c r="BL1196" s="19" t="s">
        <v>1097</v>
      </c>
      <c r="BM1196" s="240" t="s">
        <v>1784</v>
      </c>
    </row>
    <row r="1197" s="2" customFormat="1">
      <c r="A1197" s="40"/>
      <c r="B1197" s="41"/>
      <c r="C1197" s="42"/>
      <c r="D1197" s="242" t="s">
        <v>252</v>
      </c>
      <c r="E1197" s="42"/>
      <c r="F1197" s="243" t="s">
        <v>1783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252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0"/>
      <c r="F1198" s="262" t="s">
        <v>1785</v>
      </c>
      <c r="G1198" s="260"/>
      <c r="H1198" s="263">
        <v>892.92200000000003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4</v>
      </c>
      <c r="AX1198" s="14" t="s">
        <v>85</v>
      </c>
      <c r="AY1198" s="269" t="s">
        <v>242</v>
      </c>
    </row>
    <row r="1199" s="2" customFormat="1" ht="16.5" customHeight="1">
      <c r="A1199" s="40"/>
      <c r="B1199" s="41"/>
      <c r="C1199" s="281" t="s">
        <v>1786</v>
      </c>
      <c r="D1199" s="281" t="s">
        <v>478</v>
      </c>
      <c r="E1199" s="282" t="s">
        <v>1787</v>
      </c>
      <c r="F1199" s="283" t="s">
        <v>1788</v>
      </c>
      <c r="G1199" s="284" t="s">
        <v>360</v>
      </c>
      <c r="H1199" s="285">
        <v>3571.6900000000001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2.0000000000000002E-05</v>
      </c>
      <c r="R1199" s="238">
        <f>Q1199*H1199</f>
        <v>0.071433800000000006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1789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1788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1790</v>
      </c>
      <c r="G1201" s="260"/>
      <c r="H1201" s="263">
        <v>3571.6895999999997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81" t="s">
        <v>1791</v>
      </c>
      <c r="D1202" s="281" t="s">
        <v>478</v>
      </c>
      <c r="E1202" s="282" t="s">
        <v>1792</v>
      </c>
      <c r="F1202" s="283" t="s">
        <v>1793</v>
      </c>
      <c r="G1202" s="284" t="s">
        <v>360</v>
      </c>
      <c r="H1202" s="285">
        <v>892.92200000000003</v>
      </c>
      <c r="I1202" s="286"/>
      <c r="J1202" s="287">
        <f>ROUND(I1202*H1202,2)</f>
        <v>0</v>
      </c>
      <c r="K1202" s="283" t="s">
        <v>249</v>
      </c>
      <c r="L1202" s="288"/>
      <c r="M1202" s="289" t="s">
        <v>1</v>
      </c>
      <c r="N1202" s="290" t="s">
        <v>43</v>
      </c>
      <c r="O1202" s="93"/>
      <c r="P1202" s="238">
        <f>O1202*H1202</f>
        <v>0</v>
      </c>
      <c r="Q1202" s="238">
        <v>0</v>
      </c>
      <c r="R1202" s="238">
        <f>Q1202*H1202</f>
        <v>0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896</v>
      </c>
      <c r="AT1202" s="240" t="s">
        <v>478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1794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1793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1795</v>
      </c>
      <c r="G1204" s="260"/>
      <c r="H1204" s="263">
        <v>892.92239999999993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85</v>
      </c>
      <c r="AY1204" s="269" t="s">
        <v>242</v>
      </c>
    </row>
    <row r="1205" s="2" customFormat="1" ht="16.5" customHeight="1">
      <c r="A1205" s="40"/>
      <c r="B1205" s="41"/>
      <c r="C1205" s="281" t="s">
        <v>1796</v>
      </c>
      <c r="D1205" s="281" t="s">
        <v>478</v>
      </c>
      <c r="E1205" s="282" t="s">
        <v>1797</v>
      </c>
      <c r="F1205" s="283" t="s">
        <v>1798</v>
      </c>
      <c r="G1205" s="284" t="s">
        <v>360</v>
      </c>
      <c r="H1205" s="285">
        <v>1781.402</v>
      </c>
      <c r="I1205" s="286"/>
      <c r="J1205" s="287">
        <f>ROUND(I1205*H1205,2)</f>
        <v>0</v>
      </c>
      <c r="K1205" s="283" t="s">
        <v>249</v>
      </c>
      <c r="L1205" s="288"/>
      <c r="M1205" s="289" t="s">
        <v>1</v>
      </c>
      <c r="N1205" s="290" t="s">
        <v>43</v>
      </c>
      <c r="O1205" s="93"/>
      <c r="P1205" s="238">
        <f>O1205*H1205</f>
        <v>0</v>
      </c>
      <c r="Q1205" s="238">
        <v>1.0000000000000001E-05</v>
      </c>
      <c r="R1205" s="238">
        <f>Q1205*H1205</f>
        <v>0.017814020000000003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896</v>
      </c>
      <c r="AT1205" s="240" t="s">
        <v>478</v>
      </c>
      <c r="AU1205" s="240" t="s">
        <v>87</v>
      </c>
      <c r="AY1205" s="19" t="s">
        <v>242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9" t="s">
        <v>85</v>
      </c>
      <c r="BK1205" s="241">
        <f>ROUND(I1205*H1205,2)</f>
        <v>0</v>
      </c>
      <c r="BL1205" s="19" t="s">
        <v>1097</v>
      </c>
      <c r="BM1205" s="240" t="s">
        <v>1799</v>
      </c>
    </row>
    <row r="1206" s="2" customFormat="1">
      <c r="A1206" s="40"/>
      <c r="B1206" s="41"/>
      <c r="C1206" s="42"/>
      <c r="D1206" s="242" t="s">
        <v>252</v>
      </c>
      <c r="E1206" s="42"/>
      <c r="F1206" s="243" t="s">
        <v>1798</v>
      </c>
      <c r="G1206" s="42"/>
      <c r="H1206" s="42"/>
      <c r="I1206" s="244"/>
      <c r="J1206" s="42"/>
      <c r="K1206" s="42"/>
      <c r="L1206" s="46"/>
      <c r="M1206" s="245"/>
      <c r="N1206" s="246"/>
      <c r="O1206" s="93"/>
      <c r="P1206" s="93"/>
      <c r="Q1206" s="93"/>
      <c r="R1206" s="93"/>
      <c r="S1206" s="93"/>
      <c r="T1206" s="94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252</v>
      </c>
      <c r="AU1206" s="19" t="s">
        <v>87</v>
      </c>
    </row>
    <row r="1207" s="14" customFormat="1">
      <c r="A1207" s="14"/>
      <c r="B1207" s="259"/>
      <c r="C1207" s="260"/>
      <c r="D1207" s="242" t="s">
        <v>256</v>
      </c>
      <c r="E1207" s="261" t="s">
        <v>1</v>
      </c>
      <c r="F1207" s="262" t="s">
        <v>1800</v>
      </c>
      <c r="G1207" s="260"/>
      <c r="H1207" s="263">
        <v>1781.4023999999999</v>
      </c>
      <c r="I1207" s="264"/>
      <c r="J1207" s="260"/>
      <c r="K1207" s="260"/>
      <c r="L1207" s="265"/>
      <c r="M1207" s="266"/>
      <c r="N1207" s="267"/>
      <c r="O1207" s="267"/>
      <c r="P1207" s="267"/>
      <c r="Q1207" s="267"/>
      <c r="R1207" s="267"/>
      <c r="S1207" s="267"/>
      <c r="T1207" s="26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9" t="s">
        <v>256</v>
      </c>
      <c r="AU1207" s="269" t="s">
        <v>87</v>
      </c>
      <c r="AV1207" s="14" t="s">
        <v>87</v>
      </c>
      <c r="AW1207" s="14" t="s">
        <v>36</v>
      </c>
      <c r="AX1207" s="14" t="s">
        <v>85</v>
      </c>
      <c r="AY1207" s="269" t="s">
        <v>242</v>
      </c>
    </row>
    <row r="1208" s="2" customFormat="1" ht="21.75" customHeight="1">
      <c r="A1208" s="40"/>
      <c r="B1208" s="41"/>
      <c r="C1208" s="281" t="s">
        <v>1801</v>
      </c>
      <c r="D1208" s="281" t="s">
        <v>478</v>
      </c>
      <c r="E1208" s="282" t="s">
        <v>1802</v>
      </c>
      <c r="F1208" s="283" t="s">
        <v>1803</v>
      </c>
      <c r="G1208" s="284" t="s">
        <v>360</v>
      </c>
      <c r="H1208" s="285">
        <v>1781.402</v>
      </c>
      <c r="I1208" s="286"/>
      <c r="J1208" s="287">
        <f>ROUND(I1208*H1208,2)</f>
        <v>0</v>
      </c>
      <c r="K1208" s="283" t="s">
        <v>249</v>
      </c>
      <c r="L1208" s="288"/>
      <c r="M1208" s="289" t="s">
        <v>1</v>
      </c>
      <c r="N1208" s="290" t="s">
        <v>43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896</v>
      </c>
      <c r="AT1208" s="240" t="s">
        <v>478</v>
      </c>
      <c r="AU1208" s="240" t="s">
        <v>87</v>
      </c>
      <c r="AY1208" s="19" t="s">
        <v>242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9" t="s">
        <v>85</v>
      </c>
      <c r="BK1208" s="241">
        <f>ROUND(I1208*H1208,2)</f>
        <v>0</v>
      </c>
      <c r="BL1208" s="19" t="s">
        <v>1097</v>
      </c>
      <c r="BM1208" s="240" t="s">
        <v>1804</v>
      </c>
    </row>
    <row r="1209" s="2" customFormat="1">
      <c r="A1209" s="40"/>
      <c r="B1209" s="41"/>
      <c r="C1209" s="42"/>
      <c r="D1209" s="242" t="s">
        <v>252</v>
      </c>
      <c r="E1209" s="42"/>
      <c r="F1209" s="243" t="s">
        <v>1803</v>
      </c>
      <c r="G1209" s="42"/>
      <c r="H1209" s="42"/>
      <c r="I1209" s="244"/>
      <c r="J1209" s="42"/>
      <c r="K1209" s="42"/>
      <c r="L1209" s="46"/>
      <c r="M1209" s="245"/>
      <c r="N1209" s="246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252</v>
      </c>
      <c r="AU1209" s="19" t="s">
        <v>87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1800</v>
      </c>
      <c r="G1210" s="260"/>
      <c r="H1210" s="263">
        <v>1781.4023999999999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16.5" customHeight="1">
      <c r="A1211" s="40"/>
      <c r="B1211" s="41"/>
      <c r="C1211" s="281" t="s">
        <v>1805</v>
      </c>
      <c r="D1211" s="281" t="s">
        <v>478</v>
      </c>
      <c r="E1211" s="282" t="s">
        <v>1806</v>
      </c>
      <c r="F1211" s="283" t="s">
        <v>1807</v>
      </c>
      <c r="G1211" s="284" t="s">
        <v>360</v>
      </c>
      <c r="H1211" s="285">
        <v>45</v>
      </c>
      <c r="I1211" s="286"/>
      <c r="J1211" s="287">
        <f>ROUND(I1211*H1211,2)</f>
        <v>0</v>
      </c>
      <c r="K1211" s="283" t="s">
        <v>249</v>
      </c>
      <c r="L1211" s="288"/>
      <c r="M1211" s="289" t="s">
        <v>1</v>
      </c>
      <c r="N1211" s="290" t="s">
        <v>43</v>
      </c>
      <c r="O1211" s="93"/>
      <c r="P1211" s="238">
        <f>O1211*H1211</f>
        <v>0</v>
      </c>
      <c r="Q1211" s="238">
        <v>0.00069999999999999999</v>
      </c>
      <c r="R1211" s="238">
        <f>Q1211*H1211</f>
        <v>0.0315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896</v>
      </c>
      <c r="AT1211" s="240" t="s">
        <v>478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1808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1807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4" customFormat="1">
      <c r="A1213" s="14"/>
      <c r="B1213" s="259"/>
      <c r="C1213" s="260"/>
      <c r="D1213" s="242" t="s">
        <v>256</v>
      </c>
      <c r="E1213" s="261" t="s">
        <v>1</v>
      </c>
      <c r="F1213" s="262" t="s">
        <v>1809</v>
      </c>
      <c r="G1213" s="260"/>
      <c r="H1213" s="263">
        <v>45.000119999999995</v>
      </c>
      <c r="I1213" s="264"/>
      <c r="J1213" s="260"/>
      <c r="K1213" s="260"/>
      <c r="L1213" s="265"/>
      <c r="M1213" s="266"/>
      <c r="N1213" s="267"/>
      <c r="O1213" s="267"/>
      <c r="P1213" s="267"/>
      <c r="Q1213" s="267"/>
      <c r="R1213" s="267"/>
      <c r="S1213" s="267"/>
      <c r="T1213" s="26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9" t="s">
        <v>256</v>
      </c>
      <c r="AU1213" s="269" t="s">
        <v>87</v>
      </c>
      <c r="AV1213" s="14" t="s">
        <v>87</v>
      </c>
      <c r="AW1213" s="14" t="s">
        <v>36</v>
      </c>
      <c r="AX1213" s="14" t="s">
        <v>85</v>
      </c>
      <c r="AY1213" s="269" t="s">
        <v>242</v>
      </c>
    </row>
    <row r="1214" s="2" customFormat="1" ht="24.15" customHeight="1">
      <c r="A1214" s="40"/>
      <c r="B1214" s="41"/>
      <c r="C1214" s="229" t="s">
        <v>1810</v>
      </c>
      <c r="D1214" s="229" t="s">
        <v>245</v>
      </c>
      <c r="E1214" s="230" t="s">
        <v>1811</v>
      </c>
      <c r="F1214" s="231" t="s">
        <v>1812</v>
      </c>
      <c r="G1214" s="232" t="s">
        <v>248</v>
      </c>
      <c r="H1214" s="233">
        <v>0.87</v>
      </c>
      <c r="I1214" s="234"/>
      <c r="J1214" s="235">
        <f>ROUND(I1214*H1214,2)</f>
        <v>0</v>
      </c>
      <c r="K1214" s="231" t="s">
        <v>249</v>
      </c>
      <c r="L1214" s="46"/>
      <c r="M1214" s="236" t="s">
        <v>1</v>
      </c>
      <c r="N1214" s="237" t="s">
        <v>43</v>
      </c>
      <c r="O1214" s="93"/>
      <c r="P1214" s="238">
        <f>O1214*H1214</f>
        <v>0</v>
      </c>
      <c r="Q1214" s="238">
        <v>0.00058</v>
      </c>
      <c r="R1214" s="238">
        <f>Q1214*H1214</f>
        <v>0.00050460000000000001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1097</v>
      </c>
      <c r="AT1214" s="240" t="s">
        <v>245</v>
      </c>
      <c r="AU1214" s="240" t="s">
        <v>87</v>
      </c>
      <c r="AY1214" s="19" t="s">
        <v>242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9" t="s">
        <v>85</v>
      </c>
      <c r="BK1214" s="241">
        <f>ROUND(I1214*H1214,2)</f>
        <v>0</v>
      </c>
      <c r="BL1214" s="19" t="s">
        <v>1097</v>
      </c>
      <c r="BM1214" s="240" t="s">
        <v>1813</v>
      </c>
    </row>
    <row r="1215" s="2" customFormat="1">
      <c r="A1215" s="40"/>
      <c r="B1215" s="41"/>
      <c r="C1215" s="42"/>
      <c r="D1215" s="242" t="s">
        <v>252</v>
      </c>
      <c r="E1215" s="42"/>
      <c r="F1215" s="243" t="s">
        <v>1814</v>
      </c>
      <c r="G1215" s="42"/>
      <c r="H1215" s="42"/>
      <c r="I1215" s="244"/>
      <c r="J1215" s="42"/>
      <c r="K1215" s="42"/>
      <c r="L1215" s="46"/>
      <c r="M1215" s="245"/>
      <c r="N1215" s="246"/>
      <c r="O1215" s="93"/>
      <c r="P1215" s="93"/>
      <c r="Q1215" s="93"/>
      <c r="R1215" s="93"/>
      <c r="S1215" s="93"/>
      <c r="T1215" s="94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252</v>
      </c>
      <c r="AU1215" s="19" t="s">
        <v>87</v>
      </c>
    </row>
    <row r="1216" s="2" customFormat="1">
      <c r="A1216" s="40"/>
      <c r="B1216" s="41"/>
      <c r="C1216" s="42"/>
      <c r="D1216" s="247" t="s">
        <v>254</v>
      </c>
      <c r="E1216" s="42"/>
      <c r="F1216" s="248" t="s">
        <v>1815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254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1816</v>
      </c>
      <c r="G1217" s="260"/>
      <c r="H1217" s="263">
        <v>0.87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16.5" customHeight="1">
      <c r="A1218" s="40"/>
      <c r="B1218" s="41"/>
      <c r="C1218" s="281" t="s">
        <v>1817</v>
      </c>
      <c r="D1218" s="281" t="s">
        <v>478</v>
      </c>
      <c r="E1218" s="282" t="s">
        <v>1818</v>
      </c>
      <c r="F1218" s="283" t="s">
        <v>1819</v>
      </c>
      <c r="G1218" s="284" t="s">
        <v>248</v>
      </c>
      <c r="H1218" s="285">
        <v>0.87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0.028000000000000001</v>
      </c>
      <c r="R1218" s="238">
        <f>Q1218*H1218</f>
        <v>0.02436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1820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1819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2" customFormat="1" ht="24.15" customHeight="1">
      <c r="A1220" s="40"/>
      <c r="B1220" s="41"/>
      <c r="C1220" s="229" t="s">
        <v>1821</v>
      </c>
      <c r="D1220" s="229" t="s">
        <v>245</v>
      </c>
      <c r="E1220" s="230" t="s">
        <v>1822</v>
      </c>
      <c r="F1220" s="231" t="s">
        <v>1823</v>
      </c>
      <c r="G1220" s="232" t="s">
        <v>248</v>
      </c>
      <c r="H1220" s="233">
        <v>50.594999999999999</v>
      </c>
      <c r="I1220" s="234"/>
      <c r="J1220" s="235">
        <f>ROUND(I1220*H1220,2)</f>
        <v>0</v>
      </c>
      <c r="K1220" s="231" t="s">
        <v>249</v>
      </c>
      <c r="L1220" s="46"/>
      <c r="M1220" s="236" t="s">
        <v>1</v>
      </c>
      <c r="N1220" s="237" t="s">
        <v>43</v>
      </c>
      <c r="O1220" s="93"/>
      <c r="P1220" s="238">
        <f>O1220*H1220</f>
        <v>0</v>
      </c>
      <c r="Q1220" s="238">
        <v>0.00038000000000000002</v>
      </c>
      <c r="R1220" s="238">
        <f>Q1220*H1220</f>
        <v>0.019226099999999999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1097</v>
      </c>
      <c r="AT1220" s="240" t="s">
        <v>245</v>
      </c>
      <c r="AU1220" s="240" t="s">
        <v>87</v>
      </c>
      <c r="AY1220" s="19" t="s">
        <v>242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9" t="s">
        <v>85</v>
      </c>
      <c r="BK1220" s="241">
        <f>ROUND(I1220*H1220,2)</f>
        <v>0</v>
      </c>
      <c r="BL1220" s="19" t="s">
        <v>1097</v>
      </c>
      <c r="BM1220" s="240" t="s">
        <v>1824</v>
      </c>
    </row>
    <row r="1221" s="2" customFormat="1">
      <c r="A1221" s="40"/>
      <c r="B1221" s="41"/>
      <c r="C1221" s="42"/>
      <c r="D1221" s="242" t="s">
        <v>252</v>
      </c>
      <c r="E1221" s="42"/>
      <c r="F1221" s="243" t="s">
        <v>1825</v>
      </c>
      <c r="G1221" s="42"/>
      <c r="H1221" s="42"/>
      <c r="I1221" s="244"/>
      <c r="J1221" s="42"/>
      <c r="K1221" s="42"/>
      <c r="L1221" s="46"/>
      <c r="M1221" s="245"/>
      <c r="N1221" s="246"/>
      <c r="O1221" s="93"/>
      <c r="P1221" s="93"/>
      <c r="Q1221" s="93"/>
      <c r="R1221" s="93"/>
      <c r="S1221" s="93"/>
      <c r="T1221" s="94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252</v>
      </c>
      <c r="AU1221" s="19" t="s">
        <v>87</v>
      </c>
    </row>
    <row r="1222" s="2" customFormat="1">
      <c r="A1222" s="40"/>
      <c r="B1222" s="41"/>
      <c r="C1222" s="42"/>
      <c r="D1222" s="247" t="s">
        <v>254</v>
      </c>
      <c r="E1222" s="42"/>
      <c r="F1222" s="248" t="s">
        <v>1826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254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1827</v>
      </c>
      <c r="G1223" s="260"/>
      <c r="H1223" s="263">
        <v>29.16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78</v>
      </c>
      <c r="AY1223" s="269" t="s">
        <v>242</v>
      </c>
    </row>
    <row r="1224" s="14" customFormat="1">
      <c r="A1224" s="14"/>
      <c r="B1224" s="259"/>
      <c r="C1224" s="260"/>
      <c r="D1224" s="242" t="s">
        <v>256</v>
      </c>
      <c r="E1224" s="261" t="s">
        <v>1</v>
      </c>
      <c r="F1224" s="262" t="s">
        <v>1828</v>
      </c>
      <c r="G1224" s="260"/>
      <c r="H1224" s="263">
        <v>13.23</v>
      </c>
      <c r="I1224" s="264"/>
      <c r="J1224" s="260"/>
      <c r="K1224" s="260"/>
      <c r="L1224" s="265"/>
      <c r="M1224" s="266"/>
      <c r="N1224" s="267"/>
      <c r="O1224" s="267"/>
      <c r="P1224" s="267"/>
      <c r="Q1224" s="267"/>
      <c r="R1224" s="267"/>
      <c r="S1224" s="267"/>
      <c r="T1224" s="26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9" t="s">
        <v>256</v>
      </c>
      <c r="AU1224" s="269" t="s">
        <v>87</v>
      </c>
      <c r="AV1224" s="14" t="s">
        <v>87</v>
      </c>
      <c r="AW1224" s="14" t="s">
        <v>36</v>
      </c>
      <c r="AX1224" s="14" t="s">
        <v>78</v>
      </c>
      <c r="AY1224" s="269" t="s">
        <v>242</v>
      </c>
    </row>
    <row r="1225" s="14" customFormat="1">
      <c r="A1225" s="14"/>
      <c r="B1225" s="259"/>
      <c r="C1225" s="260"/>
      <c r="D1225" s="242" t="s">
        <v>256</v>
      </c>
      <c r="E1225" s="261" t="s">
        <v>1</v>
      </c>
      <c r="F1225" s="262" t="s">
        <v>1829</v>
      </c>
      <c r="G1225" s="260"/>
      <c r="H1225" s="263">
        <v>2.2050000000000001</v>
      </c>
      <c r="I1225" s="264"/>
      <c r="J1225" s="260"/>
      <c r="K1225" s="260"/>
      <c r="L1225" s="265"/>
      <c r="M1225" s="266"/>
      <c r="N1225" s="267"/>
      <c r="O1225" s="267"/>
      <c r="P1225" s="267"/>
      <c r="Q1225" s="267"/>
      <c r="R1225" s="267"/>
      <c r="S1225" s="267"/>
      <c r="T1225" s="26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9" t="s">
        <v>256</v>
      </c>
      <c r="AU1225" s="269" t="s">
        <v>87</v>
      </c>
      <c r="AV1225" s="14" t="s">
        <v>87</v>
      </c>
      <c r="AW1225" s="14" t="s">
        <v>36</v>
      </c>
      <c r="AX1225" s="14" t="s">
        <v>78</v>
      </c>
      <c r="AY1225" s="269" t="s">
        <v>242</v>
      </c>
    </row>
    <row r="1226" s="14" customFormat="1">
      <c r="A1226" s="14"/>
      <c r="B1226" s="259"/>
      <c r="C1226" s="260"/>
      <c r="D1226" s="242" t="s">
        <v>256</v>
      </c>
      <c r="E1226" s="261" t="s">
        <v>1</v>
      </c>
      <c r="F1226" s="262" t="s">
        <v>1830</v>
      </c>
      <c r="G1226" s="260"/>
      <c r="H1226" s="263">
        <v>2.3999999999999999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9" t="s">
        <v>256</v>
      </c>
      <c r="AU1226" s="269" t="s">
        <v>87</v>
      </c>
      <c r="AV1226" s="14" t="s">
        <v>87</v>
      </c>
      <c r="AW1226" s="14" t="s">
        <v>36</v>
      </c>
      <c r="AX1226" s="14" t="s">
        <v>78</v>
      </c>
      <c r="AY1226" s="269" t="s">
        <v>242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1831</v>
      </c>
      <c r="G1227" s="260"/>
      <c r="H1227" s="263">
        <v>3.6000000000000001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50.594999999999999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1832</v>
      </c>
      <c r="D1229" s="281" t="s">
        <v>478</v>
      </c>
      <c r="E1229" s="282" t="s">
        <v>1833</v>
      </c>
      <c r="F1229" s="283" t="s">
        <v>1834</v>
      </c>
      <c r="G1229" s="284" t="s">
        <v>248</v>
      </c>
      <c r="H1229" s="285">
        <v>50.594999999999999</v>
      </c>
      <c r="I1229" s="286"/>
      <c r="J1229" s="287">
        <f>ROUND(I1229*H1229,2)</f>
        <v>0</v>
      </c>
      <c r="K1229" s="283" t="s">
        <v>249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0.02741</v>
      </c>
      <c r="R1229" s="238">
        <f>Q1229*H1229</f>
        <v>1.38680895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1835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1834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14" customFormat="1">
      <c r="A1231" s="14"/>
      <c r="B1231" s="259"/>
      <c r="C1231" s="260"/>
      <c r="D1231" s="242" t="s">
        <v>256</v>
      </c>
      <c r="E1231" s="261" t="s">
        <v>1</v>
      </c>
      <c r="F1231" s="262" t="s">
        <v>1827</v>
      </c>
      <c r="G1231" s="260"/>
      <c r="H1231" s="263">
        <v>29.16</v>
      </c>
      <c r="I1231" s="264"/>
      <c r="J1231" s="260"/>
      <c r="K1231" s="260"/>
      <c r="L1231" s="265"/>
      <c r="M1231" s="266"/>
      <c r="N1231" s="267"/>
      <c r="O1231" s="267"/>
      <c r="P1231" s="267"/>
      <c r="Q1231" s="267"/>
      <c r="R1231" s="267"/>
      <c r="S1231" s="267"/>
      <c r="T1231" s="26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9" t="s">
        <v>256</v>
      </c>
      <c r="AU1231" s="269" t="s">
        <v>87</v>
      </c>
      <c r="AV1231" s="14" t="s">
        <v>87</v>
      </c>
      <c r="AW1231" s="14" t="s">
        <v>36</v>
      </c>
      <c r="AX1231" s="14" t="s">
        <v>78</v>
      </c>
      <c r="AY1231" s="269" t="s">
        <v>242</v>
      </c>
    </row>
    <row r="1232" s="14" customFormat="1">
      <c r="A1232" s="14"/>
      <c r="B1232" s="259"/>
      <c r="C1232" s="260"/>
      <c r="D1232" s="242" t="s">
        <v>256</v>
      </c>
      <c r="E1232" s="261" t="s">
        <v>1</v>
      </c>
      <c r="F1232" s="262" t="s">
        <v>1828</v>
      </c>
      <c r="G1232" s="260"/>
      <c r="H1232" s="263">
        <v>13.23</v>
      </c>
      <c r="I1232" s="264"/>
      <c r="J1232" s="260"/>
      <c r="K1232" s="260"/>
      <c r="L1232" s="265"/>
      <c r="M1232" s="266"/>
      <c r="N1232" s="267"/>
      <c r="O1232" s="267"/>
      <c r="P1232" s="267"/>
      <c r="Q1232" s="267"/>
      <c r="R1232" s="267"/>
      <c r="S1232" s="267"/>
      <c r="T1232" s="26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9" t="s">
        <v>256</v>
      </c>
      <c r="AU1232" s="269" t="s">
        <v>87</v>
      </c>
      <c r="AV1232" s="14" t="s">
        <v>87</v>
      </c>
      <c r="AW1232" s="14" t="s">
        <v>36</v>
      </c>
      <c r="AX1232" s="14" t="s">
        <v>78</v>
      </c>
      <c r="AY1232" s="269" t="s">
        <v>242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1829</v>
      </c>
      <c r="G1233" s="260"/>
      <c r="H1233" s="263">
        <v>2.2050000000000001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1830</v>
      </c>
      <c r="G1234" s="260"/>
      <c r="H1234" s="263">
        <v>2.3999999999999999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1831</v>
      </c>
      <c r="G1235" s="260"/>
      <c r="H1235" s="263">
        <v>3.6000000000000001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5" customFormat="1">
      <c r="A1236" s="15"/>
      <c r="B1236" s="270"/>
      <c r="C1236" s="271"/>
      <c r="D1236" s="242" t="s">
        <v>256</v>
      </c>
      <c r="E1236" s="272" t="s">
        <v>1</v>
      </c>
      <c r="F1236" s="273" t="s">
        <v>269</v>
      </c>
      <c r="G1236" s="271"/>
      <c r="H1236" s="274">
        <v>50.594999999999999</v>
      </c>
      <c r="I1236" s="275"/>
      <c r="J1236" s="271"/>
      <c r="K1236" s="271"/>
      <c r="L1236" s="276"/>
      <c r="M1236" s="277"/>
      <c r="N1236" s="278"/>
      <c r="O1236" s="278"/>
      <c r="P1236" s="278"/>
      <c r="Q1236" s="278"/>
      <c r="R1236" s="278"/>
      <c r="S1236" s="278"/>
      <c r="T1236" s="279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0" t="s">
        <v>256</v>
      </c>
      <c r="AU1236" s="280" t="s">
        <v>87</v>
      </c>
      <c r="AV1236" s="15" t="s">
        <v>250</v>
      </c>
      <c r="AW1236" s="15" t="s">
        <v>36</v>
      </c>
      <c r="AX1236" s="15" t="s">
        <v>85</v>
      </c>
      <c r="AY1236" s="280" t="s">
        <v>242</v>
      </c>
    </row>
    <row r="1237" s="2" customFormat="1" ht="24.15" customHeight="1">
      <c r="A1237" s="40"/>
      <c r="B1237" s="41"/>
      <c r="C1237" s="229" t="s">
        <v>1836</v>
      </c>
      <c r="D1237" s="229" t="s">
        <v>245</v>
      </c>
      <c r="E1237" s="230" t="s">
        <v>1837</v>
      </c>
      <c r="F1237" s="231" t="s">
        <v>1838</v>
      </c>
      <c r="G1237" s="232" t="s">
        <v>248</v>
      </c>
      <c r="H1237" s="233">
        <v>458.98000000000002</v>
      </c>
      <c r="I1237" s="234"/>
      <c r="J1237" s="235">
        <f>ROUND(I1237*H1237,2)</f>
        <v>0</v>
      </c>
      <c r="K1237" s="231" t="s">
        <v>249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0.00012999999999999999</v>
      </c>
      <c r="R1237" s="238">
        <f>Q1237*H1237</f>
        <v>0.059667399999999995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1839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1840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>
      <c r="A1239" s="40"/>
      <c r="B1239" s="41"/>
      <c r="C1239" s="42"/>
      <c r="D1239" s="247" t="s">
        <v>254</v>
      </c>
      <c r="E1239" s="42"/>
      <c r="F1239" s="248" t="s">
        <v>1841</v>
      </c>
      <c r="G1239" s="42"/>
      <c r="H1239" s="42"/>
      <c r="I1239" s="244"/>
      <c r="J1239" s="42"/>
      <c r="K1239" s="42"/>
      <c r="L1239" s="46"/>
      <c r="M1239" s="245"/>
      <c r="N1239" s="246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254</v>
      </c>
      <c r="AU1239" s="19" t="s">
        <v>87</v>
      </c>
    </row>
    <row r="1240" s="14" customFormat="1">
      <c r="A1240" s="14"/>
      <c r="B1240" s="259"/>
      <c r="C1240" s="260"/>
      <c r="D1240" s="242" t="s">
        <v>256</v>
      </c>
      <c r="E1240" s="261" t="s">
        <v>1</v>
      </c>
      <c r="F1240" s="262" t="s">
        <v>1842</v>
      </c>
      <c r="G1240" s="260"/>
      <c r="H1240" s="263">
        <v>40.32</v>
      </c>
      <c r="I1240" s="264"/>
      <c r="J1240" s="260"/>
      <c r="K1240" s="260"/>
      <c r="L1240" s="265"/>
      <c r="M1240" s="266"/>
      <c r="N1240" s="267"/>
      <c r="O1240" s="267"/>
      <c r="P1240" s="267"/>
      <c r="Q1240" s="267"/>
      <c r="R1240" s="267"/>
      <c r="S1240" s="267"/>
      <c r="T1240" s="26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9" t="s">
        <v>256</v>
      </c>
      <c r="AU1240" s="269" t="s">
        <v>87</v>
      </c>
      <c r="AV1240" s="14" t="s">
        <v>87</v>
      </c>
      <c r="AW1240" s="14" t="s">
        <v>36</v>
      </c>
      <c r="AX1240" s="14" t="s">
        <v>78</v>
      </c>
      <c r="AY1240" s="269" t="s">
        <v>242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1843</v>
      </c>
      <c r="G1241" s="260"/>
      <c r="H1241" s="263">
        <v>65.519999999999996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1844</v>
      </c>
      <c r="G1242" s="260"/>
      <c r="H1242" s="263">
        <v>5.04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1845</v>
      </c>
      <c r="G1243" s="260"/>
      <c r="H1243" s="263">
        <v>230.39999999999998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1846</v>
      </c>
      <c r="G1244" s="260"/>
      <c r="H1244" s="263">
        <v>32.400000000000006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1847</v>
      </c>
      <c r="G1245" s="260"/>
      <c r="H1245" s="263">
        <v>5.6999999999999993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4" customFormat="1">
      <c r="A1246" s="14"/>
      <c r="B1246" s="259"/>
      <c r="C1246" s="260"/>
      <c r="D1246" s="242" t="s">
        <v>256</v>
      </c>
      <c r="E1246" s="261" t="s">
        <v>1</v>
      </c>
      <c r="F1246" s="262" t="s">
        <v>1848</v>
      </c>
      <c r="G1246" s="260"/>
      <c r="H1246" s="263">
        <v>44.799999999999997</v>
      </c>
      <c r="I1246" s="264"/>
      <c r="J1246" s="260"/>
      <c r="K1246" s="260"/>
      <c r="L1246" s="265"/>
      <c r="M1246" s="266"/>
      <c r="N1246" s="267"/>
      <c r="O1246" s="267"/>
      <c r="P1246" s="267"/>
      <c r="Q1246" s="267"/>
      <c r="R1246" s="267"/>
      <c r="S1246" s="267"/>
      <c r="T1246" s="268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9" t="s">
        <v>256</v>
      </c>
      <c r="AU1246" s="269" t="s">
        <v>87</v>
      </c>
      <c r="AV1246" s="14" t="s">
        <v>87</v>
      </c>
      <c r="AW1246" s="14" t="s">
        <v>36</v>
      </c>
      <c r="AX1246" s="14" t="s">
        <v>78</v>
      </c>
      <c r="AY1246" s="269" t="s">
        <v>242</v>
      </c>
    </row>
    <row r="1247" s="14" customFormat="1">
      <c r="A1247" s="14"/>
      <c r="B1247" s="259"/>
      <c r="C1247" s="260"/>
      <c r="D1247" s="242" t="s">
        <v>256</v>
      </c>
      <c r="E1247" s="261" t="s">
        <v>1</v>
      </c>
      <c r="F1247" s="262" t="s">
        <v>1849</v>
      </c>
      <c r="G1247" s="260"/>
      <c r="H1247" s="263">
        <v>27.84</v>
      </c>
      <c r="I1247" s="264"/>
      <c r="J1247" s="260"/>
      <c r="K1247" s="260"/>
      <c r="L1247" s="265"/>
      <c r="M1247" s="266"/>
      <c r="N1247" s="267"/>
      <c r="O1247" s="267"/>
      <c r="P1247" s="267"/>
      <c r="Q1247" s="267"/>
      <c r="R1247" s="267"/>
      <c r="S1247" s="267"/>
      <c r="T1247" s="26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9" t="s">
        <v>256</v>
      </c>
      <c r="AU1247" s="269" t="s">
        <v>87</v>
      </c>
      <c r="AV1247" s="14" t="s">
        <v>87</v>
      </c>
      <c r="AW1247" s="14" t="s">
        <v>36</v>
      </c>
      <c r="AX1247" s="14" t="s">
        <v>78</v>
      </c>
      <c r="AY1247" s="269" t="s">
        <v>242</v>
      </c>
    </row>
    <row r="1248" s="14" customFormat="1">
      <c r="A1248" s="14"/>
      <c r="B1248" s="259"/>
      <c r="C1248" s="260"/>
      <c r="D1248" s="242" t="s">
        <v>256</v>
      </c>
      <c r="E1248" s="261" t="s">
        <v>1</v>
      </c>
      <c r="F1248" s="262" t="s">
        <v>1850</v>
      </c>
      <c r="G1248" s="260"/>
      <c r="H1248" s="263">
        <v>6.96</v>
      </c>
      <c r="I1248" s="264"/>
      <c r="J1248" s="260"/>
      <c r="K1248" s="260"/>
      <c r="L1248" s="265"/>
      <c r="M1248" s="266"/>
      <c r="N1248" s="267"/>
      <c r="O1248" s="267"/>
      <c r="P1248" s="267"/>
      <c r="Q1248" s="267"/>
      <c r="R1248" s="267"/>
      <c r="S1248" s="267"/>
      <c r="T1248" s="268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9" t="s">
        <v>256</v>
      </c>
      <c r="AU1248" s="269" t="s">
        <v>87</v>
      </c>
      <c r="AV1248" s="14" t="s">
        <v>87</v>
      </c>
      <c r="AW1248" s="14" t="s">
        <v>36</v>
      </c>
      <c r="AX1248" s="14" t="s">
        <v>78</v>
      </c>
      <c r="AY1248" s="269" t="s">
        <v>242</v>
      </c>
    </row>
    <row r="1249" s="15" customFormat="1">
      <c r="A1249" s="15"/>
      <c r="B1249" s="270"/>
      <c r="C1249" s="271"/>
      <c r="D1249" s="242" t="s">
        <v>256</v>
      </c>
      <c r="E1249" s="272" t="s">
        <v>1</v>
      </c>
      <c r="F1249" s="273" t="s">
        <v>269</v>
      </c>
      <c r="G1249" s="271"/>
      <c r="H1249" s="274">
        <v>458.9799999999999</v>
      </c>
      <c r="I1249" s="275"/>
      <c r="J1249" s="271"/>
      <c r="K1249" s="271"/>
      <c r="L1249" s="276"/>
      <c r="M1249" s="277"/>
      <c r="N1249" s="278"/>
      <c r="O1249" s="278"/>
      <c r="P1249" s="278"/>
      <c r="Q1249" s="278"/>
      <c r="R1249" s="278"/>
      <c r="S1249" s="278"/>
      <c r="T1249" s="279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80" t="s">
        <v>256</v>
      </c>
      <c r="AU1249" s="280" t="s">
        <v>87</v>
      </c>
      <c r="AV1249" s="15" t="s">
        <v>250</v>
      </c>
      <c r="AW1249" s="15" t="s">
        <v>36</v>
      </c>
      <c r="AX1249" s="15" t="s">
        <v>85</v>
      </c>
      <c r="AY1249" s="280" t="s">
        <v>242</v>
      </c>
    </row>
    <row r="1250" s="2" customFormat="1" ht="24.15" customHeight="1">
      <c r="A1250" s="40"/>
      <c r="B1250" s="41"/>
      <c r="C1250" s="281" t="s">
        <v>1851</v>
      </c>
      <c r="D1250" s="281" t="s">
        <v>478</v>
      </c>
      <c r="E1250" s="282" t="s">
        <v>1852</v>
      </c>
      <c r="F1250" s="283" t="s">
        <v>1853</v>
      </c>
      <c r="G1250" s="284" t="s">
        <v>248</v>
      </c>
      <c r="H1250" s="285">
        <v>82.900000000000006</v>
      </c>
      <c r="I1250" s="286"/>
      <c r="J1250" s="287">
        <f>ROUND(I1250*H1250,2)</f>
        <v>0</v>
      </c>
      <c r="K1250" s="283" t="s">
        <v>249</v>
      </c>
      <c r="L1250" s="288"/>
      <c r="M1250" s="289" t="s">
        <v>1</v>
      </c>
      <c r="N1250" s="290" t="s">
        <v>43</v>
      </c>
      <c r="O1250" s="93"/>
      <c r="P1250" s="238">
        <f>O1250*H1250</f>
        <v>0</v>
      </c>
      <c r="Q1250" s="238">
        <v>0.025999999999999999</v>
      </c>
      <c r="R1250" s="238">
        <f>Q1250*H1250</f>
        <v>2.1554000000000002</v>
      </c>
      <c r="S1250" s="238">
        <v>0</v>
      </c>
      <c r="T1250" s="239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40" t="s">
        <v>896</v>
      </c>
      <c r="AT1250" s="240" t="s">
        <v>478</v>
      </c>
      <c r="AU1250" s="240" t="s">
        <v>87</v>
      </c>
      <c r="AY1250" s="19" t="s">
        <v>242</v>
      </c>
      <c r="BE1250" s="241">
        <f>IF(N1250="základní",J1250,0)</f>
        <v>0</v>
      </c>
      <c r="BF1250" s="241">
        <f>IF(N1250="snížená",J1250,0)</f>
        <v>0</v>
      </c>
      <c r="BG1250" s="241">
        <f>IF(N1250="zákl. přenesená",J1250,0)</f>
        <v>0</v>
      </c>
      <c r="BH1250" s="241">
        <f>IF(N1250="sníž. přenesená",J1250,0)</f>
        <v>0</v>
      </c>
      <c r="BI1250" s="241">
        <f>IF(N1250="nulová",J1250,0)</f>
        <v>0</v>
      </c>
      <c r="BJ1250" s="19" t="s">
        <v>85</v>
      </c>
      <c r="BK1250" s="241">
        <f>ROUND(I1250*H1250,2)</f>
        <v>0</v>
      </c>
      <c r="BL1250" s="19" t="s">
        <v>1097</v>
      </c>
      <c r="BM1250" s="240" t="s">
        <v>1854</v>
      </c>
    </row>
    <row r="1251" s="2" customFormat="1">
      <c r="A1251" s="40"/>
      <c r="B1251" s="41"/>
      <c r="C1251" s="42"/>
      <c r="D1251" s="242" t="s">
        <v>252</v>
      </c>
      <c r="E1251" s="42"/>
      <c r="F1251" s="243" t="s">
        <v>1853</v>
      </c>
      <c r="G1251" s="42"/>
      <c r="H1251" s="42"/>
      <c r="I1251" s="244"/>
      <c r="J1251" s="42"/>
      <c r="K1251" s="42"/>
      <c r="L1251" s="46"/>
      <c r="M1251" s="245"/>
      <c r="N1251" s="246"/>
      <c r="O1251" s="93"/>
      <c r="P1251" s="93"/>
      <c r="Q1251" s="93"/>
      <c r="R1251" s="93"/>
      <c r="S1251" s="93"/>
      <c r="T1251" s="94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252</v>
      </c>
      <c r="AU1251" s="19" t="s">
        <v>87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1846</v>
      </c>
      <c r="G1252" s="260"/>
      <c r="H1252" s="263">
        <v>32.400000000000006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1847</v>
      </c>
      <c r="G1253" s="260"/>
      <c r="H1253" s="263">
        <v>5.6999999999999993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1848</v>
      </c>
      <c r="G1254" s="260"/>
      <c r="H1254" s="263">
        <v>44.799999999999997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5" customFormat="1">
      <c r="A1255" s="15"/>
      <c r="B1255" s="270"/>
      <c r="C1255" s="271"/>
      <c r="D1255" s="242" t="s">
        <v>256</v>
      </c>
      <c r="E1255" s="272" t="s">
        <v>1</v>
      </c>
      <c r="F1255" s="273" t="s">
        <v>269</v>
      </c>
      <c r="G1255" s="271"/>
      <c r="H1255" s="274">
        <v>82.900000000000006</v>
      </c>
      <c r="I1255" s="275"/>
      <c r="J1255" s="271"/>
      <c r="K1255" s="271"/>
      <c r="L1255" s="276"/>
      <c r="M1255" s="277"/>
      <c r="N1255" s="278"/>
      <c r="O1255" s="278"/>
      <c r="P1255" s="278"/>
      <c r="Q1255" s="278"/>
      <c r="R1255" s="278"/>
      <c r="S1255" s="278"/>
      <c r="T1255" s="279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0" t="s">
        <v>256</v>
      </c>
      <c r="AU1255" s="280" t="s">
        <v>87</v>
      </c>
      <c r="AV1255" s="15" t="s">
        <v>250</v>
      </c>
      <c r="AW1255" s="15" t="s">
        <v>36</v>
      </c>
      <c r="AX1255" s="15" t="s">
        <v>85</v>
      </c>
      <c r="AY1255" s="280" t="s">
        <v>242</v>
      </c>
    </row>
    <row r="1256" s="2" customFormat="1" ht="24.15" customHeight="1">
      <c r="A1256" s="40"/>
      <c r="B1256" s="41"/>
      <c r="C1256" s="281" t="s">
        <v>1855</v>
      </c>
      <c r="D1256" s="281" t="s">
        <v>478</v>
      </c>
      <c r="E1256" s="282" t="s">
        <v>1833</v>
      </c>
      <c r="F1256" s="283" t="s">
        <v>1834</v>
      </c>
      <c r="G1256" s="284" t="s">
        <v>248</v>
      </c>
      <c r="H1256" s="285">
        <v>376.07999999999998</v>
      </c>
      <c r="I1256" s="286"/>
      <c r="J1256" s="287">
        <f>ROUND(I1256*H1256,2)</f>
        <v>0</v>
      </c>
      <c r="K1256" s="283" t="s">
        <v>249</v>
      </c>
      <c r="L1256" s="288"/>
      <c r="M1256" s="289" t="s">
        <v>1</v>
      </c>
      <c r="N1256" s="290" t="s">
        <v>43</v>
      </c>
      <c r="O1256" s="93"/>
      <c r="P1256" s="238">
        <f>O1256*H1256</f>
        <v>0</v>
      </c>
      <c r="Q1256" s="238">
        <v>0.02741</v>
      </c>
      <c r="R1256" s="238">
        <f>Q1256*H1256</f>
        <v>10.3083528</v>
      </c>
      <c r="S1256" s="238">
        <v>0</v>
      </c>
      <c r="T1256" s="239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40" t="s">
        <v>896</v>
      </c>
      <c r="AT1256" s="240" t="s">
        <v>478</v>
      </c>
      <c r="AU1256" s="240" t="s">
        <v>87</v>
      </c>
      <c r="AY1256" s="19" t="s">
        <v>242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9" t="s">
        <v>85</v>
      </c>
      <c r="BK1256" s="241">
        <f>ROUND(I1256*H1256,2)</f>
        <v>0</v>
      </c>
      <c r="BL1256" s="19" t="s">
        <v>1097</v>
      </c>
      <c r="BM1256" s="240" t="s">
        <v>1856</v>
      </c>
    </row>
    <row r="1257" s="2" customFormat="1">
      <c r="A1257" s="40"/>
      <c r="B1257" s="41"/>
      <c r="C1257" s="42"/>
      <c r="D1257" s="242" t="s">
        <v>252</v>
      </c>
      <c r="E1257" s="42"/>
      <c r="F1257" s="243" t="s">
        <v>1834</v>
      </c>
      <c r="G1257" s="42"/>
      <c r="H1257" s="42"/>
      <c r="I1257" s="244"/>
      <c r="J1257" s="42"/>
      <c r="K1257" s="42"/>
      <c r="L1257" s="46"/>
      <c r="M1257" s="245"/>
      <c r="N1257" s="246"/>
      <c r="O1257" s="93"/>
      <c r="P1257" s="93"/>
      <c r="Q1257" s="93"/>
      <c r="R1257" s="93"/>
      <c r="S1257" s="93"/>
      <c r="T1257" s="94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252</v>
      </c>
      <c r="AU1257" s="19" t="s">
        <v>87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1842</v>
      </c>
      <c r="G1258" s="260"/>
      <c r="H1258" s="263">
        <v>40.32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4" customFormat="1">
      <c r="A1259" s="14"/>
      <c r="B1259" s="259"/>
      <c r="C1259" s="260"/>
      <c r="D1259" s="242" t="s">
        <v>256</v>
      </c>
      <c r="E1259" s="261" t="s">
        <v>1</v>
      </c>
      <c r="F1259" s="262" t="s">
        <v>1843</v>
      </c>
      <c r="G1259" s="260"/>
      <c r="H1259" s="263">
        <v>65.519999999999996</v>
      </c>
      <c r="I1259" s="264"/>
      <c r="J1259" s="260"/>
      <c r="K1259" s="260"/>
      <c r="L1259" s="265"/>
      <c r="M1259" s="266"/>
      <c r="N1259" s="267"/>
      <c r="O1259" s="267"/>
      <c r="P1259" s="267"/>
      <c r="Q1259" s="267"/>
      <c r="R1259" s="267"/>
      <c r="S1259" s="267"/>
      <c r="T1259" s="268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9" t="s">
        <v>256</v>
      </c>
      <c r="AU1259" s="269" t="s">
        <v>87</v>
      </c>
      <c r="AV1259" s="14" t="s">
        <v>87</v>
      </c>
      <c r="AW1259" s="14" t="s">
        <v>36</v>
      </c>
      <c r="AX1259" s="14" t="s">
        <v>78</v>
      </c>
      <c r="AY1259" s="269" t="s">
        <v>242</v>
      </c>
    </row>
    <row r="1260" s="14" customFormat="1">
      <c r="A1260" s="14"/>
      <c r="B1260" s="259"/>
      <c r="C1260" s="260"/>
      <c r="D1260" s="242" t="s">
        <v>256</v>
      </c>
      <c r="E1260" s="261" t="s">
        <v>1</v>
      </c>
      <c r="F1260" s="262" t="s">
        <v>1844</v>
      </c>
      <c r="G1260" s="260"/>
      <c r="H1260" s="263">
        <v>5.04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9" t="s">
        <v>256</v>
      </c>
      <c r="AU1260" s="269" t="s">
        <v>87</v>
      </c>
      <c r="AV1260" s="14" t="s">
        <v>87</v>
      </c>
      <c r="AW1260" s="14" t="s">
        <v>36</v>
      </c>
      <c r="AX1260" s="14" t="s">
        <v>78</v>
      </c>
      <c r="AY1260" s="269" t="s">
        <v>242</v>
      </c>
    </row>
    <row r="1261" s="14" customFormat="1">
      <c r="A1261" s="14"/>
      <c r="B1261" s="259"/>
      <c r="C1261" s="260"/>
      <c r="D1261" s="242" t="s">
        <v>256</v>
      </c>
      <c r="E1261" s="261" t="s">
        <v>1</v>
      </c>
      <c r="F1261" s="262" t="s">
        <v>1845</v>
      </c>
      <c r="G1261" s="260"/>
      <c r="H1261" s="263">
        <v>230.39999999999998</v>
      </c>
      <c r="I1261" s="264"/>
      <c r="J1261" s="260"/>
      <c r="K1261" s="260"/>
      <c r="L1261" s="265"/>
      <c r="M1261" s="266"/>
      <c r="N1261" s="267"/>
      <c r="O1261" s="267"/>
      <c r="P1261" s="267"/>
      <c r="Q1261" s="267"/>
      <c r="R1261" s="267"/>
      <c r="S1261" s="267"/>
      <c r="T1261" s="26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9" t="s">
        <v>256</v>
      </c>
      <c r="AU1261" s="269" t="s">
        <v>87</v>
      </c>
      <c r="AV1261" s="14" t="s">
        <v>87</v>
      </c>
      <c r="AW1261" s="14" t="s">
        <v>36</v>
      </c>
      <c r="AX1261" s="14" t="s">
        <v>78</v>
      </c>
      <c r="AY1261" s="269" t="s">
        <v>242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1849</v>
      </c>
      <c r="G1262" s="260"/>
      <c r="H1262" s="263">
        <v>27.84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1850</v>
      </c>
      <c r="G1263" s="260"/>
      <c r="H1263" s="263">
        <v>6.96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5" customFormat="1">
      <c r="A1264" s="15"/>
      <c r="B1264" s="270"/>
      <c r="C1264" s="271"/>
      <c r="D1264" s="242" t="s">
        <v>256</v>
      </c>
      <c r="E1264" s="272" t="s">
        <v>1</v>
      </c>
      <c r="F1264" s="273" t="s">
        <v>269</v>
      </c>
      <c r="G1264" s="271"/>
      <c r="H1264" s="274">
        <v>376.07999999999993</v>
      </c>
      <c r="I1264" s="275"/>
      <c r="J1264" s="271"/>
      <c r="K1264" s="271"/>
      <c r="L1264" s="276"/>
      <c r="M1264" s="277"/>
      <c r="N1264" s="278"/>
      <c r="O1264" s="278"/>
      <c r="P1264" s="278"/>
      <c r="Q1264" s="278"/>
      <c r="R1264" s="278"/>
      <c r="S1264" s="278"/>
      <c r="T1264" s="279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0" t="s">
        <v>256</v>
      </c>
      <c r="AU1264" s="280" t="s">
        <v>87</v>
      </c>
      <c r="AV1264" s="15" t="s">
        <v>250</v>
      </c>
      <c r="AW1264" s="15" t="s">
        <v>36</v>
      </c>
      <c r="AX1264" s="15" t="s">
        <v>85</v>
      </c>
      <c r="AY1264" s="280" t="s">
        <v>242</v>
      </c>
    </row>
    <row r="1265" s="2" customFormat="1" ht="24.15" customHeight="1">
      <c r="A1265" s="40"/>
      <c r="B1265" s="41"/>
      <c r="C1265" s="229" t="s">
        <v>1857</v>
      </c>
      <c r="D1265" s="229" t="s">
        <v>245</v>
      </c>
      <c r="E1265" s="230" t="s">
        <v>1858</v>
      </c>
      <c r="F1265" s="231" t="s">
        <v>1859</v>
      </c>
      <c r="G1265" s="232" t="s">
        <v>360</v>
      </c>
      <c r="H1265" s="233">
        <v>1</v>
      </c>
      <c r="I1265" s="234"/>
      <c r="J1265" s="235">
        <f>ROUND(I1265*H1265,2)</f>
        <v>0</v>
      </c>
      <c r="K1265" s="231" t="s">
        <v>249</v>
      </c>
      <c r="L1265" s="46"/>
      <c r="M1265" s="236" t="s">
        <v>1</v>
      </c>
      <c r="N1265" s="237" t="s">
        <v>43</v>
      </c>
      <c r="O1265" s="93"/>
      <c r="P1265" s="238">
        <f>O1265*H1265</f>
        <v>0</v>
      </c>
      <c r="Q1265" s="238">
        <v>0</v>
      </c>
      <c r="R1265" s="238">
        <f>Q1265*H1265</f>
        <v>0</v>
      </c>
      <c r="S1265" s="238">
        <v>0</v>
      </c>
      <c r="T1265" s="239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40" t="s">
        <v>1097</v>
      </c>
      <c r="AT1265" s="240" t="s">
        <v>245</v>
      </c>
      <c r="AU1265" s="240" t="s">
        <v>87</v>
      </c>
      <c r="AY1265" s="19" t="s">
        <v>242</v>
      </c>
      <c r="BE1265" s="241">
        <f>IF(N1265="základní",J1265,0)</f>
        <v>0</v>
      </c>
      <c r="BF1265" s="241">
        <f>IF(N1265="snížená",J1265,0)</f>
        <v>0</v>
      </c>
      <c r="BG1265" s="241">
        <f>IF(N1265="zákl. přenesená",J1265,0)</f>
        <v>0</v>
      </c>
      <c r="BH1265" s="241">
        <f>IF(N1265="sníž. přenesená",J1265,0)</f>
        <v>0</v>
      </c>
      <c r="BI1265" s="241">
        <f>IF(N1265="nulová",J1265,0)</f>
        <v>0</v>
      </c>
      <c r="BJ1265" s="19" t="s">
        <v>85</v>
      </c>
      <c r="BK1265" s="241">
        <f>ROUND(I1265*H1265,2)</f>
        <v>0</v>
      </c>
      <c r="BL1265" s="19" t="s">
        <v>1097</v>
      </c>
      <c r="BM1265" s="240" t="s">
        <v>1860</v>
      </c>
    </row>
    <row r="1266" s="2" customFormat="1">
      <c r="A1266" s="40"/>
      <c r="B1266" s="41"/>
      <c r="C1266" s="42"/>
      <c r="D1266" s="242" t="s">
        <v>252</v>
      </c>
      <c r="E1266" s="42"/>
      <c r="F1266" s="243" t="s">
        <v>1859</v>
      </c>
      <c r="G1266" s="42"/>
      <c r="H1266" s="42"/>
      <c r="I1266" s="244"/>
      <c r="J1266" s="42"/>
      <c r="K1266" s="42"/>
      <c r="L1266" s="46"/>
      <c r="M1266" s="245"/>
      <c r="N1266" s="246"/>
      <c r="O1266" s="93"/>
      <c r="P1266" s="93"/>
      <c r="Q1266" s="93"/>
      <c r="R1266" s="93"/>
      <c r="S1266" s="93"/>
      <c r="T1266" s="94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252</v>
      </c>
      <c r="AU1266" s="19" t="s">
        <v>87</v>
      </c>
    </row>
    <row r="1267" s="2" customFormat="1">
      <c r="A1267" s="40"/>
      <c r="B1267" s="41"/>
      <c r="C1267" s="42"/>
      <c r="D1267" s="247" t="s">
        <v>254</v>
      </c>
      <c r="E1267" s="42"/>
      <c r="F1267" s="248" t="s">
        <v>1861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254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1862</v>
      </c>
      <c r="G1268" s="260"/>
      <c r="H1268" s="263">
        <v>1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5" customFormat="1">
      <c r="A1269" s="15"/>
      <c r="B1269" s="270"/>
      <c r="C1269" s="271"/>
      <c r="D1269" s="242" t="s">
        <v>256</v>
      </c>
      <c r="E1269" s="272" t="s">
        <v>1</v>
      </c>
      <c r="F1269" s="273" t="s">
        <v>269</v>
      </c>
      <c r="G1269" s="271"/>
      <c r="H1269" s="274">
        <v>1</v>
      </c>
      <c r="I1269" s="275"/>
      <c r="J1269" s="271"/>
      <c r="K1269" s="271"/>
      <c r="L1269" s="276"/>
      <c r="M1269" s="277"/>
      <c r="N1269" s="278"/>
      <c r="O1269" s="278"/>
      <c r="P1269" s="278"/>
      <c r="Q1269" s="278"/>
      <c r="R1269" s="278"/>
      <c r="S1269" s="278"/>
      <c r="T1269" s="279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80" t="s">
        <v>256</v>
      </c>
      <c r="AU1269" s="280" t="s">
        <v>87</v>
      </c>
      <c r="AV1269" s="15" t="s">
        <v>250</v>
      </c>
      <c r="AW1269" s="15" t="s">
        <v>36</v>
      </c>
      <c r="AX1269" s="15" t="s">
        <v>85</v>
      </c>
      <c r="AY1269" s="280" t="s">
        <v>242</v>
      </c>
    </row>
    <row r="1270" s="2" customFormat="1" ht="24.15" customHeight="1">
      <c r="A1270" s="40"/>
      <c r="B1270" s="41"/>
      <c r="C1270" s="281" t="s">
        <v>1863</v>
      </c>
      <c r="D1270" s="281" t="s">
        <v>478</v>
      </c>
      <c r="E1270" s="282" t="s">
        <v>1864</v>
      </c>
      <c r="F1270" s="283" t="s">
        <v>1865</v>
      </c>
      <c r="G1270" s="284" t="s">
        <v>248</v>
      </c>
      <c r="H1270" s="285">
        <v>1</v>
      </c>
      <c r="I1270" s="286"/>
      <c r="J1270" s="287">
        <f>ROUND(I1270*H1270,2)</f>
        <v>0</v>
      </c>
      <c r="K1270" s="283" t="s">
        <v>249</v>
      </c>
      <c r="L1270" s="288"/>
      <c r="M1270" s="289" t="s">
        <v>1</v>
      </c>
      <c r="N1270" s="290" t="s">
        <v>43</v>
      </c>
      <c r="O1270" s="93"/>
      <c r="P1270" s="238">
        <f>O1270*H1270</f>
        <v>0</v>
      </c>
      <c r="Q1270" s="238">
        <v>0.01908</v>
      </c>
      <c r="R1270" s="238">
        <f>Q1270*H1270</f>
        <v>0.01908</v>
      </c>
      <c r="S1270" s="238">
        <v>0</v>
      </c>
      <c r="T1270" s="239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40" t="s">
        <v>896</v>
      </c>
      <c r="AT1270" s="240" t="s">
        <v>478</v>
      </c>
      <c r="AU1270" s="240" t="s">
        <v>87</v>
      </c>
      <c r="AY1270" s="19" t="s">
        <v>242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9" t="s">
        <v>85</v>
      </c>
      <c r="BK1270" s="241">
        <f>ROUND(I1270*H1270,2)</f>
        <v>0</v>
      </c>
      <c r="BL1270" s="19" t="s">
        <v>1097</v>
      </c>
      <c r="BM1270" s="240" t="s">
        <v>1866</v>
      </c>
    </row>
    <row r="1271" s="2" customFormat="1">
      <c r="A1271" s="40"/>
      <c r="B1271" s="41"/>
      <c r="C1271" s="42"/>
      <c r="D1271" s="242" t="s">
        <v>252</v>
      </c>
      <c r="E1271" s="42"/>
      <c r="F1271" s="243" t="s">
        <v>1865</v>
      </c>
      <c r="G1271" s="42"/>
      <c r="H1271" s="42"/>
      <c r="I1271" s="244"/>
      <c r="J1271" s="42"/>
      <c r="K1271" s="42"/>
      <c r="L1271" s="46"/>
      <c r="M1271" s="245"/>
      <c r="N1271" s="246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252</v>
      </c>
      <c r="AU1271" s="19" t="s">
        <v>87</v>
      </c>
    </row>
    <row r="1272" s="2" customFormat="1">
      <c r="A1272" s="40"/>
      <c r="B1272" s="41"/>
      <c r="C1272" s="42"/>
      <c r="D1272" s="242" t="s">
        <v>1050</v>
      </c>
      <c r="E1272" s="42"/>
      <c r="F1272" s="291" t="s">
        <v>1867</v>
      </c>
      <c r="G1272" s="42"/>
      <c r="H1272" s="42"/>
      <c r="I1272" s="244"/>
      <c r="J1272" s="42"/>
      <c r="K1272" s="42"/>
      <c r="L1272" s="46"/>
      <c r="M1272" s="245"/>
      <c r="N1272" s="246"/>
      <c r="O1272" s="93"/>
      <c r="P1272" s="93"/>
      <c r="Q1272" s="93"/>
      <c r="R1272" s="93"/>
      <c r="S1272" s="93"/>
      <c r="T1272" s="94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1050</v>
      </c>
      <c r="AU1272" s="19" t="s">
        <v>87</v>
      </c>
    </row>
    <row r="1273" s="2" customFormat="1" ht="24.15" customHeight="1">
      <c r="A1273" s="40"/>
      <c r="B1273" s="41"/>
      <c r="C1273" s="229" t="s">
        <v>1868</v>
      </c>
      <c r="D1273" s="229" t="s">
        <v>245</v>
      </c>
      <c r="E1273" s="230" t="s">
        <v>1869</v>
      </c>
      <c r="F1273" s="231" t="s">
        <v>1870</v>
      </c>
      <c r="G1273" s="232" t="s">
        <v>360</v>
      </c>
      <c r="H1273" s="233">
        <v>3</v>
      </c>
      <c r="I1273" s="234"/>
      <c r="J1273" s="235">
        <f>ROUND(I1273*H1273,2)</f>
        <v>0</v>
      </c>
      <c r="K1273" s="231" t="s">
        <v>249</v>
      </c>
      <c r="L1273" s="46"/>
      <c r="M1273" s="236" t="s">
        <v>1</v>
      </c>
      <c r="N1273" s="237" t="s">
        <v>43</v>
      </c>
      <c r="O1273" s="93"/>
      <c r="P1273" s="238">
        <f>O1273*H1273</f>
        <v>0</v>
      </c>
      <c r="Q1273" s="238">
        <v>0</v>
      </c>
      <c r="R1273" s="238">
        <f>Q1273*H1273</f>
        <v>0</v>
      </c>
      <c r="S1273" s="238">
        <v>0</v>
      </c>
      <c r="T1273" s="239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40" t="s">
        <v>1097</v>
      </c>
      <c r="AT1273" s="240" t="s">
        <v>245</v>
      </c>
      <c r="AU1273" s="240" t="s">
        <v>87</v>
      </c>
      <c r="AY1273" s="19" t="s">
        <v>242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9" t="s">
        <v>85</v>
      </c>
      <c r="BK1273" s="241">
        <f>ROUND(I1273*H1273,2)</f>
        <v>0</v>
      </c>
      <c r="BL1273" s="19" t="s">
        <v>1097</v>
      </c>
      <c r="BM1273" s="240" t="s">
        <v>1871</v>
      </c>
    </row>
    <row r="1274" s="2" customFormat="1">
      <c r="A1274" s="40"/>
      <c r="B1274" s="41"/>
      <c r="C1274" s="42"/>
      <c r="D1274" s="242" t="s">
        <v>252</v>
      </c>
      <c r="E1274" s="42"/>
      <c r="F1274" s="243" t="s">
        <v>1872</v>
      </c>
      <c r="G1274" s="42"/>
      <c r="H1274" s="42"/>
      <c r="I1274" s="244"/>
      <c r="J1274" s="42"/>
      <c r="K1274" s="42"/>
      <c r="L1274" s="46"/>
      <c r="M1274" s="245"/>
      <c r="N1274" s="246"/>
      <c r="O1274" s="93"/>
      <c r="P1274" s="93"/>
      <c r="Q1274" s="93"/>
      <c r="R1274" s="93"/>
      <c r="S1274" s="93"/>
      <c r="T1274" s="94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252</v>
      </c>
      <c r="AU1274" s="19" t="s">
        <v>87</v>
      </c>
    </row>
    <row r="1275" s="2" customFormat="1">
      <c r="A1275" s="40"/>
      <c r="B1275" s="41"/>
      <c r="C1275" s="42"/>
      <c r="D1275" s="247" t="s">
        <v>254</v>
      </c>
      <c r="E1275" s="42"/>
      <c r="F1275" s="248" t="s">
        <v>1873</v>
      </c>
      <c r="G1275" s="42"/>
      <c r="H1275" s="42"/>
      <c r="I1275" s="244"/>
      <c r="J1275" s="42"/>
      <c r="K1275" s="42"/>
      <c r="L1275" s="46"/>
      <c r="M1275" s="245"/>
      <c r="N1275" s="246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254</v>
      </c>
      <c r="AU1275" s="19" t="s">
        <v>87</v>
      </c>
    </row>
    <row r="1276" s="14" customFormat="1">
      <c r="A1276" s="14"/>
      <c r="B1276" s="259"/>
      <c r="C1276" s="260"/>
      <c r="D1276" s="242" t="s">
        <v>256</v>
      </c>
      <c r="E1276" s="261" t="s">
        <v>1</v>
      </c>
      <c r="F1276" s="262" t="s">
        <v>1874</v>
      </c>
      <c r="G1276" s="260"/>
      <c r="H1276" s="263">
        <v>1</v>
      </c>
      <c r="I1276" s="264"/>
      <c r="J1276" s="260"/>
      <c r="K1276" s="260"/>
      <c r="L1276" s="265"/>
      <c r="M1276" s="266"/>
      <c r="N1276" s="267"/>
      <c r="O1276" s="267"/>
      <c r="P1276" s="267"/>
      <c r="Q1276" s="267"/>
      <c r="R1276" s="267"/>
      <c r="S1276" s="267"/>
      <c r="T1276" s="26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9" t="s">
        <v>256</v>
      </c>
      <c r="AU1276" s="269" t="s">
        <v>87</v>
      </c>
      <c r="AV1276" s="14" t="s">
        <v>87</v>
      </c>
      <c r="AW1276" s="14" t="s">
        <v>36</v>
      </c>
      <c r="AX1276" s="14" t="s">
        <v>78</v>
      </c>
      <c r="AY1276" s="269" t="s">
        <v>242</v>
      </c>
    </row>
    <row r="1277" s="14" customFormat="1">
      <c r="A1277" s="14"/>
      <c r="B1277" s="259"/>
      <c r="C1277" s="260"/>
      <c r="D1277" s="242" t="s">
        <v>256</v>
      </c>
      <c r="E1277" s="261" t="s">
        <v>1</v>
      </c>
      <c r="F1277" s="262" t="s">
        <v>1875</v>
      </c>
      <c r="G1277" s="260"/>
      <c r="H1277" s="263">
        <v>1</v>
      </c>
      <c r="I1277" s="264"/>
      <c r="J1277" s="260"/>
      <c r="K1277" s="260"/>
      <c r="L1277" s="265"/>
      <c r="M1277" s="266"/>
      <c r="N1277" s="267"/>
      <c r="O1277" s="267"/>
      <c r="P1277" s="267"/>
      <c r="Q1277" s="267"/>
      <c r="R1277" s="267"/>
      <c r="S1277" s="267"/>
      <c r="T1277" s="26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9" t="s">
        <v>256</v>
      </c>
      <c r="AU1277" s="269" t="s">
        <v>87</v>
      </c>
      <c r="AV1277" s="14" t="s">
        <v>87</v>
      </c>
      <c r="AW1277" s="14" t="s">
        <v>36</v>
      </c>
      <c r="AX1277" s="14" t="s">
        <v>78</v>
      </c>
      <c r="AY1277" s="269" t="s">
        <v>242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1876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3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1877</v>
      </c>
      <c r="D1280" s="281" t="s">
        <v>478</v>
      </c>
      <c r="E1280" s="282" t="s">
        <v>1878</v>
      </c>
      <c r="F1280" s="283" t="s">
        <v>1879</v>
      </c>
      <c r="G1280" s="284" t="s">
        <v>248</v>
      </c>
      <c r="H1280" s="285">
        <v>5.8799999999999999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0.038289999999999998</v>
      </c>
      <c r="R1280" s="238">
        <f>Q1280*H1280</f>
        <v>0.22514519999999999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1880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1879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1881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14" customFormat="1">
      <c r="A1283" s="14"/>
      <c r="B1283" s="259"/>
      <c r="C1283" s="260"/>
      <c r="D1283" s="242" t="s">
        <v>256</v>
      </c>
      <c r="E1283" s="261" t="s">
        <v>1</v>
      </c>
      <c r="F1283" s="262" t="s">
        <v>1882</v>
      </c>
      <c r="G1283" s="260"/>
      <c r="H1283" s="263">
        <v>2.8350000000000004</v>
      </c>
      <c r="I1283" s="264"/>
      <c r="J1283" s="260"/>
      <c r="K1283" s="260"/>
      <c r="L1283" s="265"/>
      <c r="M1283" s="266"/>
      <c r="N1283" s="267"/>
      <c r="O1283" s="267"/>
      <c r="P1283" s="267"/>
      <c r="Q1283" s="267"/>
      <c r="R1283" s="267"/>
      <c r="S1283" s="267"/>
      <c r="T1283" s="268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9" t="s">
        <v>256</v>
      </c>
      <c r="AU1283" s="269" t="s">
        <v>87</v>
      </c>
      <c r="AV1283" s="14" t="s">
        <v>87</v>
      </c>
      <c r="AW1283" s="14" t="s">
        <v>36</v>
      </c>
      <c r="AX1283" s="14" t="s">
        <v>78</v>
      </c>
      <c r="AY1283" s="269" t="s">
        <v>242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1883</v>
      </c>
      <c r="G1284" s="260"/>
      <c r="H1284" s="263">
        <v>3.0449999999999999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5.8800000000000008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4.15" customHeight="1">
      <c r="A1286" s="40"/>
      <c r="B1286" s="41"/>
      <c r="C1286" s="281" t="s">
        <v>1884</v>
      </c>
      <c r="D1286" s="281" t="s">
        <v>478</v>
      </c>
      <c r="E1286" s="282" t="s">
        <v>1885</v>
      </c>
      <c r="F1286" s="283" t="s">
        <v>1886</v>
      </c>
      <c r="G1286" s="284" t="s">
        <v>248</v>
      </c>
      <c r="H1286" s="285">
        <v>3.7799999999999998</v>
      </c>
      <c r="I1286" s="286"/>
      <c r="J1286" s="287">
        <f>ROUND(I1286*H1286,2)</f>
        <v>0</v>
      </c>
      <c r="K1286" s="283" t="s">
        <v>249</v>
      </c>
      <c r="L1286" s="288"/>
      <c r="M1286" s="289" t="s">
        <v>1</v>
      </c>
      <c r="N1286" s="290" t="s">
        <v>43</v>
      </c>
      <c r="O1286" s="93"/>
      <c r="P1286" s="238">
        <f>O1286*H1286</f>
        <v>0</v>
      </c>
      <c r="Q1286" s="238">
        <v>0.038289999999999998</v>
      </c>
      <c r="R1286" s="238">
        <f>Q1286*H1286</f>
        <v>0.14473619999999998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896</v>
      </c>
      <c r="AT1286" s="240" t="s">
        <v>478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1887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1886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>
      <c r="A1288" s="40"/>
      <c r="B1288" s="41"/>
      <c r="C1288" s="42"/>
      <c r="D1288" s="242" t="s">
        <v>1050</v>
      </c>
      <c r="E1288" s="42"/>
      <c r="F1288" s="291" t="s">
        <v>1888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1050</v>
      </c>
      <c r="AU1288" s="19" t="s">
        <v>87</v>
      </c>
    </row>
    <row r="1289" s="14" customFormat="1">
      <c r="A1289" s="14"/>
      <c r="B1289" s="259"/>
      <c r="C1289" s="260"/>
      <c r="D1289" s="242" t="s">
        <v>256</v>
      </c>
      <c r="E1289" s="261" t="s">
        <v>1</v>
      </c>
      <c r="F1289" s="262" t="s">
        <v>1889</v>
      </c>
      <c r="G1289" s="260"/>
      <c r="H1289" s="263">
        <v>3.7800000000000002</v>
      </c>
      <c r="I1289" s="264"/>
      <c r="J1289" s="260"/>
      <c r="K1289" s="260"/>
      <c r="L1289" s="265"/>
      <c r="M1289" s="266"/>
      <c r="N1289" s="267"/>
      <c r="O1289" s="267"/>
      <c r="P1289" s="267"/>
      <c r="Q1289" s="267"/>
      <c r="R1289" s="267"/>
      <c r="S1289" s="267"/>
      <c r="T1289" s="26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9" t="s">
        <v>256</v>
      </c>
      <c r="AU1289" s="269" t="s">
        <v>87</v>
      </c>
      <c r="AV1289" s="14" t="s">
        <v>87</v>
      </c>
      <c r="AW1289" s="14" t="s">
        <v>36</v>
      </c>
      <c r="AX1289" s="14" t="s">
        <v>85</v>
      </c>
      <c r="AY1289" s="269" t="s">
        <v>242</v>
      </c>
    </row>
    <row r="1290" s="2" customFormat="1" ht="24.15" customHeight="1">
      <c r="A1290" s="40"/>
      <c r="B1290" s="41"/>
      <c r="C1290" s="229" t="s">
        <v>1890</v>
      </c>
      <c r="D1290" s="229" t="s">
        <v>245</v>
      </c>
      <c r="E1290" s="230" t="s">
        <v>1891</v>
      </c>
      <c r="F1290" s="231" t="s">
        <v>1892</v>
      </c>
      <c r="G1290" s="232" t="s">
        <v>360</v>
      </c>
      <c r="H1290" s="233">
        <v>1</v>
      </c>
      <c r="I1290" s="234"/>
      <c r="J1290" s="235">
        <f>ROUND(I1290*H1290,2)</f>
        <v>0</v>
      </c>
      <c r="K1290" s="231" t="s">
        <v>249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0</v>
      </c>
      <c r="R1290" s="238">
        <f>Q1290*H1290</f>
        <v>0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1893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7" t="s">
        <v>254</v>
      </c>
      <c r="E1292" s="42"/>
      <c r="F1292" s="248" t="s">
        <v>1895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254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1896</v>
      </c>
      <c r="G1293" s="260"/>
      <c r="H1293" s="263">
        <v>1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85</v>
      </c>
      <c r="AY1293" s="269" t="s">
        <v>242</v>
      </c>
    </row>
    <row r="1294" s="2" customFormat="1" ht="24.15" customHeight="1">
      <c r="A1294" s="40"/>
      <c r="B1294" s="41"/>
      <c r="C1294" s="281" t="s">
        <v>1897</v>
      </c>
      <c r="D1294" s="281" t="s">
        <v>478</v>
      </c>
      <c r="E1294" s="282" t="s">
        <v>1898</v>
      </c>
      <c r="F1294" s="283" t="s">
        <v>1899</v>
      </c>
      <c r="G1294" s="284" t="s">
        <v>248</v>
      </c>
      <c r="H1294" s="285">
        <v>5.2199999999999998</v>
      </c>
      <c r="I1294" s="286"/>
      <c r="J1294" s="287">
        <f>ROUND(I1294*H1294,2)</f>
        <v>0</v>
      </c>
      <c r="K1294" s="283" t="s">
        <v>249</v>
      </c>
      <c r="L1294" s="288"/>
      <c r="M1294" s="289" t="s">
        <v>1</v>
      </c>
      <c r="N1294" s="290" t="s">
        <v>43</v>
      </c>
      <c r="O1294" s="93"/>
      <c r="P1294" s="238">
        <f>O1294*H1294</f>
        <v>0</v>
      </c>
      <c r="Q1294" s="238">
        <v>0.024230000000000002</v>
      </c>
      <c r="R1294" s="238">
        <f>Q1294*H1294</f>
        <v>0.1264806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896</v>
      </c>
      <c r="AT1294" s="240" t="s">
        <v>478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1900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1899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2" customFormat="1">
      <c r="A1296" s="40"/>
      <c r="B1296" s="41"/>
      <c r="C1296" s="42"/>
      <c r="D1296" s="242" t="s">
        <v>1050</v>
      </c>
      <c r="E1296" s="42"/>
      <c r="F1296" s="291" t="s">
        <v>1901</v>
      </c>
      <c r="G1296" s="42"/>
      <c r="H1296" s="42"/>
      <c r="I1296" s="244"/>
      <c r="J1296" s="42"/>
      <c r="K1296" s="42"/>
      <c r="L1296" s="46"/>
      <c r="M1296" s="245"/>
      <c r="N1296" s="246"/>
      <c r="O1296" s="93"/>
      <c r="P1296" s="93"/>
      <c r="Q1296" s="93"/>
      <c r="R1296" s="93"/>
      <c r="S1296" s="93"/>
      <c r="T1296" s="94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1050</v>
      </c>
      <c r="AU1296" s="19" t="s">
        <v>87</v>
      </c>
    </row>
    <row r="1297" s="14" customFormat="1">
      <c r="A1297" s="14"/>
      <c r="B1297" s="259"/>
      <c r="C1297" s="260"/>
      <c r="D1297" s="242" t="s">
        <v>256</v>
      </c>
      <c r="E1297" s="261" t="s">
        <v>1</v>
      </c>
      <c r="F1297" s="262" t="s">
        <v>1902</v>
      </c>
      <c r="G1297" s="260"/>
      <c r="H1297" s="263">
        <v>5.2199999999999998</v>
      </c>
      <c r="I1297" s="264"/>
      <c r="J1297" s="260"/>
      <c r="K1297" s="260"/>
      <c r="L1297" s="265"/>
      <c r="M1297" s="266"/>
      <c r="N1297" s="267"/>
      <c r="O1297" s="267"/>
      <c r="P1297" s="267"/>
      <c r="Q1297" s="267"/>
      <c r="R1297" s="267"/>
      <c r="S1297" s="267"/>
      <c r="T1297" s="26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9" t="s">
        <v>256</v>
      </c>
      <c r="AU1297" s="269" t="s">
        <v>87</v>
      </c>
      <c r="AV1297" s="14" t="s">
        <v>87</v>
      </c>
      <c r="AW1297" s="14" t="s">
        <v>36</v>
      </c>
      <c r="AX1297" s="14" t="s">
        <v>85</v>
      </c>
      <c r="AY1297" s="269" t="s">
        <v>242</v>
      </c>
    </row>
    <row r="1298" s="2" customFormat="1" ht="24.15" customHeight="1">
      <c r="A1298" s="40"/>
      <c r="B1298" s="41"/>
      <c r="C1298" s="229" t="s">
        <v>1903</v>
      </c>
      <c r="D1298" s="229" t="s">
        <v>245</v>
      </c>
      <c r="E1298" s="230" t="s">
        <v>1904</v>
      </c>
      <c r="F1298" s="231" t="s">
        <v>1905</v>
      </c>
      <c r="G1298" s="232" t="s">
        <v>360</v>
      </c>
      <c r="H1298" s="233">
        <v>6</v>
      </c>
      <c r="I1298" s="234"/>
      <c r="J1298" s="235">
        <f>ROUND(I1298*H1298,2)</f>
        <v>0</v>
      </c>
      <c r="K1298" s="231" t="s">
        <v>249</v>
      </c>
      <c r="L1298" s="46"/>
      <c r="M1298" s="236" t="s">
        <v>1</v>
      </c>
      <c r="N1298" s="237" t="s">
        <v>43</v>
      </c>
      <c r="O1298" s="93"/>
      <c r="P1298" s="238">
        <f>O1298*H1298</f>
        <v>0</v>
      </c>
      <c r="Q1298" s="238">
        <v>0</v>
      </c>
      <c r="R1298" s="238">
        <f>Q1298*H1298</f>
        <v>0</v>
      </c>
      <c r="S1298" s="238">
        <v>0</v>
      </c>
      <c r="T1298" s="239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0" t="s">
        <v>1097</v>
      </c>
      <c r="AT1298" s="240" t="s">
        <v>245</v>
      </c>
      <c r="AU1298" s="240" t="s">
        <v>87</v>
      </c>
      <c r="AY1298" s="19" t="s">
        <v>242</v>
      </c>
      <c r="BE1298" s="241">
        <f>IF(N1298="základní",J1298,0)</f>
        <v>0</v>
      </c>
      <c r="BF1298" s="241">
        <f>IF(N1298="snížená",J1298,0)</f>
        <v>0</v>
      </c>
      <c r="BG1298" s="241">
        <f>IF(N1298="zákl. přenesená",J1298,0)</f>
        <v>0</v>
      </c>
      <c r="BH1298" s="241">
        <f>IF(N1298="sníž. přenesená",J1298,0)</f>
        <v>0</v>
      </c>
      <c r="BI1298" s="241">
        <f>IF(N1298="nulová",J1298,0)</f>
        <v>0</v>
      </c>
      <c r="BJ1298" s="19" t="s">
        <v>85</v>
      </c>
      <c r="BK1298" s="241">
        <f>ROUND(I1298*H1298,2)</f>
        <v>0</v>
      </c>
      <c r="BL1298" s="19" t="s">
        <v>1097</v>
      </c>
      <c r="BM1298" s="240" t="s">
        <v>1906</v>
      </c>
    </row>
    <row r="1299" s="2" customFormat="1">
      <c r="A1299" s="40"/>
      <c r="B1299" s="41"/>
      <c r="C1299" s="42"/>
      <c r="D1299" s="242" t="s">
        <v>252</v>
      </c>
      <c r="E1299" s="42"/>
      <c r="F1299" s="243" t="s">
        <v>1905</v>
      </c>
      <c r="G1299" s="42"/>
      <c r="H1299" s="42"/>
      <c r="I1299" s="244"/>
      <c r="J1299" s="42"/>
      <c r="K1299" s="42"/>
      <c r="L1299" s="46"/>
      <c r="M1299" s="245"/>
      <c r="N1299" s="246"/>
      <c r="O1299" s="93"/>
      <c r="P1299" s="93"/>
      <c r="Q1299" s="93"/>
      <c r="R1299" s="93"/>
      <c r="S1299" s="93"/>
      <c r="T1299" s="94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252</v>
      </c>
      <c r="AU1299" s="19" t="s">
        <v>87</v>
      </c>
    </row>
    <row r="1300" s="2" customFormat="1">
      <c r="A1300" s="40"/>
      <c r="B1300" s="41"/>
      <c r="C1300" s="42"/>
      <c r="D1300" s="247" t="s">
        <v>254</v>
      </c>
      <c r="E1300" s="42"/>
      <c r="F1300" s="248" t="s">
        <v>1907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254</v>
      </c>
      <c r="AU1300" s="19" t="s">
        <v>87</v>
      </c>
    </row>
    <row r="1301" s="14" customFormat="1">
      <c r="A1301" s="14"/>
      <c r="B1301" s="259"/>
      <c r="C1301" s="260"/>
      <c r="D1301" s="242" t="s">
        <v>256</v>
      </c>
      <c r="E1301" s="261" t="s">
        <v>1</v>
      </c>
      <c r="F1301" s="262" t="s">
        <v>1908</v>
      </c>
      <c r="G1301" s="260"/>
      <c r="H1301" s="263">
        <v>1</v>
      </c>
      <c r="I1301" s="264"/>
      <c r="J1301" s="260"/>
      <c r="K1301" s="260"/>
      <c r="L1301" s="265"/>
      <c r="M1301" s="266"/>
      <c r="N1301" s="267"/>
      <c r="O1301" s="267"/>
      <c r="P1301" s="267"/>
      <c r="Q1301" s="267"/>
      <c r="R1301" s="267"/>
      <c r="S1301" s="267"/>
      <c r="T1301" s="26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9" t="s">
        <v>256</v>
      </c>
      <c r="AU1301" s="269" t="s">
        <v>87</v>
      </c>
      <c r="AV1301" s="14" t="s">
        <v>87</v>
      </c>
      <c r="AW1301" s="14" t="s">
        <v>36</v>
      </c>
      <c r="AX1301" s="14" t="s">
        <v>78</v>
      </c>
      <c r="AY1301" s="269" t="s">
        <v>242</v>
      </c>
    </row>
    <row r="1302" s="14" customFormat="1">
      <c r="A1302" s="14"/>
      <c r="B1302" s="259"/>
      <c r="C1302" s="260"/>
      <c r="D1302" s="242" t="s">
        <v>256</v>
      </c>
      <c r="E1302" s="261" t="s">
        <v>1</v>
      </c>
      <c r="F1302" s="262" t="s">
        <v>1909</v>
      </c>
      <c r="G1302" s="260"/>
      <c r="H1302" s="263">
        <v>1</v>
      </c>
      <c r="I1302" s="264"/>
      <c r="J1302" s="260"/>
      <c r="K1302" s="260"/>
      <c r="L1302" s="265"/>
      <c r="M1302" s="266"/>
      <c r="N1302" s="267"/>
      <c r="O1302" s="267"/>
      <c r="P1302" s="267"/>
      <c r="Q1302" s="267"/>
      <c r="R1302" s="267"/>
      <c r="S1302" s="267"/>
      <c r="T1302" s="26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9" t="s">
        <v>256</v>
      </c>
      <c r="AU1302" s="269" t="s">
        <v>87</v>
      </c>
      <c r="AV1302" s="14" t="s">
        <v>87</v>
      </c>
      <c r="AW1302" s="14" t="s">
        <v>36</v>
      </c>
      <c r="AX1302" s="14" t="s">
        <v>78</v>
      </c>
      <c r="AY1302" s="269" t="s">
        <v>242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1910</v>
      </c>
      <c r="G1303" s="260"/>
      <c r="H1303" s="263">
        <v>4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78</v>
      </c>
      <c r="AY1303" s="269" t="s">
        <v>242</v>
      </c>
    </row>
    <row r="1304" s="15" customFormat="1">
      <c r="A1304" s="15"/>
      <c r="B1304" s="270"/>
      <c r="C1304" s="271"/>
      <c r="D1304" s="242" t="s">
        <v>256</v>
      </c>
      <c r="E1304" s="272" t="s">
        <v>1</v>
      </c>
      <c r="F1304" s="273" t="s">
        <v>269</v>
      </c>
      <c r="G1304" s="271"/>
      <c r="H1304" s="274">
        <v>6</v>
      </c>
      <c r="I1304" s="275"/>
      <c r="J1304" s="271"/>
      <c r="K1304" s="271"/>
      <c r="L1304" s="276"/>
      <c r="M1304" s="277"/>
      <c r="N1304" s="278"/>
      <c r="O1304" s="278"/>
      <c r="P1304" s="278"/>
      <c r="Q1304" s="278"/>
      <c r="R1304" s="278"/>
      <c r="S1304" s="278"/>
      <c r="T1304" s="279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80" t="s">
        <v>256</v>
      </c>
      <c r="AU1304" s="280" t="s">
        <v>87</v>
      </c>
      <c r="AV1304" s="15" t="s">
        <v>250</v>
      </c>
      <c r="AW1304" s="15" t="s">
        <v>36</v>
      </c>
      <c r="AX1304" s="15" t="s">
        <v>85</v>
      </c>
      <c r="AY1304" s="280" t="s">
        <v>242</v>
      </c>
    </row>
    <row r="1305" s="2" customFormat="1" ht="24.15" customHeight="1">
      <c r="A1305" s="40"/>
      <c r="B1305" s="41"/>
      <c r="C1305" s="281" t="s">
        <v>1911</v>
      </c>
      <c r="D1305" s="281" t="s">
        <v>478</v>
      </c>
      <c r="E1305" s="282" t="s">
        <v>1912</v>
      </c>
      <c r="F1305" s="283" t="s">
        <v>1913</v>
      </c>
      <c r="G1305" s="284" t="s">
        <v>360</v>
      </c>
      <c r="H1305" s="285">
        <v>1</v>
      </c>
      <c r="I1305" s="286"/>
      <c r="J1305" s="287">
        <f>ROUND(I1305*H1305,2)</f>
        <v>0</v>
      </c>
      <c r="K1305" s="283" t="s">
        <v>249</v>
      </c>
      <c r="L1305" s="288"/>
      <c r="M1305" s="289" t="s">
        <v>1</v>
      </c>
      <c r="N1305" s="290" t="s">
        <v>43</v>
      </c>
      <c r="O1305" s="93"/>
      <c r="P1305" s="238">
        <f>O1305*H1305</f>
        <v>0</v>
      </c>
      <c r="Q1305" s="238">
        <v>0.052999999999999998</v>
      </c>
      <c r="R1305" s="238">
        <f>Q1305*H1305</f>
        <v>0.052999999999999998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896</v>
      </c>
      <c r="AT1305" s="240" t="s">
        <v>478</v>
      </c>
      <c r="AU1305" s="240" t="s">
        <v>87</v>
      </c>
      <c r="AY1305" s="19" t="s">
        <v>242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9" t="s">
        <v>85</v>
      </c>
      <c r="BK1305" s="241">
        <f>ROUND(I1305*H1305,2)</f>
        <v>0</v>
      </c>
      <c r="BL1305" s="19" t="s">
        <v>1097</v>
      </c>
      <c r="BM1305" s="240" t="s">
        <v>1914</v>
      </c>
    </row>
    <row r="1306" s="2" customFormat="1">
      <c r="A1306" s="40"/>
      <c r="B1306" s="41"/>
      <c r="C1306" s="42"/>
      <c r="D1306" s="242" t="s">
        <v>252</v>
      </c>
      <c r="E1306" s="42"/>
      <c r="F1306" s="243" t="s">
        <v>1913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252</v>
      </c>
      <c r="AU1306" s="19" t="s">
        <v>87</v>
      </c>
    </row>
    <row r="1307" s="2" customFormat="1">
      <c r="A1307" s="40"/>
      <c r="B1307" s="41"/>
      <c r="C1307" s="42"/>
      <c r="D1307" s="242" t="s">
        <v>1050</v>
      </c>
      <c r="E1307" s="42"/>
      <c r="F1307" s="291" t="s">
        <v>1915</v>
      </c>
      <c r="G1307" s="42"/>
      <c r="H1307" s="42"/>
      <c r="I1307" s="244"/>
      <c r="J1307" s="42"/>
      <c r="K1307" s="42"/>
      <c r="L1307" s="46"/>
      <c r="M1307" s="245"/>
      <c r="N1307" s="246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1050</v>
      </c>
      <c r="AU1307" s="19" t="s">
        <v>87</v>
      </c>
    </row>
    <row r="1308" s="2" customFormat="1" ht="24.15" customHeight="1">
      <c r="A1308" s="40"/>
      <c r="B1308" s="41"/>
      <c r="C1308" s="281" t="s">
        <v>1916</v>
      </c>
      <c r="D1308" s="281" t="s">
        <v>478</v>
      </c>
      <c r="E1308" s="282" t="s">
        <v>1917</v>
      </c>
      <c r="F1308" s="283" t="s">
        <v>1918</v>
      </c>
      <c r="G1308" s="284" t="s">
        <v>360</v>
      </c>
      <c r="H1308" s="285">
        <v>1</v>
      </c>
      <c r="I1308" s="286"/>
      <c r="J1308" s="287">
        <f>ROUND(I1308*H1308,2)</f>
        <v>0</v>
      </c>
      <c r="K1308" s="283" t="s">
        <v>249</v>
      </c>
      <c r="L1308" s="288"/>
      <c r="M1308" s="289" t="s">
        <v>1</v>
      </c>
      <c r="N1308" s="290" t="s">
        <v>43</v>
      </c>
      <c r="O1308" s="93"/>
      <c r="P1308" s="238">
        <f>O1308*H1308</f>
        <v>0</v>
      </c>
      <c r="Q1308" s="238">
        <v>0.048000000000000001</v>
      </c>
      <c r="R1308" s="238">
        <f>Q1308*H1308</f>
        <v>0.048000000000000001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896</v>
      </c>
      <c r="AT1308" s="240" t="s">
        <v>478</v>
      </c>
      <c r="AU1308" s="240" t="s">
        <v>87</v>
      </c>
      <c r="AY1308" s="19" t="s">
        <v>242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9" t="s">
        <v>85</v>
      </c>
      <c r="BK1308" s="241">
        <f>ROUND(I1308*H1308,2)</f>
        <v>0</v>
      </c>
      <c r="BL1308" s="19" t="s">
        <v>1097</v>
      </c>
      <c r="BM1308" s="240" t="s">
        <v>1919</v>
      </c>
    </row>
    <row r="1309" s="2" customFormat="1">
      <c r="A1309" s="40"/>
      <c r="B1309" s="41"/>
      <c r="C1309" s="42"/>
      <c r="D1309" s="242" t="s">
        <v>252</v>
      </c>
      <c r="E1309" s="42"/>
      <c r="F1309" s="243" t="s">
        <v>1918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252</v>
      </c>
      <c r="AU1309" s="19" t="s">
        <v>87</v>
      </c>
    </row>
    <row r="1310" s="14" customFormat="1">
      <c r="A1310" s="14"/>
      <c r="B1310" s="259"/>
      <c r="C1310" s="260"/>
      <c r="D1310" s="242" t="s">
        <v>256</v>
      </c>
      <c r="E1310" s="261" t="s">
        <v>1</v>
      </c>
      <c r="F1310" s="262" t="s">
        <v>1920</v>
      </c>
      <c r="G1310" s="260"/>
      <c r="H1310" s="263">
        <v>1</v>
      </c>
      <c r="I1310" s="264"/>
      <c r="J1310" s="260"/>
      <c r="K1310" s="260"/>
      <c r="L1310" s="265"/>
      <c r="M1310" s="266"/>
      <c r="N1310" s="267"/>
      <c r="O1310" s="267"/>
      <c r="P1310" s="267"/>
      <c r="Q1310" s="267"/>
      <c r="R1310" s="267"/>
      <c r="S1310" s="267"/>
      <c r="T1310" s="26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9" t="s">
        <v>256</v>
      </c>
      <c r="AU1310" s="269" t="s">
        <v>87</v>
      </c>
      <c r="AV1310" s="14" t="s">
        <v>87</v>
      </c>
      <c r="AW1310" s="14" t="s">
        <v>36</v>
      </c>
      <c r="AX1310" s="14" t="s">
        <v>85</v>
      </c>
      <c r="AY1310" s="269" t="s">
        <v>242</v>
      </c>
    </row>
    <row r="1311" s="2" customFormat="1" ht="33" customHeight="1">
      <c r="A1311" s="40"/>
      <c r="B1311" s="41"/>
      <c r="C1311" s="281" t="s">
        <v>1921</v>
      </c>
      <c r="D1311" s="281" t="s">
        <v>478</v>
      </c>
      <c r="E1311" s="282" t="s">
        <v>1922</v>
      </c>
      <c r="F1311" s="283" t="s">
        <v>1923</v>
      </c>
      <c r="G1311" s="284" t="s">
        <v>360</v>
      </c>
      <c r="H1311" s="285">
        <v>4</v>
      </c>
      <c r="I1311" s="286"/>
      <c r="J1311" s="287">
        <f>ROUND(I1311*H1311,2)</f>
        <v>0</v>
      </c>
      <c r="K1311" s="283" t="s">
        <v>249</v>
      </c>
      <c r="L1311" s="288"/>
      <c r="M1311" s="289" t="s">
        <v>1</v>
      </c>
      <c r="N1311" s="290" t="s">
        <v>43</v>
      </c>
      <c r="O1311" s="93"/>
      <c r="P1311" s="238">
        <f>O1311*H1311</f>
        <v>0</v>
      </c>
      <c r="Q1311" s="238">
        <v>0.060999999999999999</v>
      </c>
      <c r="R1311" s="238">
        <f>Q1311*H1311</f>
        <v>0.244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896</v>
      </c>
      <c r="AT1311" s="240" t="s">
        <v>478</v>
      </c>
      <c r="AU1311" s="240" t="s">
        <v>87</v>
      </c>
      <c r="AY1311" s="19" t="s">
        <v>242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85</v>
      </c>
      <c r="BK1311" s="241">
        <f>ROUND(I1311*H1311,2)</f>
        <v>0</v>
      </c>
      <c r="BL1311" s="19" t="s">
        <v>1097</v>
      </c>
      <c r="BM1311" s="240" t="s">
        <v>1924</v>
      </c>
    </row>
    <row r="1312" s="2" customFormat="1">
      <c r="A1312" s="40"/>
      <c r="B1312" s="41"/>
      <c r="C1312" s="42"/>
      <c r="D1312" s="242" t="s">
        <v>252</v>
      </c>
      <c r="E1312" s="42"/>
      <c r="F1312" s="243" t="s">
        <v>1923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252</v>
      </c>
      <c r="AU1312" s="19" t="s">
        <v>87</v>
      </c>
    </row>
    <row r="1313" s="2" customFormat="1">
      <c r="A1313" s="40"/>
      <c r="B1313" s="41"/>
      <c r="C1313" s="42"/>
      <c r="D1313" s="242" t="s">
        <v>1050</v>
      </c>
      <c r="E1313" s="42"/>
      <c r="F1313" s="291" t="s">
        <v>1925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1050</v>
      </c>
      <c r="AU1313" s="19" t="s">
        <v>87</v>
      </c>
    </row>
    <row r="1314" s="14" customFormat="1">
      <c r="A1314" s="14"/>
      <c r="B1314" s="259"/>
      <c r="C1314" s="260"/>
      <c r="D1314" s="242" t="s">
        <v>256</v>
      </c>
      <c r="E1314" s="261" t="s">
        <v>1</v>
      </c>
      <c r="F1314" s="262" t="s">
        <v>1910</v>
      </c>
      <c r="G1314" s="260"/>
      <c r="H1314" s="263">
        <v>4</v>
      </c>
      <c r="I1314" s="264"/>
      <c r="J1314" s="260"/>
      <c r="K1314" s="260"/>
      <c r="L1314" s="265"/>
      <c r="M1314" s="266"/>
      <c r="N1314" s="267"/>
      <c r="O1314" s="267"/>
      <c r="P1314" s="267"/>
      <c r="Q1314" s="267"/>
      <c r="R1314" s="267"/>
      <c r="S1314" s="267"/>
      <c r="T1314" s="26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9" t="s">
        <v>256</v>
      </c>
      <c r="AU1314" s="269" t="s">
        <v>87</v>
      </c>
      <c r="AV1314" s="14" t="s">
        <v>87</v>
      </c>
      <c r="AW1314" s="14" t="s">
        <v>36</v>
      </c>
      <c r="AX1314" s="14" t="s">
        <v>85</v>
      </c>
      <c r="AY1314" s="269" t="s">
        <v>242</v>
      </c>
    </row>
    <row r="1315" s="2" customFormat="1" ht="24.15" customHeight="1">
      <c r="A1315" s="40"/>
      <c r="B1315" s="41"/>
      <c r="C1315" s="229" t="s">
        <v>1926</v>
      </c>
      <c r="D1315" s="229" t="s">
        <v>245</v>
      </c>
      <c r="E1315" s="230" t="s">
        <v>1927</v>
      </c>
      <c r="F1315" s="231" t="s">
        <v>1928</v>
      </c>
      <c r="G1315" s="232" t="s">
        <v>360</v>
      </c>
      <c r="H1315" s="233">
        <v>5</v>
      </c>
      <c r="I1315" s="234"/>
      <c r="J1315" s="235">
        <f>ROUND(I1315*H1315,2)</f>
        <v>0</v>
      </c>
      <c r="K1315" s="231" t="s">
        <v>249</v>
      </c>
      <c r="L1315" s="46"/>
      <c r="M1315" s="236" t="s">
        <v>1</v>
      </c>
      <c r="N1315" s="237" t="s">
        <v>43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1097</v>
      </c>
      <c r="AT1315" s="240" t="s">
        <v>245</v>
      </c>
      <c r="AU1315" s="240" t="s">
        <v>87</v>
      </c>
      <c r="AY1315" s="19" t="s">
        <v>242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85</v>
      </c>
      <c r="BK1315" s="241">
        <f>ROUND(I1315*H1315,2)</f>
        <v>0</v>
      </c>
      <c r="BL1315" s="19" t="s">
        <v>1097</v>
      </c>
      <c r="BM1315" s="240" t="s">
        <v>1929</v>
      </c>
    </row>
    <row r="1316" s="2" customFormat="1">
      <c r="A1316" s="40"/>
      <c r="B1316" s="41"/>
      <c r="C1316" s="42"/>
      <c r="D1316" s="242" t="s">
        <v>252</v>
      </c>
      <c r="E1316" s="42"/>
      <c r="F1316" s="243" t="s">
        <v>1928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252</v>
      </c>
      <c r="AU1316" s="19" t="s">
        <v>87</v>
      </c>
    </row>
    <row r="1317" s="2" customFormat="1">
      <c r="A1317" s="40"/>
      <c r="B1317" s="41"/>
      <c r="C1317" s="42"/>
      <c r="D1317" s="247" t="s">
        <v>254</v>
      </c>
      <c r="E1317" s="42"/>
      <c r="F1317" s="248" t="s">
        <v>1930</v>
      </c>
      <c r="G1317" s="42"/>
      <c r="H1317" s="42"/>
      <c r="I1317" s="244"/>
      <c r="J1317" s="42"/>
      <c r="K1317" s="42"/>
      <c r="L1317" s="46"/>
      <c r="M1317" s="245"/>
      <c r="N1317" s="246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254</v>
      </c>
      <c r="AU1317" s="19" t="s">
        <v>87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1931</v>
      </c>
      <c r="G1318" s="260"/>
      <c r="H1318" s="263">
        <v>1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4" customFormat="1">
      <c r="A1319" s="14"/>
      <c r="B1319" s="259"/>
      <c r="C1319" s="260"/>
      <c r="D1319" s="242" t="s">
        <v>256</v>
      </c>
      <c r="E1319" s="261" t="s">
        <v>1</v>
      </c>
      <c r="F1319" s="262" t="s">
        <v>1932</v>
      </c>
      <c r="G1319" s="260"/>
      <c r="H1319" s="263">
        <v>4</v>
      </c>
      <c r="I1319" s="264"/>
      <c r="J1319" s="260"/>
      <c r="K1319" s="260"/>
      <c r="L1319" s="265"/>
      <c r="M1319" s="266"/>
      <c r="N1319" s="267"/>
      <c r="O1319" s="267"/>
      <c r="P1319" s="267"/>
      <c r="Q1319" s="267"/>
      <c r="R1319" s="267"/>
      <c r="S1319" s="267"/>
      <c r="T1319" s="26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9" t="s">
        <v>256</v>
      </c>
      <c r="AU1319" s="269" t="s">
        <v>87</v>
      </c>
      <c r="AV1319" s="14" t="s">
        <v>87</v>
      </c>
      <c r="AW1319" s="14" t="s">
        <v>36</v>
      </c>
      <c r="AX1319" s="14" t="s">
        <v>78</v>
      </c>
      <c r="AY1319" s="269" t="s">
        <v>242</v>
      </c>
    </row>
    <row r="1320" s="15" customFormat="1">
      <c r="A1320" s="15"/>
      <c r="B1320" s="270"/>
      <c r="C1320" s="271"/>
      <c r="D1320" s="242" t="s">
        <v>256</v>
      </c>
      <c r="E1320" s="272" t="s">
        <v>1</v>
      </c>
      <c r="F1320" s="273" t="s">
        <v>269</v>
      </c>
      <c r="G1320" s="271"/>
      <c r="H1320" s="274">
        <v>5</v>
      </c>
      <c r="I1320" s="275"/>
      <c r="J1320" s="271"/>
      <c r="K1320" s="271"/>
      <c r="L1320" s="276"/>
      <c r="M1320" s="277"/>
      <c r="N1320" s="278"/>
      <c r="O1320" s="278"/>
      <c r="P1320" s="278"/>
      <c r="Q1320" s="278"/>
      <c r="R1320" s="278"/>
      <c r="S1320" s="278"/>
      <c r="T1320" s="279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0" t="s">
        <v>256</v>
      </c>
      <c r="AU1320" s="280" t="s">
        <v>87</v>
      </c>
      <c r="AV1320" s="15" t="s">
        <v>250</v>
      </c>
      <c r="AW1320" s="15" t="s">
        <v>36</v>
      </c>
      <c r="AX1320" s="15" t="s">
        <v>85</v>
      </c>
      <c r="AY1320" s="280" t="s">
        <v>242</v>
      </c>
    </row>
    <row r="1321" s="2" customFormat="1" ht="24.15" customHeight="1">
      <c r="A1321" s="40"/>
      <c r="B1321" s="41"/>
      <c r="C1321" s="281" t="s">
        <v>1933</v>
      </c>
      <c r="D1321" s="281" t="s">
        <v>478</v>
      </c>
      <c r="E1321" s="282" t="s">
        <v>1934</v>
      </c>
      <c r="F1321" s="283" t="s">
        <v>1935</v>
      </c>
      <c r="G1321" s="284" t="s">
        <v>248</v>
      </c>
      <c r="H1321" s="285">
        <v>3.6899999999999999</v>
      </c>
      <c r="I1321" s="286"/>
      <c r="J1321" s="287">
        <f>ROUND(I1321*H1321,2)</f>
        <v>0</v>
      </c>
      <c r="K1321" s="283" t="s">
        <v>249</v>
      </c>
      <c r="L1321" s="288"/>
      <c r="M1321" s="289" t="s">
        <v>1</v>
      </c>
      <c r="N1321" s="290" t="s">
        <v>43</v>
      </c>
      <c r="O1321" s="93"/>
      <c r="P1321" s="238">
        <f>O1321*H1321</f>
        <v>0</v>
      </c>
      <c r="Q1321" s="238">
        <v>0.03227</v>
      </c>
      <c r="R1321" s="238">
        <f>Q1321*H1321</f>
        <v>0.1190763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896</v>
      </c>
      <c r="AT1321" s="240" t="s">
        <v>478</v>
      </c>
      <c r="AU1321" s="240" t="s">
        <v>87</v>
      </c>
      <c r="AY1321" s="19" t="s">
        <v>242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9" t="s">
        <v>85</v>
      </c>
      <c r="BK1321" s="241">
        <f>ROUND(I1321*H1321,2)</f>
        <v>0</v>
      </c>
      <c r="BL1321" s="19" t="s">
        <v>1097</v>
      </c>
      <c r="BM1321" s="240" t="s">
        <v>1936</v>
      </c>
    </row>
    <row r="1322" s="2" customFormat="1">
      <c r="A1322" s="40"/>
      <c r="B1322" s="41"/>
      <c r="C1322" s="42"/>
      <c r="D1322" s="242" t="s">
        <v>252</v>
      </c>
      <c r="E1322" s="42"/>
      <c r="F1322" s="243" t="s">
        <v>1935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252</v>
      </c>
      <c r="AU1322" s="19" t="s">
        <v>87</v>
      </c>
    </row>
    <row r="1323" s="2" customFormat="1">
      <c r="A1323" s="40"/>
      <c r="B1323" s="41"/>
      <c r="C1323" s="42"/>
      <c r="D1323" s="242" t="s">
        <v>1050</v>
      </c>
      <c r="E1323" s="42"/>
      <c r="F1323" s="291" t="s">
        <v>1937</v>
      </c>
      <c r="G1323" s="42"/>
      <c r="H1323" s="42"/>
      <c r="I1323" s="244"/>
      <c r="J1323" s="42"/>
      <c r="K1323" s="42"/>
      <c r="L1323" s="46"/>
      <c r="M1323" s="245"/>
      <c r="N1323" s="246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1050</v>
      </c>
      <c r="AU1323" s="19" t="s">
        <v>87</v>
      </c>
    </row>
    <row r="1324" s="14" customFormat="1">
      <c r="A1324" s="14"/>
      <c r="B1324" s="259"/>
      <c r="C1324" s="260"/>
      <c r="D1324" s="242" t="s">
        <v>256</v>
      </c>
      <c r="E1324" s="261" t="s">
        <v>1</v>
      </c>
      <c r="F1324" s="262" t="s">
        <v>1938</v>
      </c>
      <c r="G1324" s="260"/>
      <c r="H1324" s="263">
        <v>3.6899999999999999</v>
      </c>
      <c r="I1324" s="264"/>
      <c r="J1324" s="260"/>
      <c r="K1324" s="260"/>
      <c r="L1324" s="265"/>
      <c r="M1324" s="266"/>
      <c r="N1324" s="267"/>
      <c r="O1324" s="267"/>
      <c r="P1324" s="267"/>
      <c r="Q1324" s="267"/>
      <c r="R1324" s="267"/>
      <c r="S1324" s="267"/>
      <c r="T1324" s="26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9" t="s">
        <v>256</v>
      </c>
      <c r="AU1324" s="269" t="s">
        <v>87</v>
      </c>
      <c r="AV1324" s="14" t="s">
        <v>87</v>
      </c>
      <c r="AW1324" s="14" t="s">
        <v>36</v>
      </c>
      <c r="AX1324" s="14" t="s">
        <v>85</v>
      </c>
      <c r="AY1324" s="269" t="s">
        <v>242</v>
      </c>
    </row>
    <row r="1325" s="2" customFormat="1" ht="24.15" customHeight="1">
      <c r="A1325" s="40"/>
      <c r="B1325" s="41"/>
      <c r="C1325" s="281" t="s">
        <v>1939</v>
      </c>
      <c r="D1325" s="281" t="s">
        <v>478</v>
      </c>
      <c r="E1325" s="282" t="s">
        <v>1940</v>
      </c>
      <c r="F1325" s="283" t="s">
        <v>1941</v>
      </c>
      <c r="G1325" s="284" t="s">
        <v>248</v>
      </c>
      <c r="H1325" s="285">
        <v>11.76</v>
      </c>
      <c r="I1325" s="286"/>
      <c r="J1325" s="287">
        <f>ROUND(I1325*H1325,2)</f>
        <v>0</v>
      </c>
      <c r="K1325" s="283" t="s">
        <v>249</v>
      </c>
      <c r="L1325" s="288"/>
      <c r="M1325" s="289" t="s">
        <v>1</v>
      </c>
      <c r="N1325" s="290" t="s">
        <v>43</v>
      </c>
      <c r="O1325" s="93"/>
      <c r="P1325" s="238">
        <f>O1325*H1325</f>
        <v>0</v>
      </c>
      <c r="Q1325" s="238">
        <v>0.038289999999999998</v>
      </c>
      <c r="R1325" s="238">
        <f>Q1325*H1325</f>
        <v>0.45029039999999998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896</v>
      </c>
      <c r="AT1325" s="240" t="s">
        <v>478</v>
      </c>
      <c r="AU1325" s="240" t="s">
        <v>87</v>
      </c>
      <c r="AY1325" s="19" t="s">
        <v>242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9" t="s">
        <v>85</v>
      </c>
      <c r="BK1325" s="241">
        <f>ROUND(I1325*H1325,2)</f>
        <v>0</v>
      </c>
      <c r="BL1325" s="19" t="s">
        <v>1097</v>
      </c>
      <c r="BM1325" s="240" t="s">
        <v>1942</v>
      </c>
    </row>
    <row r="1326" s="2" customFormat="1">
      <c r="A1326" s="40"/>
      <c r="B1326" s="41"/>
      <c r="C1326" s="42"/>
      <c r="D1326" s="242" t="s">
        <v>252</v>
      </c>
      <c r="E1326" s="42"/>
      <c r="F1326" s="243" t="s">
        <v>1941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252</v>
      </c>
      <c r="AU1326" s="19" t="s">
        <v>87</v>
      </c>
    </row>
    <row r="1327" s="2" customFormat="1">
      <c r="A1327" s="40"/>
      <c r="B1327" s="41"/>
      <c r="C1327" s="42"/>
      <c r="D1327" s="242" t="s">
        <v>1050</v>
      </c>
      <c r="E1327" s="42"/>
      <c r="F1327" s="291" t="s">
        <v>1943</v>
      </c>
      <c r="G1327" s="42"/>
      <c r="H1327" s="42"/>
      <c r="I1327" s="244"/>
      <c r="J1327" s="42"/>
      <c r="K1327" s="42"/>
      <c r="L1327" s="46"/>
      <c r="M1327" s="245"/>
      <c r="N1327" s="246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1050</v>
      </c>
      <c r="AU1327" s="19" t="s">
        <v>87</v>
      </c>
    </row>
    <row r="1328" s="14" customFormat="1">
      <c r="A1328" s="14"/>
      <c r="B1328" s="259"/>
      <c r="C1328" s="260"/>
      <c r="D1328" s="242" t="s">
        <v>256</v>
      </c>
      <c r="E1328" s="261" t="s">
        <v>1</v>
      </c>
      <c r="F1328" s="262" t="s">
        <v>1944</v>
      </c>
      <c r="G1328" s="260"/>
      <c r="H1328" s="263">
        <v>11.76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9" t="s">
        <v>256</v>
      </c>
      <c r="AU1328" s="269" t="s">
        <v>87</v>
      </c>
      <c r="AV1328" s="14" t="s">
        <v>87</v>
      </c>
      <c r="AW1328" s="14" t="s">
        <v>36</v>
      </c>
      <c r="AX1328" s="14" t="s">
        <v>85</v>
      </c>
      <c r="AY1328" s="269" t="s">
        <v>242</v>
      </c>
    </row>
    <row r="1329" s="2" customFormat="1" ht="24.15" customHeight="1">
      <c r="A1329" s="40"/>
      <c r="B1329" s="41"/>
      <c r="C1329" s="229" t="s">
        <v>1945</v>
      </c>
      <c r="D1329" s="229" t="s">
        <v>245</v>
      </c>
      <c r="E1329" s="230" t="s">
        <v>1946</v>
      </c>
      <c r="F1329" s="231" t="s">
        <v>1947</v>
      </c>
      <c r="G1329" s="232" t="s">
        <v>360</v>
      </c>
      <c r="H1329" s="233">
        <v>5</v>
      </c>
      <c r="I1329" s="234"/>
      <c r="J1329" s="235">
        <f>ROUND(I1329*H1329,2)</f>
        <v>0</v>
      </c>
      <c r="K1329" s="231" t="s">
        <v>249</v>
      </c>
      <c r="L1329" s="46"/>
      <c r="M1329" s="236" t="s">
        <v>1</v>
      </c>
      <c r="N1329" s="237" t="s">
        <v>43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1097</v>
      </c>
      <c r="AT1329" s="240" t="s">
        <v>245</v>
      </c>
      <c r="AU1329" s="240" t="s">
        <v>87</v>
      </c>
      <c r="AY1329" s="19" t="s">
        <v>242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9" t="s">
        <v>85</v>
      </c>
      <c r="BK1329" s="241">
        <f>ROUND(I1329*H1329,2)</f>
        <v>0</v>
      </c>
      <c r="BL1329" s="19" t="s">
        <v>1097</v>
      </c>
      <c r="BM1329" s="240" t="s">
        <v>1948</v>
      </c>
    </row>
    <row r="1330" s="2" customFormat="1">
      <c r="A1330" s="40"/>
      <c r="B1330" s="41"/>
      <c r="C1330" s="42"/>
      <c r="D1330" s="242" t="s">
        <v>252</v>
      </c>
      <c r="E1330" s="42"/>
      <c r="F1330" s="243" t="s">
        <v>1949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252</v>
      </c>
      <c r="AU1330" s="19" t="s">
        <v>87</v>
      </c>
    </row>
    <row r="1331" s="2" customFormat="1">
      <c r="A1331" s="40"/>
      <c r="B1331" s="41"/>
      <c r="C1331" s="42"/>
      <c r="D1331" s="247" t="s">
        <v>254</v>
      </c>
      <c r="E1331" s="42"/>
      <c r="F1331" s="248" t="s">
        <v>1950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254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1951</v>
      </c>
      <c r="G1332" s="260"/>
      <c r="H1332" s="263">
        <v>4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4" customFormat="1">
      <c r="A1333" s="14"/>
      <c r="B1333" s="259"/>
      <c r="C1333" s="260"/>
      <c r="D1333" s="242" t="s">
        <v>256</v>
      </c>
      <c r="E1333" s="261" t="s">
        <v>1</v>
      </c>
      <c r="F1333" s="262" t="s">
        <v>1952</v>
      </c>
      <c r="G1333" s="260"/>
      <c r="H1333" s="263">
        <v>1</v>
      </c>
      <c r="I1333" s="264"/>
      <c r="J1333" s="260"/>
      <c r="K1333" s="260"/>
      <c r="L1333" s="265"/>
      <c r="M1333" s="266"/>
      <c r="N1333" s="267"/>
      <c r="O1333" s="267"/>
      <c r="P1333" s="267"/>
      <c r="Q1333" s="267"/>
      <c r="R1333" s="267"/>
      <c r="S1333" s="267"/>
      <c r="T1333" s="26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9" t="s">
        <v>256</v>
      </c>
      <c r="AU1333" s="269" t="s">
        <v>87</v>
      </c>
      <c r="AV1333" s="14" t="s">
        <v>87</v>
      </c>
      <c r="AW1333" s="14" t="s">
        <v>36</v>
      </c>
      <c r="AX1333" s="14" t="s">
        <v>78</v>
      </c>
      <c r="AY1333" s="269" t="s">
        <v>242</v>
      </c>
    </row>
    <row r="1334" s="15" customFormat="1">
      <c r="A1334" s="15"/>
      <c r="B1334" s="270"/>
      <c r="C1334" s="271"/>
      <c r="D1334" s="242" t="s">
        <v>256</v>
      </c>
      <c r="E1334" s="272" t="s">
        <v>1</v>
      </c>
      <c r="F1334" s="273" t="s">
        <v>269</v>
      </c>
      <c r="G1334" s="271"/>
      <c r="H1334" s="274">
        <v>5</v>
      </c>
      <c r="I1334" s="275"/>
      <c r="J1334" s="271"/>
      <c r="K1334" s="271"/>
      <c r="L1334" s="276"/>
      <c r="M1334" s="277"/>
      <c r="N1334" s="278"/>
      <c r="O1334" s="278"/>
      <c r="P1334" s="278"/>
      <c r="Q1334" s="278"/>
      <c r="R1334" s="278"/>
      <c r="S1334" s="278"/>
      <c r="T1334" s="27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0" t="s">
        <v>256</v>
      </c>
      <c r="AU1334" s="280" t="s">
        <v>87</v>
      </c>
      <c r="AV1334" s="15" t="s">
        <v>250</v>
      </c>
      <c r="AW1334" s="15" t="s">
        <v>36</v>
      </c>
      <c r="AX1334" s="15" t="s">
        <v>85</v>
      </c>
      <c r="AY1334" s="280" t="s">
        <v>242</v>
      </c>
    </row>
    <row r="1335" s="2" customFormat="1" ht="37.8" customHeight="1">
      <c r="A1335" s="40"/>
      <c r="B1335" s="41"/>
      <c r="C1335" s="281" t="s">
        <v>1953</v>
      </c>
      <c r="D1335" s="281" t="s">
        <v>478</v>
      </c>
      <c r="E1335" s="282" t="s">
        <v>1954</v>
      </c>
      <c r="F1335" s="283" t="s">
        <v>1955</v>
      </c>
      <c r="G1335" s="284" t="s">
        <v>360</v>
      </c>
      <c r="H1335" s="285">
        <v>5</v>
      </c>
      <c r="I1335" s="286"/>
      <c r="J1335" s="287">
        <f>ROUND(I1335*H1335,2)</f>
        <v>0</v>
      </c>
      <c r="K1335" s="283" t="s">
        <v>249</v>
      </c>
      <c r="L1335" s="288"/>
      <c r="M1335" s="289" t="s">
        <v>1</v>
      </c>
      <c r="N1335" s="290" t="s">
        <v>43</v>
      </c>
      <c r="O1335" s="93"/>
      <c r="P1335" s="238">
        <f>O1335*H1335</f>
        <v>0</v>
      </c>
      <c r="Q1335" s="238">
        <v>0.14999999999999999</v>
      </c>
      <c r="R1335" s="238">
        <f>Q1335*H1335</f>
        <v>0.75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896</v>
      </c>
      <c r="AT1335" s="240" t="s">
        <v>478</v>
      </c>
      <c r="AU1335" s="240" t="s">
        <v>87</v>
      </c>
      <c r="AY1335" s="19" t="s">
        <v>242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9" t="s">
        <v>85</v>
      </c>
      <c r="BK1335" s="241">
        <f>ROUND(I1335*H1335,2)</f>
        <v>0</v>
      </c>
      <c r="BL1335" s="19" t="s">
        <v>1097</v>
      </c>
      <c r="BM1335" s="240" t="s">
        <v>1956</v>
      </c>
    </row>
    <row r="1336" s="2" customFormat="1">
      <c r="A1336" s="40"/>
      <c r="B1336" s="41"/>
      <c r="C1336" s="42"/>
      <c r="D1336" s="242" t="s">
        <v>252</v>
      </c>
      <c r="E1336" s="42"/>
      <c r="F1336" s="243" t="s">
        <v>1955</v>
      </c>
      <c r="G1336" s="42"/>
      <c r="H1336" s="42"/>
      <c r="I1336" s="244"/>
      <c r="J1336" s="42"/>
      <c r="K1336" s="42"/>
      <c r="L1336" s="46"/>
      <c r="M1336" s="245"/>
      <c r="N1336" s="246"/>
      <c r="O1336" s="93"/>
      <c r="P1336" s="93"/>
      <c r="Q1336" s="93"/>
      <c r="R1336" s="93"/>
      <c r="S1336" s="93"/>
      <c r="T1336" s="94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252</v>
      </c>
      <c r="AU1336" s="19" t="s">
        <v>87</v>
      </c>
    </row>
    <row r="1337" s="2" customFormat="1">
      <c r="A1337" s="40"/>
      <c r="B1337" s="41"/>
      <c r="C1337" s="42"/>
      <c r="D1337" s="242" t="s">
        <v>1050</v>
      </c>
      <c r="E1337" s="42"/>
      <c r="F1337" s="291" t="s">
        <v>1957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1050</v>
      </c>
      <c r="AU1337" s="19" t="s">
        <v>87</v>
      </c>
    </row>
    <row r="1338" s="14" customFormat="1">
      <c r="A1338" s="14"/>
      <c r="B1338" s="259"/>
      <c r="C1338" s="260"/>
      <c r="D1338" s="242" t="s">
        <v>256</v>
      </c>
      <c r="E1338" s="261" t="s">
        <v>1</v>
      </c>
      <c r="F1338" s="262" t="s">
        <v>1951</v>
      </c>
      <c r="G1338" s="260"/>
      <c r="H1338" s="263">
        <v>4</v>
      </c>
      <c r="I1338" s="264"/>
      <c r="J1338" s="260"/>
      <c r="K1338" s="260"/>
      <c r="L1338" s="265"/>
      <c r="M1338" s="266"/>
      <c r="N1338" s="267"/>
      <c r="O1338" s="267"/>
      <c r="P1338" s="267"/>
      <c r="Q1338" s="267"/>
      <c r="R1338" s="267"/>
      <c r="S1338" s="267"/>
      <c r="T1338" s="268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9" t="s">
        <v>256</v>
      </c>
      <c r="AU1338" s="269" t="s">
        <v>87</v>
      </c>
      <c r="AV1338" s="14" t="s">
        <v>87</v>
      </c>
      <c r="AW1338" s="14" t="s">
        <v>36</v>
      </c>
      <c r="AX1338" s="14" t="s">
        <v>78</v>
      </c>
      <c r="AY1338" s="269" t="s">
        <v>242</v>
      </c>
    </row>
    <row r="1339" s="14" customFormat="1">
      <c r="A1339" s="14"/>
      <c r="B1339" s="259"/>
      <c r="C1339" s="260"/>
      <c r="D1339" s="242" t="s">
        <v>256</v>
      </c>
      <c r="E1339" s="261" t="s">
        <v>1</v>
      </c>
      <c r="F1339" s="262" t="s">
        <v>1952</v>
      </c>
      <c r="G1339" s="260"/>
      <c r="H1339" s="263">
        <v>1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256</v>
      </c>
      <c r="AU1339" s="269" t="s">
        <v>87</v>
      </c>
      <c r="AV1339" s="14" t="s">
        <v>87</v>
      </c>
      <c r="AW1339" s="14" t="s">
        <v>36</v>
      </c>
      <c r="AX1339" s="14" t="s">
        <v>78</v>
      </c>
      <c r="AY1339" s="269" t="s">
        <v>242</v>
      </c>
    </row>
    <row r="1340" s="15" customFormat="1">
      <c r="A1340" s="15"/>
      <c r="B1340" s="270"/>
      <c r="C1340" s="271"/>
      <c r="D1340" s="242" t="s">
        <v>256</v>
      </c>
      <c r="E1340" s="272" t="s">
        <v>1</v>
      </c>
      <c r="F1340" s="273" t="s">
        <v>269</v>
      </c>
      <c r="G1340" s="271"/>
      <c r="H1340" s="274">
        <v>5</v>
      </c>
      <c r="I1340" s="275"/>
      <c r="J1340" s="271"/>
      <c r="K1340" s="271"/>
      <c r="L1340" s="276"/>
      <c r="M1340" s="277"/>
      <c r="N1340" s="278"/>
      <c r="O1340" s="278"/>
      <c r="P1340" s="278"/>
      <c r="Q1340" s="278"/>
      <c r="R1340" s="278"/>
      <c r="S1340" s="278"/>
      <c r="T1340" s="27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0" t="s">
        <v>256</v>
      </c>
      <c r="AU1340" s="280" t="s">
        <v>87</v>
      </c>
      <c r="AV1340" s="15" t="s">
        <v>250</v>
      </c>
      <c r="AW1340" s="15" t="s">
        <v>36</v>
      </c>
      <c r="AX1340" s="15" t="s">
        <v>85</v>
      </c>
      <c r="AY1340" s="280" t="s">
        <v>242</v>
      </c>
    </row>
    <row r="1341" s="2" customFormat="1" ht="24.15" customHeight="1">
      <c r="A1341" s="40"/>
      <c r="B1341" s="41"/>
      <c r="C1341" s="229" t="s">
        <v>1958</v>
      </c>
      <c r="D1341" s="229" t="s">
        <v>245</v>
      </c>
      <c r="E1341" s="230" t="s">
        <v>1959</v>
      </c>
      <c r="F1341" s="231" t="s">
        <v>1960</v>
      </c>
      <c r="G1341" s="232" t="s">
        <v>360</v>
      </c>
      <c r="H1341" s="233">
        <v>2</v>
      </c>
      <c r="I1341" s="234"/>
      <c r="J1341" s="235">
        <f>ROUND(I1341*H1341,2)</f>
        <v>0</v>
      </c>
      <c r="K1341" s="231" t="s">
        <v>249</v>
      </c>
      <c r="L1341" s="46"/>
      <c r="M1341" s="236" t="s">
        <v>1</v>
      </c>
      <c r="N1341" s="237" t="s">
        <v>43</v>
      </c>
      <c r="O1341" s="93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1097</v>
      </c>
      <c r="AT1341" s="240" t="s">
        <v>245</v>
      </c>
      <c r="AU1341" s="240" t="s">
        <v>87</v>
      </c>
      <c r="AY1341" s="19" t="s">
        <v>242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9" t="s">
        <v>85</v>
      </c>
      <c r="BK1341" s="241">
        <f>ROUND(I1341*H1341,2)</f>
        <v>0</v>
      </c>
      <c r="BL1341" s="19" t="s">
        <v>1097</v>
      </c>
      <c r="BM1341" s="240" t="s">
        <v>1961</v>
      </c>
    </row>
    <row r="1342" s="2" customFormat="1">
      <c r="A1342" s="40"/>
      <c r="B1342" s="41"/>
      <c r="C1342" s="42"/>
      <c r="D1342" s="242" t="s">
        <v>252</v>
      </c>
      <c r="E1342" s="42"/>
      <c r="F1342" s="243" t="s">
        <v>1962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252</v>
      </c>
      <c r="AU1342" s="19" t="s">
        <v>87</v>
      </c>
    </row>
    <row r="1343" s="2" customFormat="1">
      <c r="A1343" s="40"/>
      <c r="B1343" s="41"/>
      <c r="C1343" s="42"/>
      <c r="D1343" s="247" t="s">
        <v>254</v>
      </c>
      <c r="E1343" s="42"/>
      <c r="F1343" s="248" t="s">
        <v>1963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254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1964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85</v>
      </c>
      <c r="AY1344" s="269" t="s">
        <v>242</v>
      </c>
    </row>
    <row r="1345" s="2" customFormat="1" ht="24.15" customHeight="1">
      <c r="A1345" s="40"/>
      <c r="B1345" s="41"/>
      <c r="C1345" s="281" t="s">
        <v>1965</v>
      </c>
      <c r="D1345" s="281" t="s">
        <v>478</v>
      </c>
      <c r="E1345" s="282" t="s">
        <v>1966</v>
      </c>
      <c r="F1345" s="283" t="s">
        <v>1967</v>
      </c>
      <c r="G1345" s="284" t="s">
        <v>360</v>
      </c>
      <c r="H1345" s="285">
        <v>1</v>
      </c>
      <c r="I1345" s="286"/>
      <c r="J1345" s="287">
        <f>ROUND(I1345*H1345,2)</f>
        <v>0</v>
      </c>
      <c r="K1345" s="283" t="s">
        <v>249</v>
      </c>
      <c r="L1345" s="288"/>
      <c r="M1345" s="289" t="s">
        <v>1</v>
      </c>
      <c r="N1345" s="290" t="s">
        <v>43</v>
      </c>
      <c r="O1345" s="93"/>
      <c r="P1345" s="238">
        <f>O1345*H1345</f>
        <v>0</v>
      </c>
      <c r="Q1345" s="238">
        <v>0.23999999999999999</v>
      </c>
      <c r="R1345" s="238">
        <f>Q1345*H1345</f>
        <v>0.23999999999999999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40" t="s">
        <v>896</v>
      </c>
      <c r="AT1345" s="240" t="s">
        <v>478</v>
      </c>
      <c r="AU1345" s="240" t="s">
        <v>87</v>
      </c>
      <c r="AY1345" s="19" t="s">
        <v>242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9" t="s">
        <v>85</v>
      </c>
      <c r="BK1345" s="241">
        <f>ROUND(I1345*H1345,2)</f>
        <v>0</v>
      </c>
      <c r="BL1345" s="19" t="s">
        <v>1097</v>
      </c>
      <c r="BM1345" s="240" t="s">
        <v>1968</v>
      </c>
    </row>
    <row r="1346" s="2" customFormat="1">
      <c r="A1346" s="40"/>
      <c r="B1346" s="41"/>
      <c r="C1346" s="42"/>
      <c r="D1346" s="242" t="s">
        <v>252</v>
      </c>
      <c r="E1346" s="42"/>
      <c r="F1346" s="243" t="s">
        <v>1967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252</v>
      </c>
      <c r="AU1346" s="19" t="s">
        <v>87</v>
      </c>
    </row>
    <row r="1347" s="2" customFormat="1">
      <c r="A1347" s="40"/>
      <c r="B1347" s="41"/>
      <c r="C1347" s="42"/>
      <c r="D1347" s="242" t="s">
        <v>1050</v>
      </c>
      <c r="E1347" s="42"/>
      <c r="F1347" s="291" t="s">
        <v>1969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1050</v>
      </c>
      <c r="AU1347" s="19" t="s">
        <v>87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1970</v>
      </c>
      <c r="G1348" s="260"/>
      <c r="H1348" s="263">
        <v>1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85</v>
      </c>
      <c r="AY1348" s="269" t="s">
        <v>242</v>
      </c>
    </row>
    <row r="1349" s="2" customFormat="1" ht="21.75" customHeight="1">
      <c r="A1349" s="40"/>
      <c r="B1349" s="41"/>
      <c r="C1349" s="229" t="s">
        <v>1971</v>
      </c>
      <c r="D1349" s="229" t="s">
        <v>245</v>
      </c>
      <c r="E1349" s="230" t="s">
        <v>1972</v>
      </c>
      <c r="F1349" s="231" t="s">
        <v>1973</v>
      </c>
      <c r="G1349" s="232" t="s">
        <v>360</v>
      </c>
      <c r="H1349" s="233">
        <v>14</v>
      </c>
      <c r="I1349" s="234"/>
      <c r="J1349" s="235">
        <f>ROUND(I1349*H1349,2)</f>
        <v>0</v>
      </c>
      <c r="K1349" s="231" t="s">
        <v>249</v>
      </c>
      <c r="L1349" s="46"/>
      <c r="M1349" s="236" t="s">
        <v>1</v>
      </c>
      <c r="N1349" s="237" t="s">
        <v>43</v>
      </c>
      <c r="O1349" s="93"/>
      <c r="P1349" s="238">
        <f>O1349*H1349</f>
        <v>0</v>
      </c>
      <c r="Q1349" s="238">
        <v>0.00033</v>
      </c>
      <c r="R1349" s="238">
        <f>Q1349*H1349</f>
        <v>0.00462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1097</v>
      </c>
      <c r="AT1349" s="240" t="s">
        <v>245</v>
      </c>
      <c r="AU1349" s="240" t="s">
        <v>87</v>
      </c>
      <c r="AY1349" s="19" t="s">
        <v>242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9" t="s">
        <v>85</v>
      </c>
      <c r="BK1349" s="241">
        <f>ROUND(I1349*H1349,2)</f>
        <v>0</v>
      </c>
      <c r="BL1349" s="19" t="s">
        <v>1097</v>
      </c>
      <c r="BM1349" s="240" t="s">
        <v>1974</v>
      </c>
    </row>
    <row r="1350" s="2" customFormat="1">
      <c r="A1350" s="40"/>
      <c r="B1350" s="41"/>
      <c r="C1350" s="42"/>
      <c r="D1350" s="242" t="s">
        <v>252</v>
      </c>
      <c r="E1350" s="42"/>
      <c r="F1350" s="243" t="s">
        <v>1975</v>
      </c>
      <c r="G1350" s="42"/>
      <c r="H1350" s="42"/>
      <c r="I1350" s="244"/>
      <c r="J1350" s="42"/>
      <c r="K1350" s="42"/>
      <c r="L1350" s="46"/>
      <c r="M1350" s="245"/>
      <c r="N1350" s="246"/>
      <c r="O1350" s="93"/>
      <c r="P1350" s="93"/>
      <c r="Q1350" s="93"/>
      <c r="R1350" s="93"/>
      <c r="S1350" s="93"/>
      <c r="T1350" s="94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252</v>
      </c>
      <c r="AU1350" s="19" t="s">
        <v>87</v>
      </c>
    </row>
    <row r="1351" s="2" customFormat="1">
      <c r="A1351" s="40"/>
      <c r="B1351" s="41"/>
      <c r="C1351" s="42"/>
      <c r="D1351" s="247" t="s">
        <v>254</v>
      </c>
      <c r="E1351" s="42"/>
      <c r="F1351" s="248" t="s">
        <v>1976</v>
      </c>
      <c r="G1351" s="42"/>
      <c r="H1351" s="42"/>
      <c r="I1351" s="244"/>
      <c r="J1351" s="42"/>
      <c r="K1351" s="42"/>
      <c r="L1351" s="46"/>
      <c r="M1351" s="245"/>
      <c r="N1351" s="246"/>
      <c r="O1351" s="93"/>
      <c r="P1351" s="93"/>
      <c r="Q1351" s="93"/>
      <c r="R1351" s="93"/>
      <c r="S1351" s="93"/>
      <c r="T1351" s="94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254</v>
      </c>
      <c r="AU1351" s="19" t="s">
        <v>87</v>
      </c>
    </row>
    <row r="1352" s="14" customFormat="1">
      <c r="A1352" s="14"/>
      <c r="B1352" s="259"/>
      <c r="C1352" s="260"/>
      <c r="D1352" s="242" t="s">
        <v>256</v>
      </c>
      <c r="E1352" s="261" t="s">
        <v>1</v>
      </c>
      <c r="F1352" s="262" t="s">
        <v>1977</v>
      </c>
      <c r="G1352" s="260"/>
      <c r="H1352" s="263">
        <v>4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9" t="s">
        <v>256</v>
      </c>
      <c r="AU1352" s="269" t="s">
        <v>87</v>
      </c>
      <c r="AV1352" s="14" t="s">
        <v>87</v>
      </c>
      <c r="AW1352" s="14" t="s">
        <v>36</v>
      </c>
      <c r="AX1352" s="14" t="s">
        <v>78</v>
      </c>
      <c r="AY1352" s="269" t="s">
        <v>242</v>
      </c>
    </row>
    <row r="1353" s="14" customFormat="1">
      <c r="A1353" s="14"/>
      <c r="B1353" s="259"/>
      <c r="C1353" s="260"/>
      <c r="D1353" s="242" t="s">
        <v>256</v>
      </c>
      <c r="E1353" s="261" t="s">
        <v>1</v>
      </c>
      <c r="F1353" s="262" t="s">
        <v>1978</v>
      </c>
      <c r="G1353" s="260"/>
      <c r="H1353" s="263">
        <v>2</v>
      </c>
      <c r="I1353" s="264"/>
      <c r="J1353" s="260"/>
      <c r="K1353" s="260"/>
      <c r="L1353" s="265"/>
      <c r="M1353" s="266"/>
      <c r="N1353" s="267"/>
      <c r="O1353" s="267"/>
      <c r="P1353" s="267"/>
      <c r="Q1353" s="267"/>
      <c r="R1353" s="267"/>
      <c r="S1353" s="267"/>
      <c r="T1353" s="26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9" t="s">
        <v>256</v>
      </c>
      <c r="AU1353" s="269" t="s">
        <v>87</v>
      </c>
      <c r="AV1353" s="14" t="s">
        <v>87</v>
      </c>
      <c r="AW1353" s="14" t="s">
        <v>36</v>
      </c>
      <c r="AX1353" s="14" t="s">
        <v>78</v>
      </c>
      <c r="AY1353" s="269" t="s">
        <v>242</v>
      </c>
    </row>
    <row r="1354" s="14" customFormat="1">
      <c r="A1354" s="14"/>
      <c r="B1354" s="259"/>
      <c r="C1354" s="260"/>
      <c r="D1354" s="242" t="s">
        <v>256</v>
      </c>
      <c r="E1354" s="261" t="s">
        <v>1</v>
      </c>
      <c r="F1354" s="262" t="s">
        <v>1979</v>
      </c>
      <c r="G1354" s="260"/>
      <c r="H1354" s="263">
        <v>4</v>
      </c>
      <c r="I1354" s="264"/>
      <c r="J1354" s="260"/>
      <c r="K1354" s="260"/>
      <c r="L1354" s="265"/>
      <c r="M1354" s="266"/>
      <c r="N1354" s="267"/>
      <c r="O1354" s="267"/>
      <c r="P1354" s="267"/>
      <c r="Q1354" s="267"/>
      <c r="R1354" s="267"/>
      <c r="S1354" s="267"/>
      <c r="T1354" s="26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9" t="s">
        <v>256</v>
      </c>
      <c r="AU1354" s="269" t="s">
        <v>87</v>
      </c>
      <c r="AV1354" s="14" t="s">
        <v>87</v>
      </c>
      <c r="AW1354" s="14" t="s">
        <v>36</v>
      </c>
      <c r="AX1354" s="14" t="s">
        <v>78</v>
      </c>
      <c r="AY1354" s="269" t="s">
        <v>242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1910</v>
      </c>
      <c r="G1355" s="260"/>
      <c r="H1355" s="263">
        <v>4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78</v>
      </c>
      <c r="AY1355" s="269" t="s">
        <v>242</v>
      </c>
    </row>
    <row r="1356" s="15" customFormat="1">
      <c r="A1356" s="15"/>
      <c r="B1356" s="270"/>
      <c r="C1356" s="271"/>
      <c r="D1356" s="242" t="s">
        <v>256</v>
      </c>
      <c r="E1356" s="272" t="s">
        <v>1</v>
      </c>
      <c r="F1356" s="273" t="s">
        <v>269</v>
      </c>
      <c r="G1356" s="271"/>
      <c r="H1356" s="274">
        <v>14</v>
      </c>
      <c r="I1356" s="275"/>
      <c r="J1356" s="271"/>
      <c r="K1356" s="271"/>
      <c r="L1356" s="276"/>
      <c r="M1356" s="277"/>
      <c r="N1356" s="278"/>
      <c r="O1356" s="278"/>
      <c r="P1356" s="278"/>
      <c r="Q1356" s="278"/>
      <c r="R1356" s="278"/>
      <c r="S1356" s="278"/>
      <c r="T1356" s="27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0" t="s">
        <v>256</v>
      </c>
      <c r="AU1356" s="280" t="s">
        <v>87</v>
      </c>
      <c r="AV1356" s="15" t="s">
        <v>250</v>
      </c>
      <c r="AW1356" s="15" t="s">
        <v>36</v>
      </c>
      <c r="AX1356" s="15" t="s">
        <v>85</v>
      </c>
      <c r="AY1356" s="280" t="s">
        <v>242</v>
      </c>
    </row>
    <row r="1357" s="2" customFormat="1" ht="33" customHeight="1">
      <c r="A1357" s="40"/>
      <c r="B1357" s="41"/>
      <c r="C1357" s="281" t="s">
        <v>1980</v>
      </c>
      <c r="D1357" s="281" t="s">
        <v>478</v>
      </c>
      <c r="E1357" s="282" t="s">
        <v>1981</v>
      </c>
      <c r="F1357" s="283" t="s">
        <v>1982</v>
      </c>
      <c r="G1357" s="284" t="s">
        <v>360</v>
      </c>
      <c r="H1357" s="285">
        <v>6</v>
      </c>
      <c r="I1357" s="286"/>
      <c r="J1357" s="287">
        <f>ROUND(I1357*H1357,2)</f>
        <v>0</v>
      </c>
      <c r="K1357" s="283" t="s">
        <v>249</v>
      </c>
      <c r="L1357" s="288"/>
      <c r="M1357" s="289" t="s">
        <v>1</v>
      </c>
      <c r="N1357" s="290" t="s">
        <v>43</v>
      </c>
      <c r="O1357" s="93"/>
      <c r="P1357" s="238">
        <f>O1357*H1357</f>
        <v>0</v>
      </c>
      <c r="Q1357" s="238">
        <v>0.084000000000000005</v>
      </c>
      <c r="R1357" s="238">
        <f>Q1357*H1357</f>
        <v>0.504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896</v>
      </c>
      <c r="AT1357" s="240" t="s">
        <v>478</v>
      </c>
      <c r="AU1357" s="240" t="s">
        <v>87</v>
      </c>
      <c r="AY1357" s="19" t="s">
        <v>242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9" t="s">
        <v>85</v>
      </c>
      <c r="BK1357" s="241">
        <f>ROUND(I1357*H1357,2)</f>
        <v>0</v>
      </c>
      <c r="BL1357" s="19" t="s">
        <v>1097</v>
      </c>
      <c r="BM1357" s="240" t="s">
        <v>1983</v>
      </c>
    </row>
    <row r="1358" s="2" customFormat="1">
      <c r="A1358" s="40"/>
      <c r="B1358" s="41"/>
      <c r="C1358" s="42"/>
      <c r="D1358" s="242" t="s">
        <v>252</v>
      </c>
      <c r="E1358" s="42"/>
      <c r="F1358" s="243" t="s">
        <v>1982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252</v>
      </c>
      <c r="AU1358" s="19" t="s">
        <v>87</v>
      </c>
    </row>
    <row r="1359" s="2" customFormat="1">
      <c r="A1359" s="40"/>
      <c r="B1359" s="41"/>
      <c r="C1359" s="42"/>
      <c r="D1359" s="242" t="s">
        <v>1050</v>
      </c>
      <c r="E1359" s="42"/>
      <c r="F1359" s="291" t="s">
        <v>1984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1050</v>
      </c>
      <c r="AU1359" s="19" t="s">
        <v>87</v>
      </c>
    </row>
    <row r="1360" s="14" customFormat="1">
      <c r="A1360" s="14"/>
      <c r="B1360" s="259"/>
      <c r="C1360" s="260"/>
      <c r="D1360" s="242" t="s">
        <v>256</v>
      </c>
      <c r="E1360" s="261" t="s">
        <v>1</v>
      </c>
      <c r="F1360" s="262" t="s">
        <v>1985</v>
      </c>
      <c r="G1360" s="260"/>
      <c r="H1360" s="263">
        <v>4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256</v>
      </c>
      <c r="AU1360" s="269" t="s">
        <v>87</v>
      </c>
      <c r="AV1360" s="14" t="s">
        <v>87</v>
      </c>
      <c r="AW1360" s="14" t="s">
        <v>36</v>
      </c>
      <c r="AX1360" s="14" t="s">
        <v>78</v>
      </c>
      <c r="AY1360" s="269" t="s">
        <v>242</v>
      </c>
    </row>
    <row r="1361" s="14" customFormat="1">
      <c r="A1361" s="14"/>
      <c r="B1361" s="259"/>
      <c r="C1361" s="260"/>
      <c r="D1361" s="242" t="s">
        <v>256</v>
      </c>
      <c r="E1361" s="261" t="s">
        <v>1</v>
      </c>
      <c r="F1361" s="262" t="s">
        <v>1986</v>
      </c>
      <c r="G1361" s="260"/>
      <c r="H1361" s="263">
        <v>2</v>
      </c>
      <c r="I1361" s="264"/>
      <c r="J1361" s="260"/>
      <c r="K1361" s="260"/>
      <c r="L1361" s="265"/>
      <c r="M1361" s="266"/>
      <c r="N1361" s="267"/>
      <c r="O1361" s="267"/>
      <c r="P1361" s="267"/>
      <c r="Q1361" s="267"/>
      <c r="R1361" s="267"/>
      <c r="S1361" s="267"/>
      <c r="T1361" s="26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9" t="s">
        <v>256</v>
      </c>
      <c r="AU1361" s="269" t="s">
        <v>87</v>
      </c>
      <c r="AV1361" s="14" t="s">
        <v>87</v>
      </c>
      <c r="AW1361" s="14" t="s">
        <v>36</v>
      </c>
      <c r="AX1361" s="14" t="s">
        <v>78</v>
      </c>
      <c r="AY1361" s="269" t="s">
        <v>242</v>
      </c>
    </row>
    <row r="1362" s="15" customFormat="1">
      <c r="A1362" s="15"/>
      <c r="B1362" s="270"/>
      <c r="C1362" s="271"/>
      <c r="D1362" s="242" t="s">
        <v>256</v>
      </c>
      <c r="E1362" s="272" t="s">
        <v>1</v>
      </c>
      <c r="F1362" s="273" t="s">
        <v>269</v>
      </c>
      <c r="G1362" s="271"/>
      <c r="H1362" s="274">
        <v>6</v>
      </c>
      <c r="I1362" s="275"/>
      <c r="J1362" s="271"/>
      <c r="K1362" s="271"/>
      <c r="L1362" s="276"/>
      <c r="M1362" s="277"/>
      <c r="N1362" s="278"/>
      <c r="O1362" s="278"/>
      <c r="P1362" s="278"/>
      <c r="Q1362" s="278"/>
      <c r="R1362" s="278"/>
      <c r="S1362" s="278"/>
      <c r="T1362" s="279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0" t="s">
        <v>256</v>
      </c>
      <c r="AU1362" s="280" t="s">
        <v>87</v>
      </c>
      <c r="AV1362" s="15" t="s">
        <v>250</v>
      </c>
      <c r="AW1362" s="15" t="s">
        <v>36</v>
      </c>
      <c r="AX1362" s="15" t="s">
        <v>85</v>
      </c>
      <c r="AY1362" s="280" t="s">
        <v>242</v>
      </c>
    </row>
    <row r="1363" s="2" customFormat="1" ht="33" customHeight="1">
      <c r="A1363" s="40"/>
      <c r="B1363" s="41"/>
      <c r="C1363" s="281" t="s">
        <v>1987</v>
      </c>
      <c r="D1363" s="281" t="s">
        <v>478</v>
      </c>
      <c r="E1363" s="282" t="s">
        <v>1988</v>
      </c>
      <c r="F1363" s="283" t="s">
        <v>1989</v>
      </c>
      <c r="G1363" s="284" t="s">
        <v>360</v>
      </c>
      <c r="H1363" s="285">
        <v>4</v>
      </c>
      <c r="I1363" s="286"/>
      <c r="J1363" s="287">
        <f>ROUND(I1363*H1363,2)</f>
        <v>0</v>
      </c>
      <c r="K1363" s="283" t="s">
        <v>249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0.076999999999999999</v>
      </c>
      <c r="R1363" s="238">
        <f>Q1363*H1363</f>
        <v>0.308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1990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1989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2" customFormat="1">
      <c r="A1365" s="40"/>
      <c r="B1365" s="41"/>
      <c r="C1365" s="42"/>
      <c r="D1365" s="242" t="s">
        <v>1050</v>
      </c>
      <c r="E1365" s="42"/>
      <c r="F1365" s="291" t="s">
        <v>1991</v>
      </c>
      <c r="G1365" s="42"/>
      <c r="H1365" s="42"/>
      <c r="I1365" s="244"/>
      <c r="J1365" s="42"/>
      <c r="K1365" s="42"/>
      <c r="L1365" s="46"/>
      <c r="M1365" s="245"/>
      <c r="N1365" s="246"/>
      <c r="O1365" s="93"/>
      <c r="P1365" s="93"/>
      <c r="Q1365" s="93"/>
      <c r="R1365" s="93"/>
      <c r="S1365" s="93"/>
      <c r="T1365" s="94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1050</v>
      </c>
      <c r="AU1365" s="19" t="s">
        <v>87</v>
      </c>
    </row>
    <row r="1366" s="14" customFormat="1">
      <c r="A1366" s="14"/>
      <c r="B1366" s="259"/>
      <c r="C1366" s="260"/>
      <c r="D1366" s="242" t="s">
        <v>256</v>
      </c>
      <c r="E1366" s="261" t="s">
        <v>1</v>
      </c>
      <c r="F1366" s="262" t="s">
        <v>1979</v>
      </c>
      <c r="G1366" s="260"/>
      <c r="H1366" s="263">
        <v>4</v>
      </c>
      <c r="I1366" s="264"/>
      <c r="J1366" s="260"/>
      <c r="K1366" s="260"/>
      <c r="L1366" s="265"/>
      <c r="M1366" s="266"/>
      <c r="N1366" s="267"/>
      <c r="O1366" s="267"/>
      <c r="P1366" s="267"/>
      <c r="Q1366" s="267"/>
      <c r="R1366" s="267"/>
      <c r="S1366" s="267"/>
      <c r="T1366" s="26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9" t="s">
        <v>256</v>
      </c>
      <c r="AU1366" s="269" t="s">
        <v>87</v>
      </c>
      <c r="AV1366" s="14" t="s">
        <v>87</v>
      </c>
      <c r="AW1366" s="14" t="s">
        <v>36</v>
      </c>
      <c r="AX1366" s="14" t="s">
        <v>85</v>
      </c>
      <c r="AY1366" s="269" t="s">
        <v>242</v>
      </c>
    </row>
    <row r="1367" s="2" customFormat="1" ht="24.15" customHeight="1">
      <c r="A1367" s="40"/>
      <c r="B1367" s="41"/>
      <c r="C1367" s="229" t="s">
        <v>1992</v>
      </c>
      <c r="D1367" s="229" t="s">
        <v>245</v>
      </c>
      <c r="E1367" s="230" t="s">
        <v>1993</v>
      </c>
      <c r="F1367" s="231" t="s">
        <v>1994</v>
      </c>
      <c r="G1367" s="232" t="s">
        <v>360</v>
      </c>
      <c r="H1367" s="233">
        <v>3</v>
      </c>
      <c r="I1367" s="234"/>
      <c r="J1367" s="235">
        <f>ROUND(I1367*H1367,2)</f>
        <v>0</v>
      </c>
      <c r="K1367" s="231" t="s">
        <v>249</v>
      </c>
      <c r="L1367" s="46"/>
      <c r="M1367" s="236" t="s">
        <v>1</v>
      </c>
      <c r="N1367" s="237" t="s">
        <v>43</v>
      </c>
      <c r="O1367" s="93"/>
      <c r="P1367" s="238">
        <f>O1367*H1367</f>
        <v>0</v>
      </c>
      <c r="Q1367" s="238">
        <v>0.00060999999999999997</v>
      </c>
      <c r="R1367" s="238">
        <f>Q1367*H1367</f>
        <v>0.00183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1097</v>
      </c>
      <c r="AT1367" s="240" t="s">
        <v>245</v>
      </c>
      <c r="AU1367" s="240" t="s">
        <v>87</v>
      </c>
      <c r="AY1367" s="19" t="s">
        <v>242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9" t="s">
        <v>85</v>
      </c>
      <c r="BK1367" s="241">
        <f>ROUND(I1367*H1367,2)</f>
        <v>0</v>
      </c>
      <c r="BL1367" s="19" t="s">
        <v>1097</v>
      </c>
      <c r="BM1367" s="240" t="s">
        <v>1995</v>
      </c>
    </row>
    <row r="1368" s="2" customFormat="1">
      <c r="A1368" s="40"/>
      <c r="B1368" s="41"/>
      <c r="C1368" s="42"/>
      <c r="D1368" s="242" t="s">
        <v>252</v>
      </c>
      <c r="E1368" s="42"/>
      <c r="F1368" s="243" t="s">
        <v>1996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252</v>
      </c>
      <c r="AU1368" s="19" t="s">
        <v>87</v>
      </c>
    </row>
    <row r="1369" s="2" customFormat="1">
      <c r="A1369" s="40"/>
      <c r="B1369" s="41"/>
      <c r="C1369" s="42"/>
      <c r="D1369" s="247" t="s">
        <v>254</v>
      </c>
      <c r="E1369" s="42"/>
      <c r="F1369" s="248" t="s">
        <v>1997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254</v>
      </c>
      <c r="AU1369" s="19" t="s">
        <v>87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1998</v>
      </c>
      <c r="G1370" s="260"/>
      <c r="H1370" s="263">
        <v>2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4" customFormat="1">
      <c r="A1371" s="14"/>
      <c r="B1371" s="259"/>
      <c r="C1371" s="260"/>
      <c r="D1371" s="242" t="s">
        <v>256</v>
      </c>
      <c r="E1371" s="261" t="s">
        <v>1</v>
      </c>
      <c r="F1371" s="262" t="s">
        <v>1999</v>
      </c>
      <c r="G1371" s="260"/>
      <c r="H1371" s="263">
        <v>1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256</v>
      </c>
      <c r="AU1371" s="269" t="s">
        <v>87</v>
      </c>
      <c r="AV1371" s="14" t="s">
        <v>87</v>
      </c>
      <c r="AW1371" s="14" t="s">
        <v>36</v>
      </c>
      <c r="AX1371" s="14" t="s">
        <v>78</v>
      </c>
      <c r="AY1371" s="269" t="s">
        <v>242</v>
      </c>
    </row>
    <row r="1372" s="15" customFormat="1">
      <c r="A1372" s="15"/>
      <c r="B1372" s="270"/>
      <c r="C1372" s="271"/>
      <c r="D1372" s="242" t="s">
        <v>256</v>
      </c>
      <c r="E1372" s="272" t="s">
        <v>1</v>
      </c>
      <c r="F1372" s="273" t="s">
        <v>269</v>
      </c>
      <c r="G1372" s="271"/>
      <c r="H1372" s="274">
        <v>3</v>
      </c>
      <c r="I1372" s="275"/>
      <c r="J1372" s="271"/>
      <c r="K1372" s="271"/>
      <c r="L1372" s="276"/>
      <c r="M1372" s="277"/>
      <c r="N1372" s="278"/>
      <c r="O1372" s="278"/>
      <c r="P1372" s="278"/>
      <c r="Q1372" s="278"/>
      <c r="R1372" s="278"/>
      <c r="S1372" s="278"/>
      <c r="T1372" s="27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0" t="s">
        <v>256</v>
      </c>
      <c r="AU1372" s="280" t="s">
        <v>87</v>
      </c>
      <c r="AV1372" s="15" t="s">
        <v>250</v>
      </c>
      <c r="AW1372" s="15" t="s">
        <v>36</v>
      </c>
      <c r="AX1372" s="15" t="s">
        <v>85</v>
      </c>
      <c r="AY1372" s="280" t="s">
        <v>242</v>
      </c>
    </row>
    <row r="1373" s="2" customFormat="1" ht="24.15" customHeight="1">
      <c r="A1373" s="40"/>
      <c r="B1373" s="41"/>
      <c r="C1373" s="281" t="s">
        <v>2000</v>
      </c>
      <c r="D1373" s="281" t="s">
        <v>478</v>
      </c>
      <c r="E1373" s="282" t="s">
        <v>2001</v>
      </c>
      <c r="F1373" s="283" t="s">
        <v>2002</v>
      </c>
      <c r="G1373" s="284" t="s">
        <v>248</v>
      </c>
      <c r="H1373" s="285">
        <v>10.865</v>
      </c>
      <c r="I1373" s="286"/>
      <c r="J1373" s="287">
        <f>ROUND(I1373*H1373,2)</f>
        <v>0</v>
      </c>
      <c r="K1373" s="283" t="s">
        <v>249</v>
      </c>
      <c r="L1373" s="288"/>
      <c r="M1373" s="289" t="s">
        <v>1</v>
      </c>
      <c r="N1373" s="290" t="s">
        <v>43</v>
      </c>
      <c r="O1373" s="93"/>
      <c r="P1373" s="238">
        <f>O1373*H1373</f>
        <v>0</v>
      </c>
      <c r="Q1373" s="238">
        <v>0.038289999999999998</v>
      </c>
      <c r="R1373" s="238">
        <f>Q1373*H1373</f>
        <v>0.41602085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896</v>
      </c>
      <c r="AT1373" s="240" t="s">
        <v>478</v>
      </c>
      <c r="AU1373" s="240" t="s">
        <v>87</v>
      </c>
      <c r="AY1373" s="19" t="s">
        <v>242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85</v>
      </c>
      <c r="BK1373" s="241">
        <f>ROUND(I1373*H1373,2)</f>
        <v>0</v>
      </c>
      <c r="BL1373" s="19" t="s">
        <v>1097</v>
      </c>
      <c r="BM1373" s="240" t="s">
        <v>2003</v>
      </c>
    </row>
    <row r="1374" s="2" customFormat="1">
      <c r="A1374" s="40"/>
      <c r="B1374" s="41"/>
      <c r="C1374" s="42"/>
      <c r="D1374" s="242" t="s">
        <v>252</v>
      </c>
      <c r="E1374" s="42"/>
      <c r="F1374" s="243" t="s">
        <v>2002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252</v>
      </c>
      <c r="AU1374" s="19" t="s">
        <v>87</v>
      </c>
    </row>
    <row r="1375" s="2" customFormat="1">
      <c r="A1375" s="40"/>
      <c r="B1375" s="41"/>
      <c r="C1375" s="42"/>
      <c r="D1375" s="242" t="s">
        <v>1050</v>
      </c>
      <c r="E1375" s="42"/>
      <c r="F1375" s="291" t="s">
        <v>2004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1050</v>
      </c>
      <c r="AU1375" s="19" t="s">
        <v>87</v>
      </c>
    </row>
    <row r="1376" s="14" customFormat="1">
      <c r="A1376" s="14"/>
      <c r="B1376" s="259"/>
      <c r="C1376" s="260"/>
      <c r="D1376" s="242" t="s">
        <v>256</v>
      </c>
      <c r="E1376" s="261" t="s">
        <v>1</v>
      </c>
      <c r="F1376" s="262" t="s">
        <v>2005</v>
      </c>
      <c r="G1376" s="260"/>
      <c r="H1376" s="263">
        <v>7.3799999999999999</v>
      </c>
      <c r="I1376" s="264"/>
      <c r="J1376" s="260"/>
      <c r="K1376" s="260"/>
      <c r="L1376" s="265"/>
      <c r="M1376" s="266"/>
      <c r="N1376" s="267"/>
      <c r="O1376" s="267"/>
      <c r="P1376" s="267"/>
      <c r="Q1376" s="267"/>
      <c r="R1376" s="267"/>
      <c r="S1376" s="267"/>
      <c r="T1376" s="26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9" t="s">
        <v>256</v>
      </c>
      <c r="AU1376" s="269" t="s">
        <v>87</v>
      </c>
      <c r="AV1376" s="14" t="s">
        <v>87</v>
      </c>
      <c r="AW1376" s="14" t="s">
        <v>36</v>
      </c>
      <c r="AX1376" s="14" t="s">
        <v>78</v>
      </c>
      <c r="AY1376" s="269" t="s">
        <v>242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2006</v>
      </c>
      <c r="G1377" s="260"/>
      <c r="H1377" s="263">
        <v>3.4849999999999994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78</v>
      </c>
      <c r="AY1377" s="269" t="s">
        <v>242</v>
      </c>
    </row>
    <row r="1378" s="15" customFormat="1">
      <c r="A1378" s="15"/>
      <c r="B1378" s="270"/>
      <c r="C1378" s="271"/>
      <c r="D1378" s="242" t="s">
        <v>256</v>
      </c>
      <c r="E1378" s="272" t="s">
        <v>1</v>
      </c>
      <c r="F1378" s="273" t="s">
        <v>269</v>
      </c>
      <c r="G1378" s="271"/>
      <c r="H1378" s="274">
        <v>10.864999999999998</v>
      </c>
      <c r="I1378" s="275"/>
      <c r="J1378" s="271"/>
      <c r="K1378" s="271"/>
      <c r="L1378" s="276"/>
      <c r="M1378" s="277"/>
      <c r="N1378" s="278"/>
      <c r="O1378" s="278"/>
      <c r="P1378" s="278"/>
      <c r="Q1378" s="278"/>
      <c r="R1378" s="278"/>
      <c r="S1378" s="278"/>
      <c r="T1378" s="27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80" t="s">
        <v>256</v>
      </c>
      <c r="AU1378" s="280" t="s">
        <v>87</v>
      </c>
      <c r="AV1378" s="15" t="s">
        <v>250</v>
      </c>
      <c r="AW1378" s="15" t="s">
        <v>36</v>
      </c>
      <c r="AX1378" s="15" t="s">
        <v>85</v>
      </c>
      <c r="AY1378" s="280" t="s">
        <v>242</v>
      </c>
    </row>
    <row r="1379" s="2" customFormat="1" ht="24.15" customHeight="1">
      <c r="A1379" s="40"/>
      <c r="B1379" s="41"/>
      <c r="C1379" s="229" t="s">
        <v>2007</v>
      </c>
      <c r="D1379" s="229" t="s">
        <v>245</v>
      </c>
      <c r="E1379" s="230" t="s">
        <v>2008</v>
      </c>
      <c r="F1379" s="231" t="s">
        <v>2009</v>
      </c>
      <c r="G1379" s="232" t="s">
        <v>360</v>
      </c>
      <c r="H1379" s="233">
        <v>10</v>
      </c>
      <c r="I1379" s="234"/>
      <c r="J1379" s="235">
        <f>ROUND(I1379*H1379,2)</f>
        <v>0</v>
      </c>
      <c r="K1379" s="231" t="s">
        <v>249</v>
      </c>
      <c r="L1379" s="46"/>
      <c r="M1379" s="236" t="s">
        <v>1</v>
      </c>
      <c r="N1379" s="237" t="s">
        <v>43</v>
      </c>
      <c r="O1379" s="93"/>
      <c r="P1379" s="238">
        <f>O1379*H1379</f>
        <v>0</v>
      </c>
      <c r="Q1379" s="238">
        <v>0.00059000000000000003</v>
      </c>
      <c r="R1379" s="238">
        <f>Q1379*H1379</f>
        <v>0.0059000000000000007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1097</v>
      </c>
      <c r="AT1379" s="240" t="s">
        <v>245</v>
      </c>
      <c r="AU1379" s="240" t="s">
        <v>87</v>
      </c>
      <c r="AY1379" s="19" t="s">
        <v>242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9" t="s">
        <v>85</v>
      </c>
      <c r="BK1379" s="241">
        <f>ROUND(I1379*H1379,2)</f>
        <v>0</v>
      </c>
      <c r="BL1379" s="19" t="s">
        <v>1097</v>
      </c>
      <c r="BM1379" s="240" t="s">
        <v>2010</v>
      </c>
    </row>
    <row r="1380" s="2" customFormat="1">
      <c r="A1380" s="40"/>
      <c r="B1380" s="41"/>
      <c r="C1380" s="42"/>
      <c r="D1380" s="242" t="s">
        <v>252</v>
      </c>
      <c r="E1380" s="42"/>
      <c r="F1380" s="243" t="s">
        <v>2011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252</v>
      </c>
      <c r="AU1380" s="19" t="s">
        <v>87</v>
      </c>
    </row>
    <row r="1381" s="2" customFormat="1">
      <c r="A1381" s="40"/>
      <c r="B1381" s="41"/>
      <c r="C1381" s="42"/>
      <c r="D1381" s="247" t="s">
        <v>254</v>
      </c>
      <c r="E1381" s="42"/>
      <c r="F1381" s="248" t="s">
        <v>2012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254</v>
      </c>
      <c r="AU1381" s="19" t="s">
        <v>87</v>
      </c>
    </row>
    <row r="1382" s="2" customFormat="1" ht="24.15" customHeight="1">
      <c r="A1382" s="40"/>
      <c r="B1382" s="41"/>
      <c r="C1382" s="281" t="s">
        <v>2013</v>
      </c>
      <c r="D1382" s="281" t="s">
        <v>478</v>
      </c>
      <c r="E1382" s="282" t="s">
        <v>2014</v>
      </c>
      <c r="F1382" s="283" t="s">
        <v>2015</v>
      </c>
      <c r="G1382" s="284" t="s">
        <v>360</v>
      </c>
      <c r="H1382" s="285">
        <v>2</v>
      </c>
      <c r="I1382" s="286"/>
      <c r="J1382" s="287">
        <f>ROUND(I1382*H1382,2)</f>
        <v>0</v>
      </c>
      <c r="K1382" s="283" t="s">
        <v>249</v>
      </c>
      <c r="L1382" s="288"/>
      <c r="M1382" s="289" t="s">
        <v>1</v>
      </c>
      <c r="N1382" s="290" t="s">
        <v>43</v>
      </c>
      <c r="O1382" s="93"/>
      <c r="P1382" s="238">
        <f>O1382*H1382</f>
        <v>0</v>
      </c>
      <c r="Q1382" s="238">
        <v>0.091200000000000003</v>
      </c>
      <c r="R1382" s="238">
        <f>Q1382*H1382</f>
        <v>0.18240000000000001</v>
      </c>
      <c r="S1382" s="238">
        <v>0</v>
      </c>
      <c r="T1382" s="239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40" t="s">
        <v>896</v>
      </c>
      <c r="AT1382" s="240" t="s">
        <v>478</v>
      </c>
      <c r="AU1382" s="240" t="s">
        <v>87</v>
      </c>
      <c r="AY1382" s="19" t="s">
        <v>242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9" t="s">
        <v>85</v>
      </c>
      <c r="BK1382" s="241">
        <f>ROUND(I1382*H1382,2)</f>
        <v>0</v>
      </c>
      <c r="BL1382" s="19" t="s">
        <v>1097</v>
      </c>
      <c r="BM1382" s="240" t="s">
        <v>2016</v>
      </c>
    </row>
    <row r="1383" s="2" customFormat="1">
      <c r="A1383" s="40"/>
      <c r="B1383" s="41"/>
      <c r="C1383" s="42"/>
      <c r="D1383" s="242" t="s">
        <v>252</v>
      </c>
      <c r="E1383" s="42"/>
      <c r="F1383" s="243" t="s">
        <v>2015</v>
      </c>
      <c r="G1383" s="42"/>
      <c r="H1383" s="42"/>
      <c r="I1383" s="244"/>
      <c r="J1383" s="42"/>
      <c r="K1383" s="42"/>
      <c r="L1383" s="46"/>
      <c r="M1383" s="245"/>
      <c r="N1383" s="246"/>
      <c r="O1383" s="93"/>
      <c r="P1383" s="93"/>
      <c r="Q1383" s="93"/>
      <c r="R1383" s="93"/>
      <c r="S1383" s="93"/>
      <c r="T1383" s="94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252</v>
      </c>
      <c r="AU1383" s="19" t="s">
        <v>87</v>
      </c>
    </row>
    <row r="1384" s="2" customFormat="1">
      <c r="A1384" s="40"/>
      <c r="B1384" s="41"/>
      <c r="C1384" s="42"/>
      <c r="D1384" s="242" t="s">
        <v>1050</v>
      </c>
      <c r="E1384" s="42"/>
      <c r="F1384" s="291" t="s">
        <v>2017</v>
      </c>
      <c r="G1384" s="42"/>
      <c r="H1384" s="42"/>
      <c r="I1384" s="244"/>
      <c r="J1384" s="42"/>
      <c r="K1384" s="42"/>
      <c r="L1384" s="46"/>
      <c r="M1384" s="245"/>
      <c r="N1384" s="246"/>
      <c r="O1384" s="93"/>
      <c r="P1384" s="93"/>
      <c r="Q1384" s="93"/>
      <c r="R1384" s="93"/>
      <c r="S1384" s="93"/>
      <c r="T1384" s="94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1050</v>
      </c>
      <c r="AU1384" s="19" t="s">
        <v>87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2018</v>
      </c>
      <c r="G1385" s="260"/>
      <c r="H1385" s="263">
        <v>2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85</v>
      </c>
      <c r="AY1385" s="269" t="s">
        <v>242</v>
      </c>
    </row>
    <row r="1386" s="2" customFormat="1" ht="24.15" customHeight="1">
      <c r="A1386" s="40"/>
      <c r="B1386" s="41"/>
      <c r="C1386" s="281" t="s">
        <v>2019</v>
      </c>
      <c r="D1386" s="281" t="s">
        <v>478</v>
      </c>
      <c r="E1386" s="282" t="s">
        <v>2020</v>
      </c>
      <c r="F1386" s="283" t="s">
        <v>2015</v>
      </c>
      <c r="G1386" s="284" t="s">
        <v>360</v>
      </c>
      <c r="H1386" s="285">
        <v>8</v>
      </c>
      <c r="I1386" s="286"/>
      <c r="J1386" s="287">
        <f>ROUND(I1386*H1386,2)</f>
        <v>0</v>
      </c>
      <c r="K1386" s="283" t="s">
        <v>249</v>
      </c>
      <c r="L1386" s="288"/>
      <c r="M1386" s="289" t="s">
        <v>1</v>
      </c>
      <c r="N1386" s="290" t="s">
        <v>43</v>
      </c>
      <c r="O1386" s="93"/>
      <c r="P1386" s="238">
        <f>O1386*H1386</f>
        <v>0</v>
      </c>
      <c r="Q1386" s="238">
        <v>0.091200000000000003</v>
      </c>
      <c r="R1386" s="238">
        <f>Q1386*H1386</f>
        <v>0.72960000000000003</v>
      </c>
      <c r="S1386" s="238">
        <v>0</v>
      </c>
      <c r="T1386" s="239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0" t="s">
        <v>896</v>
      </c>
      <c r="AT1386" s="240" t="s">
        <v>478</v>
      </c>
      <c r="AU1386" s="240" t="s">
        <v>87</v>
      </c>
      <c r="AY1386" s="19" t="s">
        <v>242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9" t="s">
        <v>85</v>
      </c>
      <c r="BK1386" s="241">
        <f>ROUND(I1386*H1386,2)</f>
        <v>0</v>
      </c>
      <c r="BL1386" s="19" t="s">
        <v>1097</v>
      </c>
      <c r="BM1386" s="240" t="s">
        <v>2021</v>
      </c>
    </row>
    <row r="1387" s="2" customFormat="1">
      <c r="A1387" s="40"/>
      <c r="B1387" s="41"/>
      <c r="C1387" s="42"/>
      <c r="D1387" s="242" t="s">
        <v>252</v>
      </c>
      <c r="E1387" s="42"/>
      <c r="F1387" s="243" t="s">
        <v>2015</v>
      </c>
      <c r="G1387" s="42"/>
      <c r="H1387" s="42"/>
      <c r="I1387" s="244"/>
      <c r="J1387" s="42"/>
      <c r="K1387" s="42"/>
      <c r="L1387" s="46"/>
      <c r="M1387" s="245"/>
      <c r="N1387" s="246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252</v>
      </c>
      <c r="AU1387" s="19" t="s">
        <v>87</v>
      </c>
    </row>
    <row r="1388" s="2" customFormat="1">
      <c r="A1388" s="40"/>
      <c r="B1388" s="41"/>
      <c r="C1388" s="42"/>
      <c r="D1388" s="242" t="s">
        <v>1050</v>
      </c>
      <c r="E1388" s="42"/>
      <c r="F1388" s="291" t="s">
        <v>2022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1050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2023</v>
      </c>
      <c r="G1389" s="260"/>
      <c r="H1389" s="263">
        <v>8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85</v>
      </c>
      <c r="AY1389" s="269" t="s">
        <v>242</v>
      </c>
    </row>
    <row r="1390" s="2" customFormat="1" ht="24.15" customHeight="1">
      <c r="A1390" s="40"/>
      <c r="B1390" s="41"/>
      <c r="C1390" s="229" t="s">
        <v>2024</v>
      </c>
      <c r="D1390" s="229" t="s">
        <v>245</v>
      </c>
      <c r="E1390" s="230" t="s">
        <v>2025</v>
      </c>
      <c r="F1390" s="231" t="s">
        <v>2026</v>
      </c>
      <c r="G1390" s="232" t="s">
        <v>360</v>
      </c>
      <c r="H1390" s="233">
        <v>4</v>
      </c>
      <c r="I1390" s="234"/>
      <c r="J1390" s="235">
        <f>ROUND(I1390*H1390,2)</f>
        <v>0</v>
      </c>
      <c r="K1390" s="231" t="s">
        <v>249</v>
      </c>
      <c r="L1390" s="46"/>
      <c r="M1390" s="236" t="s">
        <v>1</v>
      </c>
      <c r="N1390" s="237" t="s">
        <v>43</v>
      </c>
      <c r="O1390" s="93"/>
      <c r="P1390" s="238">
        <f>O1390*H1390</f>
        <v>0</v>
      </c>
      <c r="Q1390" s="238">
        <v>4.0000000000000003E-05</v>
      </c>
      <c r="R1390" s="238">
        <f>Q1390*H1390</f>
        <v>0.00016000000000000001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1097</v>
      </c>
      <c r="AT1390" s="240" t="s">
        <v>245</v>
      </c>
      <c r="AU1390" s="240" t="s">
        <v>87</v>
      </c>
      <c r="AY1390" s="19" t="s">
        <v>242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85</v>
      </c>
      <c r="BK1390" s="241">
        <f>ROUND(I1390*H1390,2)</f>
        <v>0</v>
      </c>
      <c r="BL1390" s="19" t="s">
        <v>1097</v>
      </c>
      <c r="BM1390" s="240" t="s">
        <v>2027</v>
      </c>
    </row>
    <row r="1391" s="2" customFormat="1">
      <c r="A1391" s="40"/>
      <c r="B1391" s="41"/>
      <c r="C1391" s="42"/>
      <c r="D1391" s="242" t="s">
        <v>252</v>
      </c>
      <c r="E1391" s="42"/>
      <c r="F1391" s="243" t="s">
        <v>2028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252</v>
      </c>
      <c r="AU1391" s="19" t="s">
        <v>87</v>
      </c>
    </row>
    <row r="1392" s="2" customFormat="1">
      <c r="A1392" s="40"/>
      <c r="B1392" s="41"/>
      <c r="C1392" s="42"/>
      <c r="D1392" s="247" t="s">
        <v>254</v>
      </c>
      <c r="E1392" s="42"/>
      <c r="F1392" s="248" t="s">
        <v>2029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254</v>
      </c>
      <c r="AU1392" s="19" t="s">
        <v>87</v>
      </c>
    </row>
    <row r="1393" s="14" customFormat="1">
      <c r="A1393" s="14"/>
      <c r="B1393" s="259"/>
      <c r="C1393" s="260"/>
      <c r="D1393" s="242" t="s">
        <v>256</v>
      </c>
      <c r="E1393" s="261" t="s">
        <v>1</v>
      </c>
      <c r="F1393" s="262" t="s">
        <v>2030</v>
      </c>
      <c r="G1393" s="260"/>
      <c r="H1393" s="263">
        <v>3</v>
      </c>
      <c r="I1393" s="264"/>
      <c r="J1393" s="260"/>
      <c r="K1393" s="260"/>
      <c r="L1393" s="265"/>
      <c r="M1393" s="266"/>
      <c r="N1393" s="267"/>
      <c r="O1393" s="267"/>
      <c r="P1393" s="267"/>
      <c r="Q1393" s="267"/>
      <c r="R1393" s="267"/>
      <c r="S1393" s="267"/>
      <c r="T1393" s="26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9" t="s">
        <v>256</v>
      </c>
      <c r="AU1393" s="269" t="s">
        <v>87</v>
      </c>
      <c r="AV1393" s="14" t="s">
        <v>87</v>
      </c>
      <c r="AW1393" s="14" t="s">
        <v>36</v>
      </c>
      <c r="AX1393" s="14" t="s">
        <v>78</v>
      </c>
      <c r="AY1393" s="269" t="s">
        <v>242</v>
      </c>
    </row>
    <row r="1394" s="14" customFormat="1">
      <c r="A1394" s="14"/>
      <c r="B1394" s="259"/>
      <c r="C1394" s="260"/>
      <c r="D1394" s="242" t="s">
        <v>256</v>
      </c>
      <c r="E1394" s="261" t="s">
        <v>1</v>
      </c>
      <c r="F1394" s="262" t="s">
        <v>2031</v>
      </c>
      <c r="G1394" s="260"/>
      <c r="H1394" s="263">
        <v>1</v>
      </c>
      <c r="I1394" s="264"/>
      <c r="J1394" s="260"/>
      <c r="K1394" s="260"/>
      <c r="L1394" s="265"/>
      <c r="M1394" s="266"/>
      <c r="N1394" s="267"/>
      <c r="O1394" s="267"/>
      <c r="P1394" s="267"/>
      <c r="Q1394" s="267"/>
      <c r="R1394" s="267"/>
      <c r="S1394" s="267"/>
      <c r="T1394" s="26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9" t="s">
        <v>256</v>
      </c>
      <c r="AU1394" s="269" t="s">
        <v>87</v>
      </c>
      <c r="AV1394" s="14" t="s">
        <v>87</v>
      </c>
      <c r="AW1394" s="14" t="s">
        <v>36</v>
      </c>
      <c r="AX1394" s="14" t="s">
        <v>78</v>
      </c>
      <c r="AY1394" s="269" t="s">
        <v>242</v>
      </c>
    </row>
    <row r="1395" s="15" customFormat="1">
      <c r="A1395" s="15"/>
      <c r="B1395" s="270"/>
      <c r="C1395" s="271"/>
      <c r="D1395" s="242" t="s">
        <v>256</v>
      </c>
      <c r="E1395" s="272" t="s">
        <v>1</v>
      </c>
      <c r="F1395" s="273" t="s">
        <v>269</v>
      </c>
      <c r="G1395" s="271"/>
      <c r="H1395" s="274">
        <v>4</v>
      </c>
      <c r="I1395" s="275"/>
      <c r="J1395" s="271"/>
      <c r="K1395" s="271"/>
      <c r="L1395" s="276"/>
      <c r="M1395" s="277"/>
      <c r="N1395" s="278"/>
      <c r="O1395" s="278"/>
      <c r="P1395" s="278"/>
      <c r="Q1395" s="278"/>
      <c r="R1395" s="278"/>
      <c r="S1395" s="278"/>
      <c r="T1395" s="279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80" t="s">
        <v>256</v>
      </c>
      <c r="AU1395" s="280" t="s">
        <v>87</v>
      </c>
      <c r="AV1395" s="15" t="s">
        <v>250</v>
      </c>
      <c r="AW1395" s="15" t="s">
        <v>36</v>
      </c>
      <c r="AX1395" s="15" t="s">
        <v>85</v>
      </c>
      <c r="AY1395" s="280" t="s">
        <v>242</v>
      </c>
    </row>
    <row r="1396" s="2" customFormat="1" ht="24.15" customHeight="1">
      <c r="A1396" s="40"/>
      <c r="B1396" s="41"/>
      <c r="C1396" s="281" t="s">
        <v>2032</v>
      </c>
      <c r="D1396" s="281" t="s">
        <v>478</v>
      </c>
      <c r="E1396" s="282" t="s">
        <v>2033</v>
      </c>
      <c r="F1396" s="283" t="s">
        <v>2034</v>
      </c>
      <c r="G1396" s="284" t="s">
        <v>360</v>
      </c>
      <c r="H1396" s="285">
        <v>3</v>
      </c>
      <c r="I1396" s="286"/>
      <c r="J1396" s="287">
        <f>ROUND(I1396*H1396,2)</f>
        <v>0</v>
      </c>
      <c r="K1396" s="283" t="s">
        <v>249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0.037999999999999999</v>
      </c>
      <c r="R1396" s="238">
        <f>Q1396*H1396</f>
        <v>0.11399999999999999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2035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2034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2" customFormat="1">
      <c r="A1398" s="40"/>
      <c r="B1398" s="41"/>
      <c r="C1398" s="42"/>
      <c r="D1398" s="242" t="s">
        <v>1050</v>
      </c>
      <c r="E1398" s="42"/>
      <c r="F1398" s="291" t="s">
        <v>2036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1050</v>
      </c>
      <c r="AU1398" s="19" t="s">
        <v>87</v>
      </c>
    </row>
    <row r="1399" s="2" customFormat="1" ht="21.75" customHeight="1">
      <c r="A1399" s="40"/>
      <c r="B1399" s="41"/>
      <c r="C1399" s="281" t="s">
        <v>2037</v>
      </c>
      <c r="D1399" s="281" t="s">
        <v>478</v>
      </c>
      <c r="E1399" s="282" t="s">
        <v>2038</v>
      </c>
      <c r="F1399" s="283" t="s">
        <v>2039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249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0.029999999999999999</v>
      </c>
      <c r="R1399" s="238">
        <f>Q1399*H1399</f>
        <v>0.029999999999999999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2040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2041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2" customFormat="1">
      <c r="A1401" s="40"/>
      <c r="B1401" s="41"/>
      <c r="C1401" s="42"/>
      <c r="D1401" s="242" t="s">
        <v>1050</v>
      </c>
      <c r="E1401" s="42"/>
      <c r="F1401" s="291" t="s">
        <v>2042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1050</v>
      </c>
      <c r="AU1401" s="19" t="s">
        <v>87</v>
      </c>
    </row>
    <row r="1402" s="2" customFormat="1" ht="24.15" customHeight="1">
      <c r="A1402" s="40"/>
      <c r="B1402" s="41"/>
      <c r="C1402" s="229" t="s">
        <v>2043</v>
      </c>
      <c r="D1402" s="229" t="s">
        <v>245</v>
      </c>
      <c r="E1402" s="230" t="s">
        <v>2044</v>
      </c>
      <c r="F1402" s="231" t="s">
        <v>2045</v>
      </c>
      <c r="G1402" s="232" t="s">
        <v>299</v>
      </c>
      <c r="H1402" s="233">
        <v>37.768999999999998</v>
      </c>
      <c r="I1402" s="234"/>
      <c r="J1402" s="235">
        <f>ROUND(I1402*H1402,2)</f>
        <v>0</v>
      </c>
      <c r="K1402" s="231" t="s">
        <v>249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</v>
      </c>
      <c r="R1402" s="238">
        <f>Q1402*H1402</f>
        <v>0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2046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2047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2" customFormat="1">
      <c r="A1404" s="40"/>
      <c r="B1404" s="41"/>
      <c r="C1404" s="42"/>
      <c r="D1404" s="247" t="s">
        <v>254</v>
      </c>
      <c r="E1404" s="42"/>
      <c r="F1404" s="248" t="s">
        <v>2048</v>
      </c>
      <c r="G1404" s="42"/>
      <c r="H1404" s="42"/>
      <c r="I1404" s="244"/>
      <c r="J1404" s="42"/>
      <c r="K1404" s="42"/>
      <c r="L1404" s="46"/>
      <c r="M1404" s="245"/>
      <c r="N1404" s="246"/>
      <c r="O1404" s="93"/>
      <c r="P1404" s="93"/>
      <c r="Q1404" s="93"/>
      <c r="R1404" s="93"/>
      <c r="S1404" s="93"/>
      <c r="T1404" s="94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254</v>
      </c>
      <c r="AU1404" s="19" t="s">
        <v>87</v>
      </c>
    </row>
    <row r="1405" s="2" customFormat="1" ht="24.15" customHeight="1">
      <c r="A1405" s="40"/>
      <c r="B1405" s="41"/>
      <c r="C1405" s="229" t="s">
        <v>2049</v>
      </c>
      <c r="D1405" s="229" t="s">
        <v>245</v>
      </c>
      <c r="E1405" s="230" t="s">
        <v>2050</v>
      </c>
      <c r="F1405" s="231" t="s">
        <v>2051</v>
      </c>
      <c r="G1405" s="232" t="s">
        <v>248</v>
      </c>
      <c r="H1405" s="233">
        <v>1.8</v>
      </c>
      <c r="I1405" s="234"/>
      <c r="J1405" s="235">
        <f>ROUND(I1405*H1405,2)</f>
        <v>0</v>
      </c>
      <c r="K1405" s="231" t="s">
        <v>1</v>
      </c>
      <c r="L1405" s="46"/>
      <c r="M1405" s="236" t="s">
        <v>1</v>
      </c>
      <c r="N1405" s="237" t="s">
        <v>43</v>
      </c>
      <c r="O1405" s="93"/>
      <c r="P1405" s="238">
        <f>O1405*H1405</f>
        <v>0</v>
      </c>
      <c r="Q1405" s="238">
        <v>0</v>
      </c>
      <c r="R1405" s="238">
        <f>Q1405*H1405</f>
        <v>0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1097</v>
      </c>
      <c r="AT1405" s="240" t="s">
        <v>245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2052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2051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2" customFormat="1">
      <c r="A1407" s="40"/>
      <c r="B1407" s="41"/>
      <c r="C1407" s="42"/>
      <c r="D1407" s="242" t="s">
        <v>1050</v>
      </c>
      <c r="E1407" s="42"/>
      <c r="F1407" s="291" t="s">
        <v>2053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1050</v>
      </c>
      <c r="AU1407" s="19" t="s">
        <v>87</v>
      </c>
    </row>
    <row r="1408" s="14" customFormat="1">
      <c r="A1408" s="14"/>
      <c r="B1408" s="259"/>
      <c r="C1408" s="260"/>
      <c r="D1408" s="242" t="s">
        <v>256</v>
      </c>
      <c r="E1408" s="261" t="s">
        <v>1</v>
      </c>
      <c r="F1408" s="262" t="s">
        <v>2054</v>
      </c>
      <c r="G1408" s="260"/>
      <c r="H1408" s="263">
        <v>1.7999999999999998</v>
      </c>
      <c r="I1408" s="264"/>
      <c r="J1408" s="260"/>
      <c r="K1408" s="260"/>
      <c r="L1408" s="265"/>
      <c r="M1408" s="266"/>
      <c r="N1408" s="267"/>
      <c r="O1408" s="267"/>
      <c r="P1408" s="267"/>
      <c r="Q1408" s="267"/>
      <c r="R1408" s="267"/>
      <c r="S1408" s="267"/>
      <c r="T1408" s="26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9" t="s">
        <v>256</v>
      </c>
      <c r="AU1408" s="269" t="s">
        <v>87</v>
      </c>
      <c r="AV1408" s="14" t="s">
        <v>87</v>
      </c>
      <c r="AW1408" s="14" t="s">
        <v>36</v>
      </c>
      <c r="AX1408" s="14" t="s">
        <v>78</v>
      </c>
      <c r="AY1408" s="269" t="s">
        <v>242</v>
      </c>
    </row>
    <row r="1409" s="15" customFormat="1">
      <c r="A1409" s="15"/>
      <c r="B1409" s="270"/>
      <c r="C1409" s="271"/>
      <c r="D1409" s="242" t="s">
        <v>256</v>
      </c>
      <c r="E1409" s="272" t="s">
        <v>1</v>
      </c>
      <c r="F1409" s="273" t="s">
        <v>269</v>
      </c>
      <c r="G1409" s="271"/>
      <c r="H1409" s="274">
        <v>1.7999999999999998</v>
      </c>
      <c r="I1409" s="275"/>
      <c r="J1409" s="271"/>
      <c r="K1409" s="271"/>
      <c r="L1409" s="276"/>
      <c r="M1409" s="277"/>
      <c r="N1409" s="278"/>
      <c r="O1409" s="278"/>
      <c r="P1409" s="278"/>
      <c r="Q1409" s="278"/>
      <c r="R1409" s="278"/>
      <c r="S1409" s="278"/>
      <c r="T1409" s="279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80" t="s">
        <v>256</v>
      </c>
      <c r="AU1409" s="280" t="s">
        <v>87</v>
      </c>
      <c r="AV1409" s="15" t="s">
        <v>250</v>
      </c>
      <c r="AW1409" s="15" t="s">
        <v>36</v>
      </c>
      <c r="AX1409" s="15" t="s">
        <v>85</v>
      </c>
      <c r="AY1409" s="280" t="s">
        <v>242</v>
      </c>
    </row>
    <row r="1410" s="12" customFormat="1" ht="22.8" customHeight="1">
      <c r="A1410" s="12"/>
      <c r="B1410" s="213"/>
      <c r="C1410" s="214"/>
      <c r="D1410" s="215" t="s">
        <v>77</v>
      </c>
      <c r="E1410" s="227" t="s">
        <v>2055</v>
      </c>
      <c r="F1410" s="227" t="s">
        <v>2056</v>
      </c>
      <c r="G1410" s="214"/>
      <c r="H1410" s="214"/>
      <c r="I1410" s="217"/>
      <c r="J1410" s="228">
        <f>BK1410</f>
        <v>0</v>
      </c>
      <c r="K1410" s="214"/>
      <c r="L1410" s="219"/>
      <c r="M1410" s="220"/>
      <c r="N1410" s="221"/>
      <c r="O1410" s="221"/>
      <c r="P1410" s="222">
        <f>SUM(P1411:P1447)</f>
        <v>0</v>
      </c>
      <c r="Q1410" s="221"/>
      <c r="R1410" s="222">
        <f>SUM(R1411:R1447)</f>
        <v>45.709510399999999</v>
      </c>
      <c r="S1410" s="221"/>
      <c r="T1410" s="223">
        <f>SUM(T1411:T1447)</f>
        <v>0</v>
      </c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R1410" s="224" t="s">
        <v>87</v>
      </c>
      <c r="AT1410" s="225" t="s">
        <v>77</v>
      </c>
      <c r="AU1410" s="225" t="s">
        <v>85</v>
      </c>
      <c r="AY1410" s="224" t="s">
        <v>242</v>
      </c>
      <c r="BK1410" s="226">
        <f>SUM(BK1411:BK1447)</f>
        <v>0</v>
      </c>
    </row>
    <row r="1411" s="2" customFormat="1" ht="16.5" customHeight="1">
      <c r="A1411" s="40"/>
      <c r="B1411" s="41"/>
      <c r="C1411" s="229" t="s">
        <v>2057</v>
      </c>
      <c r="D1411" s="229" t="s">
        <v>245</v>
      </c>
      <c r="E1411" s="230" t="s">
        <v>2058</v>
      </c>
      <c r="F1411" s="231" t="s">
        <v>2059</v>
      </c>
      <c r="G1411" s="232" t="s">
        <v>248</v>
      </c>
      <c r="H1411" s="233">
        <v>1128.5799999999999</v>
      </c>
      <c r="I1411" s="234"/>
      <c r="J1411" s="235">
        <f>ROUND(I1411*H1411,2)</f>
        <v>0</v>
      </c>
      <c r="K1411" s="231" t="s">
        <v>249</v>
      </c>
      <c r="L1411" s="46"/>
      <c r="M1411" s="236" t="s">
        <v>1</v>
      </c>
      <c r="N1411" s="237" t="s">
        <v>43</v>
      </c>
      <c r="O1411" s="93"/>
      <c r="P1411" s="238">
        <f>O1411*H1411</f>
        <v>0</v>
      </c>
      <c r="Q1411" s="238">
        <v>0.00029999999999999997</v>
      </c>
      <c r="R1411" s="238">
        <f>Q1411*H1411</f>
        <v>0.33857399999999993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1097</v>
      </c>
      <c r="AT1411" s="240" t="s">
        <v>245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2060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2061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2" customFormat="1">
      <c r="A1413" s="40"/>
      <c r="B1413" s="41"/>
      <c r="C1413" s="42"/>
      <c r="D1413" s="247" t="s">
        <v>254</v>
      </c>
      <c r="E1413" s="42"/>
      <c r="F1413" s="248" t="s">
        <v>2062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254</v>
      </c>
      <c r="AU1413" s="19" t="s">
        <v>87</v>
      </c>
    </row>
    <row r="1414" s="14" customFormat="1">
      <c r="A1414" s="14"/>
      <c r="B1414" s="259"/>
      <c r="C1414" s="260"/>
      <c r="D1414" s="242" t="s">
        <v>256</v>
      </c>
      <c r="E1414" s="261" t="s">
        <v>1</v>
      </c>
      <c r="F1414" s="262" t="s">
        <v>2063</v>
      </c>
      <c r="G1414" s="260"/>
      <c r="H1414" s="263">
        <v>559.52999999999997</v>
      </c>
      <c r="I1414" s="264"/>
      <c r="J1414" s="260"/>
      <c r="K1414" s="260"/>
      <c r="L1414" s="265"/>
      <c r="M1414" s="266"/>
      <c r="N1414" s="267"/>
      <c r="O1414" s="267"/>
      <c r="P1414" s="267"/>
      <c r="Q1414" s="267"/>
      <c r="R1414" s="267"/>
      <c r="S1414" s="267"/>
      <c r="T1414" s="268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9" t="s">
        <v>256</v>
      </c>
      <c r="AU1414" s="269" t="s">
        <v>87</v>
      </c>
      <c r="AV1414" s="14" t="s">
        <v>87</v>
      </c>
      <c r="AW1414" s="14" t="s">
        <v>36</v>
      </c>
      <c r="AX1414" s="14" t="s">
        <v>78</v>
      </c>
      <c r="AY1414" s="269" t="s">
        <v>242</v>
      </c>
    </row>
    <row r="1415" s="14" customFormat="1">
      <c r="A1415" s="14"/>
      <c r="B1415" s="259"/>
      <c r="C1415" s="260"/>
      <c r="D1415" s="242" t="s">
        <v>256</v>
      </c>
      <c r="E1415" s="261" t="s">
        <v>1</v>
      </c>
      <c r="F1415" s="262" t="s">
        <v>2064</v>
      </c>
      <c r="G1415" s="260"/>
      <c r="H1415" s="263">
        <v>402.66000000000002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256</v>
      </c>
      <c r="AU1415" s="269" t="s">
        <v>87</v>
      </c>
      <c r="AV1415" s="14" t="s">
        <v>87</v>
      </c>
      <c r="AW1415" s="14" t="s">
        <v>36</v>
      </c>
      <c r="AX1415" s="14" t="s">
        <v>78</v>
      </c>
      <c r="AY1415" s="269" t="s">
        <v>242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2065</v>
      </c>
      <c r="G1416" s="260"/>
      <c r="H1416" s="263">
        <v>166.39000000000002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78</v>
      </c>
      <c r="AY1416" s="269" t="s">
        <v>242</v>
      </c>
    </row>
    <row r="1417" s="15" customFormat="1">
      <c r="A1417" s="15"/>
      <c r="B1417" s="270"/>
      <c r="C1417" s="271"/>
      <c r="D1417" s="242" t="s">
        <v>256</v>
      </c>
      <c r="E1417" s="272" t="s">
        <v>1</v>
      </c>
      <c r="F1417" s="273" t="s">
        <v>269</v>
      </c>
      <c r="G1417" s="271"/>
      <c r="H1417" s="274">
        <v>1128.5800000000002</v>
      </c>
      <c r="I1417" s="275"/>
      <c r="J1417" s="271"/>
      <c r="K1417" s="271"/>
      <c r="L1417" s="276"/>
      <c r="M1417" s="277"/>
      <c r="N1417" s="278"/>
      <c r="O1417" s="278"/>
      <c r="P1417" s="278"/>
      <c r="Q1417" s="278"/>
      <c r="R1417" s="278"/>
      <c r="S1417" s="278"/>
      <c r="T1417" s="279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80" t="s">
        <v>256</v>
      </c>
      <c r="AU1417" s="280" t="s">
        <v>87</v>
      </c>
      <c r="AV1417" s="15" t="s">
        <v>250</v>
      </c>
      <c r="AW1417" s="15" t="s">
        <v>36</v>
      </c>
      <c r="AX1417" s="15" t="s">
        <v>85</v>
      </c>
      <c r="AY1417" s="280" t="s">
        <v>242</v>
      </c>
    </row>
    <row r="1418" s="2" customFormat="1" ht="24.15" customHeight="1">
      <c r="A1418" s="40"/>
      <c r="B1418" s="41"/>
      <c r="C1418" s="229" t="s">
        <v>2066</v>
      </c>
      <c r="D1418" s="229" t="s">
        <v>245</v>
      </c>
      <c r="E1418" s="230" t="s">
        <v>2067</v>
      </c>
      <c r="F1418" s="231" t="s">
        <v>2068</v>
      </c>
      <c r="G1418" s="232" t="s">
        <v>248</v>
      </c>
      <c r="H1418" s="233">
        <v>1128.5799999999999</v>
      </c>
      <c r="I1418" s="234"/>
      <c r="J1418" s="235">
        <f>ROUND(I1418*H1418,2)</f>
        <v>0</v>
      </c>
      <c r="K1418" s="231" t="s">
        <v>249</v>
      </c>
      <c r="L1418" s="46"/>
      <c r="M1418" s="236" t="s">
        <v>1</v>
      </c>
      <c r="N1418" s="237" t="s">
        <v>43</v>
      </c>
      <c r="O1418" s="93"/>
      <c r="P1418" s="238">
        <f>O1418*H1418</f>
        <v>0</v>
      </c>
      <c r="Q1418" s="238">
        <v>0.0075799999999999999</v>
      </c>
      <c r="R1418" s="238">
        <f>Q1418*H1418</f>
        <v>8.5546363999999997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1097</v>
      </c>
      <c r="AT1418" s="240" t="s">
        <v>245</v>
      </c>
      <c r="AU1418" s="240" t="s">
        <v>87</v>
      </c>
      <c r="AY1418" s="19" t="s">
        <v>242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85</v>
      </c>
      <c r="BK1418" s="241">
        <f>ROUND(I1418*H1418,2)</f>
        <v>0</v>
      </c>
      <c r="BL1418" s="19" t="s">
        <v>1097</v>
      </c>
      <c r="BM1418" s="240" t="s">
        <v>2069</v>
      </c>
    </row>
    <row r="1419" s="2" customFormat="1">
      <c r="A1419" s="40"/>
      <c r="B1419" s="41"/>
      <c r="C1419" s="42"/>
      <c r="D1419" s="242" t="s">
        <v>252</v>
      </c>
      <c r="E1419" s="42"/>
      <c r="F1419" s="243" t="s">
        <v>2070</v>
      </c>
      <c r="G1419" s="42"/>
      <c r="H1419" s="42"/>
      <c r="I1419" s="244"/>
      <c r="J1419" s="42"/>
      <c r="K1419" s="42"/>
      <c r="L1419" s="46"/>
      <c r="M1419" s="245"/>
      <c r="N1419" s="246"/>
      <c r="O1419" s="93"/>
      <c r="P1419" s="93"/>
      <c r="Q1419" s="93"/>
      <c r="R1419" s="93"/>
      <c r="S1419" s="93"/>
      <c r="T1419" s="94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252</v>
      </c>
      <c r="AU1419" s="19" t="s">
        <v>87</v>
      </c>
    </row>
    <row r="1420" s="2" customFormat="1">
      <c r="A1420" s="40"/>
      <c r="B1420" s="41"/>
      <c r="C1420" s="42"/>
      <c r="D1420" s="247" t="s">
        <v>254</v>
      </c>
      <c r="E1420" s="42"/>
      <c r="F1420" s="248" t="s">
        <v>2071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254</v>
      </c>
      <c r="AU1420" s="19" t="s">
        <v>87</v>
      </c>
    </row>
    <row r="1421" s="14" customFormat="1">
      <c r="A1421" s="14"/>
      <c r="B1421" s="259"/>
      <c r="C1421" s="260"/>
      <c r="D1421" s="242" t="s">
        <v>256</v>
      </c>
      <c r="E1421" s="261" t="s">
        <v>1</v>
      </c>
      <c r="F1421" s="262" t="s">
        <v>2063</v>
      </c>
      <c r="G1421" s="260"/>
      <c r="H1421" s="263">
        <v>559.52999999999997</v>
      </c>
      <c r="I1421" s="264"/>
      <c r="J1421" s="260"/>
      <c r="K1421" s="260"/>
      <c r="L1421" s="265"/>
      <c r="M1421" s="266"/>
      <c r="N1421" s="267"/>
      <c r="O1421" s="267"/>
      <c r="P1421" s="267"/>
      <c r="Q1421" s="267"/>
      <c r="R1421" s="267"/>
      <c r="S1421" s="267"/>
      <c r="T1421" s="26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9" t="s">
        <v>256</v>
      </c>
      <c r="AU1421" s="269" t="s">
        <v>87</v>
      </c>
      <c r="AV1421" s="14" t="s">
        <v>87</v>
      </c>
      <c r="AW1421" s="14" t="s">
        <v>36</v>
      </c>
      <c r="AX1421" s="14" t="s">
        <v>78</v>
      </c>
      <c r="AY1421" s="269" t="s">
        <v>242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2064</v>
      </c>
      <c r="G1422" s="260"/>
      <c r="H1422" s="263">
        <v>402.66000000000002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78</v>
      </c>
      <c r="AY1422" s="269" t="s">
        <v>242</v>
      </c>
    </row>
    <row r="1423" s="14" customFormat="1">
      <c r="A1423" s="14"/>
      <c r="B1423" s="259"/>
      <c r="C1423" s="260"/>
      <c r="D1423" s="242" t="s">
        <v>256</v>
      </c>
      <c r="E1423" s="261" t="s">
        <v>1</v>
      </c>
      <c r="F1423" s="262" t="s">
        <v>2065</v>
      </c>
      <c r="G1423" s="260"/>
      <c r="H1423" s="263">
        <v>166.39000000000002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256</v>
      </c>
      <c r="AU1423" s="269" t="s">
        <v>87</v>
      </c>
      <c r="AV1423" s="14" t="s">
        <v>87</v>
      </c>
      <c r="AW1423" s="14" t="s">
        <v>36</v>
      </c>
      <c r="AX1423" s="14" t="s">
        <v>78</v>
      </c>
      <c r="AY1423" s="269" t="s">
        <v>242</v>
      </c>
    </row>
    <row r="1424" s="15" customFormat="1">
      <c r="A1424" s="15"/>
      <c r="B1424" s="270"/>
      <c r="C1424" s="271"/>
      <c r="D1424" s="242" t="s">
        <v>256</v>
      </c>
      <c r="E1424" s="272" t="s">
        <v>1</v>
      </c>
      <c r="F1424" s="273" t="s">
        <v>269</v>
      </c>
      <c r="G1424" s="271"/>
      <c r="H1424" s="274">
        <v>1128.5800000000002</v>
      </c>
      <c r="I1424" s="275"/>
      <c r="J1424" s="271"/>
      <c r="K1424" s="271"/>
      <c r="L1424" s="276"/>
      <c r="M1424" s="277"/>
      <c r="N1424" s="278"/>
      <c r="O1424" s="278"/>
      <c r="P1424" s="278"/>
      <c r="Q1424" s="278"/>
      <c r="R1424" s="278"/>
      <c r="S1424" s="278"/>
      <c r="T1424" s="279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80" t="s">
        <v>256</v>
      </c>
      <c r="AU1424" s="280" t="s">
        <v>87</v>
      </c>
      <c r="AV1424" s="15" t="s">
        <v>250</v>
      </c>
      <c r="AW1424" s="15" t="s">
        <v>36</v>
      </c>
      <c r="AX1424" s="15" t="s">
        <v>85</v>
      </c>
      <c r="AY1424" s="280" t="s">
        <v>242</v>
      </c>
    </row>
    <row r="1425" s="2" customFormat="1" ht="33" customHeight="1">
      <c r="A1425" s="40"/>
      <c r="B1425" s="41"/>
      <c r="C1425" s="229" t="s">
        <v>2072</v>
      </c>
      <c r="D1425" s="229" t="s">
        <v>245</v>
      </c>
      <c r="E1425" s="230" t="s">
        <v>2073</v>
      </c>
      <c r="F1425" s="231" t="s">
        <v>2074</v>
      </c>
      <c r="G1425" s="232" t="s">
        <v>262</v>
      </c>
      <c r="H1425" s="233">
        <v>1048</v>
      </c>
      <c r="I1425" s="234"/>
      <c r="J1425" s="235">
        <f>ROUND(I1425*H1425,2)</f>
        <v>0</v>
      </c>
      <c r="K1425" s="231" t="s">
        <v>249</v>
      </c>
      <c r="L1425" s="46"/>
      <c r="M1425" s="236" t="s">
        <v>1</v>
      </c>
      <c r="N1425" s="237" t="s">
        <v>43</v>
      </c>
      <c r="O1425" s="93"/>
      <c r="P1425" s="238">
        <f>O1425*H1425</f>
        <v>0</v>
      </c>
      <c r="Q1425" s="238">
        <v>0.00042999999999999999</v>
      </c>
      <c r="R1425" s="238">
        <f>Q1425*H1425</f>
        <v>0.45063999999999999</v>
      </c>
      <c r="S1425" s="238">
        <v>0</v>
      </c>
      <c r="T1425" s="239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0" t="s">
        <v>1097</v>
      </c>
      <c r="AT1425" s="240" t="s">
        <v>245</v>
      </c>
      <c r="AU1425" s="240" t="s">
        <v>87</v>
      </c>
      <c r="AY1425" s="19" t="s">
        <v>242</v>
      </c>
      <c r="BE1425" s="241">
        <f>IF(N1425="základní",J1425,0)</f>
        <v>0</v>
      </c>
      <c r="BF1425" s="241">
        <f>IF(N1425="snížená",J1425,0)</f>
        <v>0</v>
      </c>
      <c r="BG1425" s="241">
        <f>IF(N1425="zákl. přenesená",J1425,0)</f>
        <v>0</v>
      </c>
      <c r="BH1425" s="241">
        <f>IF(N1425="sníž. přenesená",J1425,0)</f>
        <v>0</v>
      </c>
      <c r="BI1425" s="241">
        <f>IF(N1425="nulová",J1425,0)</f>
        <v>0</v>
      </c>
      <c r="BJ1425" s="19" t="s">
        <v>85</v>
      </c>
      <c r="BK1425" s="241">
        <f>ROUND(I1425*H1425,2)</f>
        <v>0</v>
      </c>
      <c r="BL1425" s="19" t="s">
        <v>1097</v>
      </c>
      <c r="BM1425" s="240" t="s">
        <v>2075</v>
      </c>
    </row>
    <row r="1426" s="2" customFormat="1">
      <c r="A1426" s="40"/>
      <c r="B1426" s="41"/>
      <c r="C1426" s="42"/>
      <c r="D1426" s="242" t="s">
        <v>252</v>
      </c>
      <c r="E1426" s="42"/>
      <c r="F1426" s="243" t="s">
        <v>2076</v>
      </c>
      <c r="G1426" s="42"/>
      <c r="H1426" s="42"/>
      <c r="I1426" s="244"/>
      <c r="J1426" s="42"/>
      <c r="K1426" s="42"/>
      <c r="L1426" s="46"/>
      <c r="M1426" s="245"/>
      <c r="N1426" s="246"/>
      <c r="O1426" s="93"/>
      <c r="P1426" s="93"/>
      <c r="Q1426" s="93"/>
      <c r="R1426" s="93"/>
      <c r="S1426" s="93"/>
      <c r="T1426" s="94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252</v>
      </c>
      <c r="AU1426" s="19" t="s">
        <v>87</v>
      </c>
    </row>
    <row r="1427" s="2" customFormat="1">
      <c r="A1427" s="40"/>
      <c r="B1427" s="41"/>
      <c r="C1427" s="42"/>
      <c r="D1427" s="247" t="s">
        <v>254</v>
      </c>
      <c r="E1427" s="42"/>
      <c r="F1427" s="248" t="s">
        <v>2077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254</v>
      </c>
      <c r="AU1427" s="19" t="s">
        <v>87</v>
      </c>
    </row>
    <row r="1428" s="14" customFormat="1">
      <c r="A1428" s="14"/>
      <c r="B1428" s="259"/>
      <c r="C1428" s="260"/>
      <c r="D1428" s="242" t="s">
        <v>256</v>
      </c>
      <c r="E1428" s="261" t="s">
        <v>1</v>
      </c>
      <c r="F1428" s="262" t="s">
        <v>2078</v>
      </c>
      <c r="G1428" s="260"/>
      <c r="H1428" s="263">
        <v>539.60000000000002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9" t="s">
        <v>256</v>
      </c>
      <c r="AU1428" s="269" t="s">
        <v>87</v>
      </c>
      <c r="AV1428" s="14" t="s">
        <v>87</v>
      </c>
      <c r="AW1428" s="14" t="s">
        <v>36</v>
      </c>
      <c r="AX1428" s="14" t="s">
        <v>78</v>
      </c>
      <c r="AY1428" s="269" t="s">
        <v>242</v>
      </c>
    </row>
    <row r="1429" s="14" customFormat="1">
      <c r="A1429" s="14"/>
      <c r="B1429" s="259"/>
      <c r="C1429" s="260"/>
      <c r="D1429" s="242" t="s">
        <v>256</v>
      </c>
      <c r="E1429" s="261" t="s">
        <v>1</v>
      </c>
      <c r="F1429" s="262" t="s">
        <v>2079</v>
      </c>
      <c r="G1429" s="260"/>
      <c r="H1429" s="263">
        <v>351.30000000000001</v>
      </c>
      <c r="I1429" s="264"/>
      <c r="J1429" s="260"/>
      <c r="K1429" s="260"/>
      <c r="L1429" s="265"/>
      <c r="M1429" s="266"/>
      <c r="N1429" s="267"/>
      <c r="O1429" s="267"/>
      <c r="P1429" s="267"/>
      <c r="Q1429" s="267"/>
      <c r="R1429" s="267"/>
      <c r="S1429" s="267"/>
      <c r="T1429" s="26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9" t="s">
        <v>256</v>
      </c>
      <c r="AU1429" s="269" t="s">
        <v>87</v>
      </c>
      <c r="AV1429" s="14" t="s">
        <v>87</v>
      </c>
      <c r="AW1429" s="14" t="s">
        <v>36</v>
      </c>
      <c r="AX1429" s="14" t="s">
        <v>78</v>
      </c>
      <c r="AY1429" s="269" t="s">
        <v>242</v>
      </c>
    </row>
    <row r="1430" s="14" customFormat="1">
      <c r="A1430" s="14"/>
      <c r="B1430" s="259"/>
      <c r="C1430" s="260"/>
      <c r="D1430" s="242" t="s">
        <v>256</v>
      </c>
      <c r="E1430" s="261" t="s">
        <v>1</v>
      </c>
      <c r="F1430" s="262" t="s">
        <v>2080</v>
      </c>
      <c r="G1430" s="260"/>
      <c r="H1430" s="263">
        <v>157.09999999999999</v>
      </c>
      <c r="I1430" s="264"/>
      <c r="J1430" s="260"/>
      <c r="K1430" s="260"/>
      <c r="L1430" s="265"/>
      <c r="M1430" s="266"/>
      <c r="N1430" s="267"/>
      <c r="O1430" s="267"/>
      <c r="P1430" s="267"/>
      <c r="Q1430" s="267"/>
      <c r="R1430" s="267"/>
      <c r="S1430" s="267"/>
      <c r="T1430" s="26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9" t="s">
        <v>256</v>
      </c>
      <c r="AU1430" s="269" t="s">
        <v>87</v>
      </c>
      <c r="AV1430" s="14" t="s">
        <v>87</v>
      </c>
      <c r="AW1430" s="14" t="s">
        <v>36</v>
      </c>
      <c r="AX1430" s="14" t="s">
        <v>78</v>
      </c>
      <c r="AY1430" s="269" t="s">
        <v>242</v>
      </c>
    </row>
    <row r="1431" s="15" customFormat="1">
      <c r="A1431" s="15"/>
      <c r="B1431" s="270"/>
      <c r="C1431" s="271"/>
      <c r="D1431" s="242" t="s">
        <v>256</v>
      </c>
      <c r="E1431" s="272" t="s">
        <v>1</v>
      </c>
      <c r="F1431" s="273" t="s">
        <v>269</v>
      </c>
      <c r="G1431" s="271"/>
      <c r="H1431" s="274">
        <v>1048</v>
      </c>
      <c r="I1431" s="275"/>
      <c r="J1431" s="271"/>
      <c r="K1431" s="271"/>
      <c r="L1431" s="276"/>
      <c r="M1431" s="277"/>
      <c r="N1431" s="278"/>
      <c r="O1431" s="278"/>
      <c r="P1431" s="278"/>
      <c r="Q1431" s="278"/>
      <c r="R1431" s="278"/>
      <c r="S1431" s="278"/>
      <c r="T1431" s="279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80" t="s">
        <v>256</v>
      </c>
      <c r="AU1431" s="280" t="s">
        <v>87</v>
      </c>
      <c r="AV1431" s="15" t="s">
        <v>250</v>
      </c>
      <c r="AW1431" s="15" t="s">
        <v>36</v>
      </c>
      <c r="AX1431" s="15" t="s">
        <v>85</v>
      </c>
      <c r="AY1431" s="280" t="s">
        <v>242</v>
      </c>
    </row>
    <row r="1432" s="2" customFormat="1" ht="24.15" customHeight="1">
      <c r="A1432" s="40"/>
      <c r="B1432" s="41"/>
      <c r="C1432" s="281" t="s">
        <v>737</v>
      </c>
      <c r="D1432" s="281" t="s">
        <v>478</v>
      </c>
      <c r="E1432" s="282" t="s">
        <v>2081</v>
      </c>
      <c r="F1432" s="283" t="s">
        <v>2082</v>
      </c>
      <c r="G1432" s="284" t="s">
        <v>262</v>
      </c>
      <c r="H1432" s="285">
        <v>1152.8</v>
      </c>
      <c r="I1432" s="286"/>
      <c r="J1432" s="287">
        <f>ROUND(I1432*H1432,2)</f>
        <v>0</v>
      </c>
      <c r="K1432" s="283" t="s">
        <v>249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0.00198</v>
      </c>
      <c r="R1432" s="238">
        <f>Q1432*H1432</f>
        <v>2.2825439999999997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2083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2082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0"/>
      <c r="F1434" s="262" t="s">
        <v>2084</v>
      </c>
      <c r="G1434" s="260"/>
      <c r="H1434" s="263">
        <v>1152.8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4</v>
      </c>
      <c r="AX1434" s="14" t="s">
        <v>85</v>
      </c>
      <c r="AY1434" s="269" t="s">
        <v>242</v>
      </c>
    </row>
    <row r="1435" s="2" customFormat="1" ht="33" customHeight="1">
      <c r="A1435" s="40"/>
      <c r="B1435" s="41"/>
      <c r="C1435" s="229" t="s">
        <v>2085</v>
      </c>
      <c r="D1435" s="229" t="s">
        <v>245</v>
      </c>
      <c r="E1435" s="230" t="s">
        <v>2086</v>
      </c>
      <c r="F1435" s="231" t="s">
        <v>2087</v>
      </c>
      <c r="G1435" s="232" t="s">
        <v>248</v>
      </c>
      <c r="H1435" s="233">
        <v>1128.5799999999999</v>
      </c>
      <c r="I1435" s="234"/>
      <c r="J1435" s="235">
        <f>ROUND(I1435*H1435,2)</f>
        <v>0</v>
      </c>
      <c r="K1435" s="231" t="s">
        <v>249</v>
      </c>
      <c r="L1435" s="46"/>
      <c r="M1435" s="236" t="s">
        <v>1</v>
      </c>
      <c r="N1435" s="237" t="s">
        <v>43</v>
      </c>
      <c r="O1435" s="93"/>
      <c r="P1435" s="238">
        <f>O1435*H1435</f>
        <v>0</v>
      </c>
      <c r="Q1435" s="238">
        <v>0.0060000000000000001</v>
      </c>
      <c r="R1435" s="238">
        <f>Q1435*H1435</f>
        <v>6.7714799999999995</v>
      </c>
      <c r="S1435" s="238">
        <v>0</v>
      </c>
      <c r="T1435" s="239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0" t="s">
        <v>1097</v>
      </c>
      <c r="AT1435" s="240" t="s">
        <v>245</v>
      </c>
      <c r="AU1435" s="240" t="s">
        <v>87</v>
      </c>
      <c r="AY1435" s="19" t="s">
        <v>242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9" t="s">
        <v>85</v>
      </c>
      <c r="BK1435" s="241">
        <f>ROUND(I1435*H1435,2)</f>
        <v>0</v>
      </c>
      <c r="BL1435" s="19" t="s">
        <v>1097</v>
      </c>
      <c r="BM1435" s="240" t="s">
        <v>2088</v>
      </c>
    </row>
    <row r="1436" s="2" customFormat="1">
      <c r="A1436" s="40"/>
      <c r="B1436" s="41"/>
      <c r="C1436" s="42"/>
      <c r="D1436" s="242" t="s">
        <v>252</v>
      </c>
      <c r="E1436" s="42"/>
      <c r="F1436" s="243" t="s">
        <v>2089</v>
      </c>
      <c r="G1436" s="42"/>
      <c r="H1436" s="42"/>
      <c r="I1436" s="244"/>
      <c r="J1436" s="42"/>
      <c r="K1436" s="42"/>
      <c r="L1436" s="46"/>
      <c r="M1436" s="245"/>
      <c r="N1436" s="246"/>
      <c r="O1436" s="93"/>
      <c r="P1436" s="93"/>
      <c r="Q1436" s="93"/>
      <c r="R1436" s="93"/>
      <c r="S1436" s="93"/>
      <c r="T1436" s="94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252</v>
      </c>
      <c r="AU1436" s="19" t="s">
        <v>87</v>
      </c>
    </row>
    <row r="1437" s="2" customFormat="1">
      <c r="A1437" s="40"/>
      <c r="B1437" s="41"/>
      <c r="C1437" s="42"/>
      <c r="D1437" s="247" t="s">
        <v>254</v>
      </c>
      <c r="E1437" s="42"/>
      <c r="F1437" s="248" t="s">
        <v>2090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254</v>
      </c>
      <c r="AU1437" s="19" t="s">
        <v>87</v>
      </c>
    </row>
    <row r="1438" s="14" customFormat="1">
      <c r="A1438" s="14"/>
      <c r="B1438" s="259"/>
      <c r="C1438" s="260"/>
      <c r="D1438" s="242" t="s">
        <v>256</v>
      </c>
      <c r="E1438" s="261" t="s">
        <v>1</v>
      </c>
      <c r="F1438" s="262" t="s">
        <v>2063</v>
      </c>
      <c r="G1438" s="260"/>
      <c r="H1438" s="263">
        <v>559.52999999999997</v>
      </c>
      <c r="I1438" s="264"/>
      <c r="J1438" s="260"/>
      <c r="K1438" s="260"/>
      <c r="L1438" s="265"/>
      <c r="M1438" s="266"/>
      <c r="N1438" s="267"/>
      <c r="O1438" s="267"/>
      <c r="P1438" s="267"/>
      <c r="Q1438" s="267"/>
      <c r="R1438" s="267"/>
      <c r="S1438" s="267"/>
      <c r="T1438" s="26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9" t="s">
        <v>256</v>
      </c>
      <c r="AU1438" s="269" t="s">
        <v>87</v>
      </c>
      <c r="AV1438" s="14" t="s">
        <v>87</v>
      </c>
      <c r="AW1438" s="14" t="s">
        <v>36</v>
      </c>
      <c r="AX1438" s="14" t="s">
        <v>78</v>
      </c>
      <c r="AY1438" s="269" t="s">
        <v>242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2064</v>
      </c>
      <c r="G1439" s="260"/>
      <c r="H1439" s="263">
        <v>402.66000000000002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2065</v>
      </c>
      <c r="G1440" s="260"/>
      <c r="H1440" s="263">
        <v>166.39000000000002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1128.5800000000002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33" customHeight="1">
      <c r="A1442" s="40"/>
      <c r="B1442" s="41"/>
      <c r="C1442" s="281" t="s">
        <v>2091</v>
      </c>
      <c r="D1442" s="281" t="s">
        <v>478</v>
      </c>
      <c r="E1442" s="282" t="s">
        <v>2092</v>
      </c>
      <c r="F1442" s="283" t="s">
        <v>2093</v>
      </c>
      <c r="G1442" s="284" t="s">
        <v>248</v>
      </c>
      <c r="H1442" s="285">
        <v>1241.4380000000001</v>
      </c>
      <c r="I1442" s="286"/>
      <c r="J1442" s="287">
        <f>ROUND(I1442*H1442,2)</f>
        <v>0</v>
      </c>
      <c r="K1442" s="283" t="s">
        <v>249</v>
      </c>
      <c r="L1442" s="288"/>
      <c r="M1442" s="289" t="s">
        <v>1</v>
      </c>
      <c r="N1442" s="290" t="s">
        <v>43</v>
      </c>
      <c r="O1442" s="93"/>
      <c r="P1442" s="238">
        <f>O1442*H1442</f>
        <v>0</v>
      </c>
      <c r="Q1442" s="238">
        <v>0.021999999999999999</v>
      </c>
      <c r="R1442" s="238">
        <f>Q1442*H1442</f>
        <v>27.311636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896</v>
      </c>
      <c r="AT1442" s="240" t="s">
        <v>478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2094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2093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0"/>
      <c r="F1444" s="262" t="s">
        <v>2095</v>
      </c>
      <c r="G1444" s="260"/>
      <c r="H1444" s="263">
        <v>1241.4380000000001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4</v>
      </c>
      <c r="AX1444" s="14" t="s">
        <v>85</v>
      </c>
      <c r="AY1444" s="269" t="s">
        <v>242</v>
      </c>
    </row>
    <row r="1445" s="2" customFormat="1" ht="24.15" customHeight="1">
      <c r="A1445" s="40"/>
      <c r="B1445" s="41"/>
      <c r="C1445" s="229" t="s">
        <v>2096</v>
      </c>
      <c r="D1445" s="229" t="s">
        <v>245</v>
      </c>
      <c r="E1445" s="230" t="s">
        <v>2097</v>
      </c>
      <c r="F1445" s="231" t="s">
        <v>2098</v>
      </c>
      <c r="G1445" s="232" t="s">
        <v>299</v>
      </c>
      <c r="H1445" s="233">
        <v>45.710000000000001</v>
      </c>
      <c r="I1445" s="234"/>
      <c r="J1445" s="235">
        <f>ROUND(I1445*H1445,2)</f>
        <v>0</v>
      </c>
      <c r="K1445" s="231" t="s">
        <v>249</v>
      </c>
      <c r="L1445" s="46"/>
      <c r="M1445" s="236" t="s">
        <v>1</v>
      </c>
      <c r="N1445" s="237" t="s">
        <v>43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1097</v>
      </c>
      <c r="AT1445" s="240" t="s">
        <v>245</v>
      </c>
      <c r="AU1445" s="240" t="s">
        <v>87</v>
      </c>
      <c r="AY1445" s="19" t="s">
        <v>242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85</v>
      </c>
      <c r="BK1445" s="241">
        <f>ROUND(I1445*H1445,2)</f>
        <v>0</v>
      </c>
      <c r="BL1445" s="19" t="s">
        <v>1097</v>
      </c>
      <c r="BM1445" s="240" t="s">
        <v>2099</v>
      </c>
    </row>
    <row r="1446" s="2" customFormat="1">
      <c r="A1446" s="40"/>
      <c r="B1446" s="41"/>
      <c r="C1446" s="42"/>
      <c r="D1446" s="242" t="s">
        <v>252</v>
      </c>
      <c r="E1446" s="42"/>
      <c r="F1446" s="243" t="s">
        <v>2100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252</v>
      </c>
      <c r="AU1446" s="19" t="s">
        <v>87</v>
      </c>
    </row>
    <row r="1447" s="2" customFormat="1">
      <c r="A1447" s="40"/>
      <c r="B1447" s="41"/>
      <c r="C1447" s="42"/>
      <c r="D1447" s="247" t="s">
        <v>254</v>
      </c>
      <c r="E1447" s="42"/>
      <c r="F1447" s="248" t="s">
        <v>2101</v>
      </c>
      <c r="G1447" s="42"/>
      <c r="H1447" s="42"/>
      <c r="I1447" s="244"/>
      <c r="J1447" s="42"/>
      <c r="K1447" s="42"/>
      <c r="L1447" s="46"/>
      <c r="M1447" s="245"/>
      <c r="N1447" s="246"/>
      <c r="O1447" s="93"/>
      <c r="P1447" s="93"/>
      <c r="Q1447" s="93"/>
      <c r="R1447" s="93"/>
      <c r="S1447" s="93"/>
      <c r="T1447" s="94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254</v>
      </c>
      <c r="AU1447" s="19" t="s">
        <v>87</v>
      </c>
    </row>
    <row r="1448" s="12" customFormat="1" ht="22.8" customHeight="1">
      <c r="A1448" s="12"/>
      <c r="B1448" s="213"/>
      <c r="C1448" s="214"/>
      <c r="D1448" s="215" t="s">
        <v>77</v>
      </c>
      <c r="E1448" s="227" t="s">
        <v>2102</v>
      </c>
      <c r="F1448" s="227" t="s">
        <v>2103</v>
      </c>
      <c r="G1448" s="214"/>
      <c r="H1448" s="214"/>
      <c r="I1448" s="217"/>
      <c r="J1448" s="228">
        <f>BK1448</f>
        <v>0</v>
      </c>
      <c r="K1448" s="214"/>
      <c r="L1448" s="219"/>
      <c r="M1448" s="220"/>
      <c r="N1448" s="221"/>
      <c r="O1448" s="221"/>
      <c r="P1448" s="222">
        <f>SUM(P1449:P1515)</f>
        <v>0</v>
      </c>
      <c r="Q1448" s="221"/>
      <c r="R1448" s="222">
        <f>SUM(R1449:R1515)</f>
        <v>6.7290771500000002</v>
      </c>
      <c r="S1448" s="221"/>
      <c r="T1448" s="223">
        <f>SUM(T1449:T1515)</f>
        <v>0</v>
      </c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R1448" s="224" t="s">
        <v>87</v>
      </c>
      <c r="AT1448" s="225" t="s">
        <v>77</v>
      </c>
      <c r="AU1448" s="225" t="s">
        <v>85</v>
      </c>
      <c r="AY1448" s="224" t="s">
        <v>242</v>
      </c>
      <c r="BK1448" s="226">
        <f>SUM(BK1449:BK1515)</f>
        <v>0</v>
      </c>
    </row>
    <row r="1449" s="2" customFormat="1" ht="21.75" customHeight="1">
      <c r="A1449" s="40"/>
      <c r="B1449" s="41"/>
      <c r="C1449" s="229" t="s">
        <v>2104</v>
      </c>
      <c r="D1449" s="229" t="s">
        <v>245</v>
      </c>
      <c r="E1449" s="230" t="s">
        <v>2105</v>
      </c>
      <c r="F1449" s="231" t="s">
        <v>2106</v>
      </c>
      <c r="G1449" s="232" t="s">
        <v>248</v>
      </c>
      <c r="H1449" s="233">
        <v>589.87</v>
      </c>
      <c r="I1449" s="234"/>
      <c r="J1449" s="235">
        <f>ROUND(I1449*H1449,2)</f>
        <v>0</v>
      </c>
      <c r="K1449" s="231" t="s">
        <v>249</v>
      </c>
      <c r="L1449" s="46"/>
      <c r="M1449" s="236" t="s">
        <v>1</v>
      </c>
      <c r="N1449" s="237" t="s">
        <v>43</v>
      </c>
      <c r="O1449" s="93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0" t="s">
        <v>1097</v>
      </c>
      <c r="AT1449" s="240" t="s">
        <v>245</v>
      </c>
      <c r="AU1449" s="240" t="s">
        <v>87</v>
      </c>
      <c r="AY1449" s="19" t="s">
        <v>242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9" t="s">
        <v>85</v>
      </c>
      <c r="BK1449" s="241">
        <f>ROUND(I1449*H1449,2)</f>
        <v>0</v>
      </c>
      <c r="BL1449" s="19" t="s">
        <v>1097</v>
      </c>
      <c r="BM1449" s="240" t="s">
        <v>2107</v>
      </c>
    </row>
    <row r="1450" s="2" customFormat="1">
      <c r="A1450" s="40"/>
      <c r="B1450" s="41"/>
      <c r="C1450" s="42"/>
      <c r="D1450" s="242" t="s">
        <v>252</v>
      </c>
      <c r="E1450" s="42"/>
      <c r="F1450" s="243" t="s">
        <v>2108</v>
      </c>
      <c r="G1450" s="42"/>
      <c r="H1450" s="42"/>
      <c r="I1450" s="244"/>
      <c r="J1450" s="42"/>
      <c r="K1450" s="42"/>
      <c r="L1450" s="46"/>
      <c r="M1450" s="245"/>
      <c r="N1450" s="246"/>
      <c r="O1450" s="93"/>
      <c r="P1450" s="93"/>
      <c r="Q1450" s="93"/>
      <c r="R1450" s="93"/>
      <c r="S1450" s="93"/>
      <c r="T1450" s="94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252</v>
      </c>
      <c r="AU1450" s="19" t="s">
        <v>87</v>
      </c>
    </row>
    <row r="1451" s="2" customFormat="1">
      <c r="A1451" s="40"/>
      <c r="B1451" s="41"/>
      <c r="C1451" s="42"/>
      <c r="D1451" s="247" t="s">
        <v>254</v>
      </c>
      <c r="E1451" s="42"/>
      <c r="F1451" s="248" t="s">
        <v>2109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254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2110</v>
      </c>
      <c r="G1452" s="260"/>
      <c r="H1452" s="263">
        <v>157.44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78</v>
      </c>
      <c r="AY1452" s="269" t="s">
        <v>242</v>
      </c>
    </row>
    <row r="1453" s="14" customFormat="1">
      <c r="A1453" s="14"/>
      <c r="B1453" s="259"/>
      <c r="C1453" s="260"/>
      <c r="D1453" s="242" t="s">
        <v>256</v>
      </c>
      <c r="E1453" s="261" t="s">
        <v>1</v>
      </c>
      <c r="F1453" s="262" t="s">
        <v>2111</v>
      </c>
      <c r="G1453" s="260"/>
      <c r="H1453" s="263">
        <v>304.25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9" t="s">
        <v>256</v>
      </c>
      <c r="AU1453" s="269" t="s">
        <v>87</v>
      </c>
      <c r="AV1453" s="14" t="s">
        <v>87</v>
      </c>
      <c r="AW1453" s="14" t="s">
        <v>36</v>
      </c>
      <c r="AX1453" s="14" t="s">
        <v>78</v>
      </c>
      <c r="AY1453" s="269" t="s">
        <v>242</v>
      </c>
    </row>
    <row r="1454" s="14" customFormat="1">
      <c r="A1454" s="14"/>
      <c r="B1454" s="259"/>
      <c r="C1454" s="260"/>
      <c r="D1454" s="242" t="s">
        <v>256</v>
      </c>
      <c r="E1454" s="261" t="s">
        <v>1</v>
      </c>
      <c r="F1454" s="262" t="s">
        <v>2112</v>
      </c>
      <c r="G1454" s="260"/>
      <c r="H1454" s="263">
        <v>128.18000000000001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256</v>
      </c>
      <c r="AU1454" s="269" t="s">
        <v>87</v>
      </c>
      <c r="AV1454" s="14" t="s">
        <v>87</v>
      </c>
      <c r="AW1454" s="14" t="s">
        <v>36</v>
      </c>
      <c r="AX1454" s="14" t="s">
        <v>78</v>
      </c>
      <c r="AY1454" s="269" t="s">
        <v>242</v>
      </c>
    </row>
    <row r="1455" s="15" customFormat="1">
      <c r="A1455" s="15"/>
      <c r="B1455" s="270"/>
      <c r="C1455" s="271"/>
      <c r="D1455" s="242" t="s">
        <v>256</v>
      </c>
      <c r="E1455" s="272" t="s">
        <v>1</v>
      </c>
      <c r="F1455" s="273" t="s">
        <v>269</v>
      </c>
      <c r="G1455" s="271"/>
      <c r="H1455" s="274">
        <v>589.87</v>
      </c>
      <c r="I1455" s="275"/>
      <c r="J1455" s="271"/>
      <c r="K1455" s="271"/>
      <c r="L1455" s="276"/>
      <c r="M1455" s="277"/>
      <c r="N1455" s="278"/>
      <c r="O1455" s="278"/>
      <c r="P1455" s="278"/>
      <c r="Q1455" s="278"/>
      <c r="R1455" s="278"/>
      <c r="S1455" s="278"/>
      <c r="T1455" s="279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80" t="s">
        <v>256</v>
      </c>
      <c r="AU1455" s="280" t="s">
        <v>87</v>
      </c>
      <c r="AV1455" s="15" t="s">
        <v>250</v>
      </c>
      <c r="AW1455" s="15" t="s">
        <v>36</v>
      </c>
      <c r="AX1455" s="15" t="s">
        <v>85</v>
      </c>
      <c r="AY1455" s="280" t="s">
        <v>242</v>
      </c>
    </row>
    <row r="1456" s="2" customFormat="1" ht="16.5" customHeight="1">
      <c r="A1456" s="40"/>
      <c r="B1456" s="41"/>
      <c r="C1456" s="229" t="s">
        <v>2113</v>
      </c>
      <c r="D1456" s="229" t="s">
        <v>245</v>
      </c>
      <c r="E1456" s="230" t="s">
        <v>2114</v>
      </c>
      <c r="F1456" s="231" t="s">
        <v>2115</v>
      </c>
      <c r="G1456" s="232" t="s">
        <v>248</v>
      </c>
      <c r="H1456" s="233">
        <v>589.87</v>
      </c>
      <c r="I1456" s="234"/>
      <c r="J1456" s="235">
        <f>ROUND(I1456*H1456,2)</f>
        <v>0</v>
      </c>
      <c r="K1456" s="231" t="s">
        <v>249</v>
      </c>
      <c r="L1456" s="46"/>
      <c r="M1456" s="236" t="s">
        <v>1</v>
      </c>
      <c r="N1456" s="237" t="s">
        <v>43</v>
      </c>
      <c r="O1456" s="93"/>
      <c r="P1456" s="238">
        <f>O1456*H1456</f>
        <v>0</v>
      </c>
      <c r="Q1456" s="238">
        <v>0</v>
      </c>
      <c r="R1456" s="238">
        <f>Q1456*H1456</f>
        <v>0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1097</v>
      </c>
      <c r="AT1456" s="240" t="s">
        <v>245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2116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2117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2" customFormat="1">
      <c r="A1458" s="40"/>
      <c r="B1458" s="41"/>
      <c r="C1458" s="42"/>
      <c r="D1458" s="247" t="s">
        <v>254</v>
      </c>
      <c r="E1458" s="42"/>
      <c r="F1458" s="248" t="s">
        <v>2118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254</v>
      </c>
      <c r="AU1458" s="19" t="s">
        <v>87</v>
      </c>
    </row>
    <row r="1459" s="14" customFormat="1">
      <c r="A1459" s="14"/>
      <c r="B1459" s="259"/>
      <c r="C1459" s="260"/>
      <c r="D1459" s="242" t="s">
        <v>256</v>
      </c>
      <c r="E1459" s="261" t="s">
        <v>1</v>
      </c>
      <c r="F1459" s="262" t="s">
        <v>2110</v>
      </c>
      <c r="G1459" s="260"/>
      <c r="H1459" s="263">
        <v>157.44</v>
      </c>
      <c r="I1459" s="264"/>
      <c r="J1459" s="260"/>
      <c r="K1459" s="260"/>
      <c r="L1459" s="265"/>
      <c r="M1459" s="266"/>
      <c r="N1459" s="267"/>
      <c r="O1459" s="267"/>
      <c r="P1459" s="267"/>
      <c r="Q1459" s="267"/>
      <c r="R1459" s="267"/>
      <c r="S1459" s="267"/>
      <c r="T1459" s="268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9" t="s">
        <v>256</v>
      </c>
      <c r="AU1459" s="269" t="s">
        <v>87</v>
      </c>
      <c r="AV1459" s="14" t="s">
        <v>87</v>
      </c>
      <c r="AW1459" s="14" t="s">
        <v>36</v>
      </c>
      <c r="AX1459" s="14" t="s">
        <v>78</v>
      </c>
      <c r="AY1459" s="269" t="s">
        <v>242</v>
      </c>
    </row>
    <row r="1460" s="14" customFormat="1">
      <c r="A1460" s="14"/>
      <c r="B1460" s="259"/>
      <c r="C1460" s="260"/>
      <c r="D1460" s="242" t="s">
        <v>256</v>
      </c>
      <c r="E1460" s="261" t="s">
        <v>1</v>
      </c>
      <c r="F1460" s="262" t="s">
        <v>2111</v>
      </c>
      <c r="G1460" s="260"/>
      <c r="H1460" s="263">
        <v>304.25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256</v>
      </c>
      <c r="AU1460" s="269" t="s">
        <v>87</v>
      </c>
      <c r="AV1460" s="14" t="s">
        <v>87</v>
      </c>
      <c r="AW1460" s="14" t="s">
        <v>36</v>
      </c>
      <c r="AX1460" s="14" t="s">
        <v>78</v>
      </c>
      <c r="AY1460" s="269" t="s">
        <v>242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2112</v>
      </c>
      <c r="G1461" s="260"/>
      <c r="H1461" s="263">
        <v>128.18000000000001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78</v>
      </c>
      <c r="AY1461" s="269" t="s">
        <v>242</v>
      </c>
    </row>
    <row r="1462" s="15" customFormat="1">
      <c r="A1462" s="15"/>
      <c r="B1462" s="270"/>
      <c r="C1462" s="271"/>
      <c r="D1462" s="242" t="s">
        <v>256</v>
      </c>
      <c r="E1462" s="272" t="s">
        <v>1</v>
      </c>
      <c r="F1462" s="273" t="s">
        <v>269</v>
      </c>
      <c r="G1462" s="271"/>
      <c r="H1462" s="274">
        <v>589.87</v>
      </c>
      <c r="I1462" s="275"/>
      <c r="J1462" s="271"/>
      <c r="K1462" s="271"/>
      <c r="L1462" s="276"/>
      <c r="M1462" s="277"/>
      <c r="N1462" s="278"/>
      <c r="O1462" s="278"/>
      <c r="P1462" s="278"/>
      <c r="Q1462" s="278"/>
      <c r="R1462" s="278"/>
      <c r="S1462" s="278"/>
      <c r="T1462" s="279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80" t="s">
        <v>256</v>
      </c>
      <c r="AU1462" s="280" t="s">
        <v>87</v>
      </c>
      <c r="AV1462" s="15" t="s">
        <v>250</v>
      </c>
      <c r="AW1462" s="15" t="s">
        <v>36</v>
      </c>
      <c r="AX1462" s="15" t="s">
        <v>85</v>
      </c>
      <c r="AY1462" s="280" t="s">
        <v>242</v>
      </c>
    </row>
    <row r="1463" s="2" customFormat="1" ht="24.15" customHeight="1">
      <c r="A1463" s="40"/>
      <c r="B1463" s="41"/>
      <c r="C1463" s="229" t="s">
        <v>2119</v>
      </c>
      <c r="D1463" s="229" t="s">
        <v>245</v>
      </c>
      <c r="E1463" s="230" t="s">
        <v>2120</v>
      </c>
      <c r="F1463" s="231" t="s">
        <v>2121</v>
      </c>
      <c r="G1463" s="232" t="s">
        <v>248</v>
      </c>
      <c r="H1463" s="233">
        <v>589.87</v>
      </c>
      <c r="I1463" s="234"/>
      <c r="J1463" s="235">
        <f>ROUND(I1463*H1463,2)</f>
        <v>0</v>
      </c>
      <c r="K1463" s="231" t="s">
        <v>249</v>
      </c>
      <c r="L1463" s="46"/>
      <c r="M1463" s="236" t="s">
        <v>1</v>
      </c>
      <c r="N1463" s="237" t="s">
        <v>43</v>
      </c>
      <c r="O1463" s="93"/>
      <c r="P1463" s="238">
        <f>O1463*H1463</f>
        <v>0</v>
      </c>
      <c r="Q1463" s="238">
        <v>0.00020000000000000001</v>
      </c>
      <c r="R1463" s="238">
        <f>Q1463*H1463</f>
        <v>0.11797400000000001</v>
      </c>
      <c r="S1463" s="238">
        <v>0</v>
      </c>
      <c r="T1463" s="239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40" t="s">
        <v>1097</v>
      </c>
      <c r="AT1463" s="240" t="s">
        <v>245</v>
      </c>
      <c r="AU1463" s="240" t="s">
        <v>87</v>
      </c>
      <c r="AY1463" s="19" t="s">
        <v>242</v>
      </c>
      <c r="BE1463" s="241">
        <f>IF(N1463="základní",J1463,0)</f>
        <v>0</v>
      </c>
      <c r="BF1463" s="241">
        <f>IF(N1463="snížená",J1463,0)</f>
        <v>0</v>
      </c>
      <c r="BG1463" s="241">
        <f>IF(N1463="zákl. přenesená",J1463,0)</f>
        <v>0</v>
      </c>
      <c r="BH1463" s="241">
        <f>IF(N1463="sníž. přenesená",J1463,0)</f>
        <v>0</v>
      </c>
      <c r="BI1463" s="241">
        <f>IF(N1463="nulová",J1463,0)</f>
        <v>0</v>
      </c>
      <c r="BJ1463" s="19" t="s">
        <v>85</v>
      </c>
      <c r="BK1463" s="241">
        <f>ROUND(I1463*H1463,2)</f>
        <v>0</v>
      </c>
      <c r="BL1463" s="19" t="s">
        <v>1097</v>
      </c>
      <c r="BM1463" s="240" t="s">
        <v>2122</v>
      </c>
    </row>
    <row r="1464" s="2" customFormat="1">
      <c r="A1464" s="40"/>
      <c r="B1464" s="41"/>
      <c r="C1464" s="42"/>
      <c r="D1464" s="242" t="s">
        <v>252</v>
      </c>
      <c r="E1464" s="42"/>
      <c r="F1464" s="243" t="s">
        <v>2123</v>
      </c>
      <c r="G1464" s="42"/>
      <c r="H1464" s="42"/>
      <c r="I1464" s="244"/>
      <c r="J1464" s="42"/>
      <c r="K1464" s="42"/>
      <c r="L1464" s="46"/>
      <c r="M1464" s="245"/>
      <c r="N1464" s="246"/>
      <c r="O1464" s="93"/>
      <c r="P1464" s="93"/>
      <c r="Q1464" s="93"/>
      <c r="R1464" s="93"/>
      <c r="S1464" s="93"/>
      <c r="T1464" s="94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252</v>
      </c>
      <c r="AU1464" s="19" t="s">
        <v>87</v>
      </c>
    </row>
    <row r="1465" s="2" customFormat="1">
      <c r="A1465" s="40"/>
      <c r="B1465" s="41"/>
      <c r="C1465" s="42"/>
      <c r="D1465" s="247" t="s">
        <v>254</v>
      </c>
      <c r="E1465" s="42"/>
      <c r="F1465" s="248" t="s">
        <v>2124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254</v>
      </c>
      <c r="AU1465" s="19" t="s">
        <v>87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2110</v>
      </c>
      <c r="G1466" s="260"/>
      <c r="H1466" s="263">
        <v>157.44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2111</v>
      </c>
      <c r="G1467" s="260"/>
      <c r="H1467" s="263">
        <v>304.25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2112</v>
      </c>
      <c r="G1468" s="260"/>
      <c r="H1468" s="263">
        <v>128.18000000000001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5" customFormat="1">
      <c r="A1469" s="15"/>
      <c r="B1469" s="270"/>
      <c r="C1469" s="271"/>
      <c r="D1469" s="242" t="s">
        <v>256</v>
      </c>
      <c r="E1469" s="272" t="s">
        <v>1</v>
      </c>
      <c r="F1469" s="273" t="s">
        <v>269</v>
      </c>
      <c r="G1469" s="271"/>
      <c r="H1469" s="274">
        <v>589.87</v>
      </c>
      <c r="I1469" s="275"/>
      <c r="J1469" s="271"/>
      <c r="K1469" s="271"/>
      <c r="L1469" s="276"/>
      <c r="M1469" s="277"/>
      <c r="N1469" s="278"/>
      <c r="O1469" s="278"/>
      <c r="P1469" s="278"/>
      <c r="Q1469" s="278"/>
      <c r="R1469" s="278"/>
      <c r="S1469" s="278"/>
      <c r="T1469" s="279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0" t="s">
        <v>256</v>
      </c>
      <c r="AU1469" s="280" t="s">
        <v>87</v>
      </c>
      <c r="AV1469" s="15" t="s">
        <v>250</v>
      </c>
      <c r="AW1469" s="15" t="s">
        <v>36</v>
      </c>
      <c r="AX1469" s="15" t="s">
        <v>85</v>
      </c>
      <c r="AY1469" s="280" t="s">
        <v>242</v>
      </c>
    </row>
    <row r="1470" s="2" customFormat="1" ht="33" customHeight="1">
      <c r="A1470" s="40"/>
      <c r="B1470" s="41"/>
      <c r="C1470" s="229" t="s">
        <v>2125</v>
      </c>
      <c r="D1470" s="229" t="s">
        <v>245</v>
      </c>
      <c r="E1470" s="230" t="s">
        <v>2126</v>
      </c>
      <c r="F1470" s="231" t="s">
        <v>2127</v>
      </c>
      <c r="G1470" s="232" t="s">
        <v>248</v>
      </c>
      <c r="H1470" s="233">
        <v>589.87</v>
      </c>
      <c r="I1470" s="234"/>
      <c r="J1470" s="235">
        <f>ROUND(I1470*H1470,2)</f>
        <v>0</v>
      </c>
      <c r="K1470" s="231" t="s">
        <v>249</v>
      </c>
      <c r="L1470" s="46"/>
      <c r="M1470" s="236" t="s">
        <v>1</v>
      </c>
      <c r="N1470" s="237" t="s">
        <v>43</v>
      </c>
      <c r="O1470" s="93"/>
      <c r="P1470" s="238">
        <f>O1470*H1470</f>
        <v>0</v>
      </c>
      <c r="Q1470" s="238">
        <v>0.0075799999999999999</v>
      </c>
      <c r="R1470" s="238">
        <f>Q1470*H1470</f>
        <v>4.4712145999999997</v>
      </c>
      <c r="S1470" s="238">
        <v>0</v>
      </c>
      <c r="T1470" s="239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40" t="s">
        <v>1097</v>
      </c>
      <c r="AT1470" s="240" t="s">
        <v>245</v>
      </c>
      <c r="AU1470" s="240" t="s">
        <v>87</v>
      </c>
      <c r="AY1470" s="19" t="s">
        <v>242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9" t="s">
        <v>85</v>
      </c>
      <c r="BK1470" s="241">
        <f>ROUND(I1470*H1470,2)</f>
        <v>0</v>
      </c>
      <c r="BL1470" s="19" t="s">
        <v>1097</v>
      </c>
      <c r="BM1470" s="240" t="s">
        <v>2128</v>
      </c>
    </row>
    <row r="1471" s="2" customFormat="1">
      <c r="A1471" s="40"/>
      <c r="B1471" s="41"/>
      <c r="C1471" s="42"/>
      <c r="D1471" s="242" t="s">
        <v>252</v>
      </c>
      <c r="E1471" s="42"/>
      <c r="F1471" s="243" t="s">
        <v>2129</v>
      </c>
      <c r="G1471" s="42"/>
      <c r="H1471" s="42"/>
      <c r="I1471" s="244"/>
      <c r="J1471" s="42"/>
      <c r="K1471" s="42"/>
      <c r="L1471" s="46"/>
      <c r="M1471" s="245"/>
      <c r="N1471" s="246"/>
      <c r="O1471" s="93"/>
      <c r="P1471" s="93"/>
      <c r="Q1471" s="93"/>
      <c r="R1471" s="93"/>
      <c r="S1471" s="93"/>
      <c r="T1471" s="94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252</v>
      </c>
      <c r="AU1471" s="19" t="s">
        <v>87</v>
      </c>
    </row>
    <row r="1472" s="2" customFormat="1">
      <c r="A1472" s="40"/>
      <c r="B1472" s="41"/>
      <c r="C1472" s="42"/>
      <c r="D1472" s="247" t="s">
        <v>254</v>
      </c>
      <c r="E1472" s="42"/>
      <c r="F1472" s="248" t="s">
        <v>2130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254</v>
      </c>
      <c r="AU1472" s="19" t="s">
        <v>87</v>
      </c>
    </row>
    <row r="1473" s="14" customFormat="1">
      <c r="A1473" s="14"/>
      <c r="B1473" s="259"/>
      <c r="C1473" s="260"/>
      <c r="D1473" s="242" t="s">
        <v>256</v>
      </c>
      <c r="E1473" s="261" t="s">
        <v>1</v>
      </c>
      <c r="F1473" s="262" t="s">
        <v>2110</v>
      </c>
      <c r="G1473" s="260"/>
      <c r="H1473" s="263">
        <v>157.44</v>
      </c>
      <c r="I1473" s="264"/>
      <c r="J1473" s="260"/>
      <c r="K1473" s="260"/>
      <c r="L1473" s="265"/>
      <c r="M1473" s="266"/>
      <c r="N1473" s="267"/>
      <c r="O1473" s="267"/>
      <c r="P1473" s="267"/>
      <c r="Q1473" s="267"/>
      <c r="R1473" s="267"/>
      <c r="S1473" s="267"/>
      <c r="T1473" s="268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9" t="s">
        <v>256</v>
      </c>
      <c r="AU1473" s="269" t="s">
        <v>87</v>
      </c>
      <c r="AV1473" s="14" t="s">
        <v>87</v>
      </c>
      <c r="AW1473" s="14" t="s">
        <v>36</v>
      </c>
      <c r="AX1473" s="14" t="s">
        <v>78</v>
      </c>
      <c r="AY1473" s="269" t="s">
        <v>242</v>
      </c>
    </row>
    <row r="1474" s="14" customFormat="1">
      <c r="A1474" s="14"/>
      <c r="B1474" s="259"/>
      <c r="C1474" s="260"/>
      <c r="D1474" s="242" t="s">
        <v>256</v>
      </c>
      <c r="E1474" s="261" t="s">
        <v>1</v>
      </c>
      <c r="F1474" s="262" t="s">
        <v>2111</v>
      </c>
      <c r="G1474" s="260"/>
      <c r="H1474" s="263">
        <v>304.25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256</v>
      </c>
      <c r="AU1474" s="269" t="s">
        <v>87</v>
      </c>
      <c r="AV1474" s="14" t="s">
        <v>87</v>
      </c>
      <c r="AW1474" s="14" t="s">
        <v>36</v>
      </c>
      <c r="AX1474" s="14" t="s">
        <v>78</v>
      </c>
      <c r="AY1474" s="269" t="s">
        <v>242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2112</v>
      </c>
      <c r="G1475" s="260"/>
      <c r="H1475" s="263">
        <v>128.18000000000001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5" customFormat="1">
      <c r="A1476" s="15"/>
      <c r="B1476" s="270"/>
      <c r="C1476" s="271"/>
      <c r="D1476" s="242" t="s">
        <v>256</v>
      </c>
      <c r="E1476" s="272" t="s">
        <v>1</v>
      </c>
      <c r="F1476" s="273" t="s">
        <v>269</v>
      </c>
      <c r="G1476" s="271"/>
      <c r="H1476" s="274">
        <v>589.87</v>
      </c>
      <c r="I1476" s="275"/>
      <c r="J1476" s="271"/>
      <c r="K1476" s="271"/>
      <c r="L1476" s="276"/>
      <c r="M1476" s="277"/>
      <c r="N1476" s="278"/>
      <c r="O1476" s="278"/>
      <c r="P1476" s="278"/>
      <c r="Q1476" s="278"/>
      <c r="R1476" s="278"/>
      <c r="S1476" s="278"/>
      <c r="T1476" s="279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80" t="s">
        <v>256</v>
      </c>
      <c r="AU1476" s="280" t="s">
        <v>87</v>
      </c>
      <c r="AV1476" s="15" t="s">
        <v>250</v>
      </c>
      <c r="AW1476" s="15" t="s">
        <v>36</v>
      </c>
      <c r="AX1476" s="15" t="s">
        <v>85</v>
      </c>
      <c r="AY1476" s="280" t="s">
        <v>242</v>
      </c>
    </row>
    <row r="1477" s="2" customFormat="1" ht="16.5" customHeight="1">
      <c r="A1477" s="40"/>
      <c r="B1477" s="41"/>
      <c r="C1477" s="229" t="s">
        <v>2131</v>
      </c>
      <c r="D1477" s="229" t="s">
        <v>245</v>
      </c>
      <c r="E1477" s="230" t="s">
        <v>2132</v>
      </c>
      <c r="F1477" s="231" t="s">
        <v>2133</v>
      </c>
      <c r="G1477" s="232" t="s">
        <v>248</v>
      </c>
      <c r="H1477" s="233">
        <v>589.87</v>
      </c>
      <c r="I1477" s="234"/>
      <c r="J1477" s="235">
        <f>ROUND(I1477*H1477,2)</f>
        <v>0</v>
      </c>
      <c r="K1477" s="231" t="s">
        <v>249</v>
      </c>
      <c r="L1477" s="46"/>
      <c r="M1477" s="236" t="s">
        <v>1</v>
      </c>
      <c r="N1477" s="237" t="s">
        <v>43</v>
      </c>
      <c r="O1477" s="93"/>
      <c r="P1477" s="238">
        <f>O1477*H1477</f>
        <v>0</v>
      </c>
      <c r="Q1477" s="238">
        <v>0.00010000000000000001</v>
      </c>
      <c r="R1477" s="238">
        <f>Q1477*H1477</f>
        <v>0.058987000000000005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0" t="s">
        <v>1097</v>
      </c>
      <c r="AT1477" s="240" t="s">
        <v>245</v>
      </c>
      <c r="AU1477" s="240" t="s">
        <v>87</v>
      </c>
      <c r="AY1477" s="19" t="s">
        <v>242</v>
      </c>
      <c r="BE1477" s="241">
        <f>IF(N1477="základní",J1477,0)</f>
        <v>0</v>
      </c>
      <c r="BF1477" s="241">
        <f>IF(N1477="snížená",J1477,0)</f>
        <v>0</v>
      </c>
      <c r="BG1477" s="241">
        <f>IF(N1477="zákl. přenesená",J1477,0)</f>
        <v>0</v>
      </c>
      <c r="BH1477" s="241">
        <f>IF(N1477="sníž. přenesená",J1477,0)</f>
        <v>0</v>
      </c>
      <c r="BI1477" s="241">
        <f>IF(N1477="nulová",J1477,0)</f>
        <v>0</v>
      </c>
      <c r="BJ1477" s="19" t="s">
        <v>85</v>
      </c>
      <c r="BK1477" s="241">
        <f>ROUND(I1477*H1477,2)</f>
        <v>0</v>
      </c>
      <c r="BL1477" s="19" t="s">
        <v>1097</v>
      </c>
      <c r="BM1477" s="240" t="s">
        <v>2134</v>
      </c>
    </row>
    <row r="1478" s="2" customFormat="1">
      <c r="A1478" s="40"/>
      <c r="B1478" s="41"/>
      <c r="C1478" s="42"/>
      <c r="D1478" s="242" t="s">
        <v>252</v>
      </c>
      <c r="E1478" s="42"/>
      <c r="F1478" s="243" t="s">
        <v>2135</v>
      </c>
      <c r="G1478" s="42"/>
      <c r="H1478" s="42"/>
      <c r="I1478" s="244"/>
      <c r="J1478" s="42"/>
      <c r="K1478" s="42"/>
      <c r="L1478" s="46"/>
      <c r="M1478" s="245"/>
      <c r="N1478" s="246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252</v>
      </c>
      <c r="AU1478" s="19" t="s">
        <v>87</v>
      </c>
    </row>
    <row r="1479" s="2" customFormat="1">
      <c r="A1479" s="40"/>
      <c r="B1479" s="41"/>
      <c r="C1479" s="42"/>
      <c r="D1479" s="247" t="s">
        <v>254</v>
      </c>
      <c r="E1479" s="42"/>
      <c r="F1479" s="248" t="s">
        <v>2136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254</v>
      </c>
      <c r="AU1479" s="19" t="s">
        <v>87</v>
      </c>
    </row>
    <row r="1480" s="14" customFormat="1">
      <c r="A1480" s="14"/>
      <c r="B1480" s="259"/>
      <c r="C1480" s="260"/>
      <c r="D1480" s="242" t="s">
        <v>256</v>
      </c>
      <c r="E1480" s="261" t="s">
        <v>1</v>
      </c>
      <c r="F1480" s="262" t="s">
        <v>2110</v>
      </c>
      <c r="G1480" s="260"/>
      <c r="H1480" s="263">
        <v>157.44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9" t="s">
        <v>256</v>
      </c>
      <c r="AU1480" s="269" t="s">
        <v>87</v>
      </c>
      <c r="AV1480" s="14" t="s">
        <v>87</v>
      </c>
      <c r="AW1480" s="14" t="s">
        <v>36</v>
      </c>
      <c r="AX1480" s="14" t="s">
        <v>78</v>
      </c>
      <c r="AY1480" s="269" t="s">
        <v>242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2111</v>
      </c>
      <c r="G1481" s="260"/>
      <c r="H1481" s="263">
        <v>304.25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2112</v>
      </c>
      <c r="G1482" s="260"/>
      <c r="H1482" s="263">
        <v>128.18000000000001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5" customFormat="1">
      <c r="A1483" s="15"/>
      <c r="B1483" s="270"/>
      <c r="C1483" s="271"/>
      <c r="D1483" s="242" t="s">
        <v>256</v>
      </c>
      <c r="E1483" s="272" t="s">
        <v>1</v>
      </c>
      <c r="F1483" s="273" t="s">
        <v>269</v>
      </c>
      <c r="G1483" s="271"/>
      <c r="H1483" s="274">
        <v>589.87</v>
      </c>
      <c r="I1483" s="275"/>
      <c r="J1483" s="271"/>
      <c r="K1483" s="271"/>
      <c r="L1483" s="276"/>
      <c r="M1483" s="277"/>
      <c r="N1483" s="278"/>
      <c r="O1483" s="278"/>
      <c r="P1483" s="278"/>
      <c r="Q1483" s="278"/>
      <c r="R1483" s="278"/>
      <c r="S1483" s="278"/>
      <c r="T1483" s="279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80" t="s">
        <v>256</v>
      </c>
      <c r="AU1483" s="280" t="s">
        <v>87</v>
      </c>
      <c r="AV1483" s="15" t="s">
        <v>250</v>
      </c>
      <c r="AW1483" s="15" t="s">
        <v>36</v>
      </c>
      <c r="AX1483" s="15" t="s">
        <v>85</v>
      </c>
      <c r="AY1483" s="280" t="s">
        <v>242</v>
      </c>
    </row>
    <row r="1484" s="2" customFormat="1" ht="37.8" customHeight="1">
      <c r="A1484" s="40"/>
      <c r="B1484" s="41"/>
      <c r="C1484" s="281" t="s">
        <v>2137</v>
      </c>
      <c r="D1484" s="281" t="s">
        <v>478</v>
      </c>
      <c r="E1484" s="282" t="s">
        <v>2138</v>
      </c>
      <c r="F1484" s="283" t="s">
        <v>2139</v>
      </c>
      <c r="G1484" s="284" t="s">
        <v>248</v>
      </c>
      <c r="H1484" s="285">
        <v>637.05999999999995</v>
      </c>
      <c r="I1484" s="286"/>
      <c r="J1484" s="287">
        <f>ROUND(I1484*H1484,2)</f>
        <v>0</v>
      </c>
      <c r="K1484" s="283" t="s">
        <v>249</v>
      </c>
      <c r="L1484" s="288"/>
      <c r="M1484" s="289" t="s">
        <v>1</v>
      </c>
      <c r="N1484" s="290" t="s">
        <v>43</v>
      </c>
      <c r="O1484" s="93"/>
      <c r="P1484" s="238">
        <f>O1484*H1484</f>
        <v>0</v>
      </c>
      <c r="Q1484" s="238">
        <v>0.00084000000000000003</v>
      </c>
      <c r="R1484" s="238">
        <f>Q1484*H1484</f>
        <v>0.53513040000000001</v>
      </c>
      <c r="S1484" s="238">
        <v>0</v>
      </c>
      <c r="T1484" s="239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40" t="s">
        <v>896</v>
      </c>
      <c r="AT1484" s="240" t="s">
        <v>478</v>
      </c>
      <c r="AU1484" s="240" t="s">
        <v>87</v>
      </c>
      <c r="AY1484" s="19" t="s">
        <v>242</v>
      </c>
      <c r="BE1484" s="241">
        <f>IF(N1484="základní",J1484,0)</f>
        <v>0</v>
      </c>
      <c r="BF1484" s="241">
        <f>IF(N1484="snížená",J1484,0)</f>
        <v>0</v>
      </c>
      <c r="BG1484" s="241">
        <f>IF(N1484="zákl. přenesená",J1484,0)</f>
        <v>0</v>
      </c>
      <c r="BH1484" s="241">
        <f>IF(N1484="sníž. přenesená",J1484,0)</f>
        <v>0</v>
      </c>
      <c r="BI1484" s="241">
        <f>IF(N1484="nulová",J1484,0)</f>
        <v>0</v>
      </c>
      <c r="BJ1484" s="19" t="s">
        <v>85</v>
      </c>
      <c r="BK1484" s="241">
        <f>ROUND(I1484*H1484,2)</f>
        <v>0</v>
      </c>
      <c r="BL1484" s="19" t="s">
        <v>1097</v>
      </c>
      <c r="BM1484" s="240" t="s">
        <v>2140</v>
      </c>
    </row>
    <row r="1485" s="2" customFormat="1">
      <c r="A1485" s="40"/>
      <c r="B1485" s="41"/>
      <c r="C1485" s="42"/>
      <c r="D1485" s="242" t="s">
        <v>252</v>
      </c>
      <c r="E1485" s="42"/>
      <c r="F1485" s="243" t="s">
        <v>2139</v>
      </c>
      <c r="G1485" s="42"/>
      <c r="H1485" s="42"/>
      <c r="I1485" s="244"/>
      <c r="J1485" s="42"/>
      <c r="K1485" s="42"/>
      <c r="L1485" s="46"/>
      <c r="M1485" s="245"/>
      <c r="N1485" s="246"/>
      <c r="O1485" s="93"/>
      <c r="P1485" s="93"/>
      <c r="Q1485" s="93"/>
      <c r="R1485" s="93"/>
      <c r="S1485" s="93"/>
      <c r="T1485" s="94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252</v>
      </c>
      <c r="AU1485" s="19" t="s">
        <v>87</v>
      </c>
    </row>
    <row r="1486" s="14" customFormat="1">
      <c r="A1486" s="14"/>
      <c r="B1486" s="259"/>
      <c r="C1486" s="260"/>
      <c r="D1486" s="242" t="s">
        <v>256</v>
      </c>
      <c r="E1486" s="260"/>
      <c r="F1486" s="262" t="s">
        <v>2141</v>
      </c>
      <c r="G1486" s="260"/>
      <c r="H1486" s="263">
        <v>637.05999999999995</v>
      </c>
      <c r="I1486" s="264"/>
      <c r="J1486" s="260"/>
      <c r="K1486" s="260"/>
      <c r="L1486" s="265"/>
      <c r="M1486" s="266"/>
      <c r="N1486" s="267"/>
      <c r="O1486" s="267"/>
      <c r="P1486" s="267"/>
      <c r="Q1486" s="267"/>
      <c r="R1486" s="267"/>
      <c r="S1486" s="267"/>
      <c r="T1486" s="26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9" t="s">
        <v>256</v>
      </c>
      <c r="AU1486" s="269" t="s">
        <v>87</v>
      </c>
      <c r="AV1486" s="14" t="s">
        <v>87</v>
      </c>
      <c r="AW1486" s="14" t="s">
        <v>4</v>
      </c>
      <c r="AX1486" s="14" t="s">
        <v>85</v>
      </c>
      <c r="AY1486" s="269" t="s">
        <v>242</v>
      </c>
    </row>
    <row r="1487" s="2" customFormat="1" ht="16.5" customHeight="1">
      <c r="A1487" s="40"/>
      <c r="B1487" s="41"/>
      <c r="C1487" s="229" t="s">
        <v>2142</v>
      </c>
      <c r="D1487" s="229" t="s">
        <v>245</v>
      </c>
      <c r="E1487" s="230" t="s">
        <v>2143</v>
      </c>
      <c r="F1487" s="231" t="s">
        <v>2144</v>
      </c>
      <c r="G1487" s="232" t="s">
        <v>248</v>
      </c>
      <c r="H1487" s="233">
        <v>589.87</v>
      </c>
      <c r="I1487" s="234"/>
      <c r="J1487" s="235">
        <f>ROUND(I1487*H1487,2)</f>
        <v>0</v>
      </c>
      <c r="K1487" s="231" t="s">
        <v>249</v>
      </c>
      <c r="L1487" s="46"/>
      <c r="M1487" s="236" t="s">
        <v>1</v>
      </c>
      <c r="N1487" s="237" t="s">
        <v>43</v>
      </c>
      <c r="O1487" s="93"/>
      <c r="P1487" s="238">
        <f>O1487*H1487</f>
        <v>0</v>
      </c>
      <c r="Q1487" s="238">
        <v>0.00050000000000000001</v>
      </c>
      <c r="R1487" s="238">
        <f>Q1487*H1487</f>
        <v>0.294935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1097</v>
      </c>
      <c r="AT1487" s="240" t="s">
        <v>245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2145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2146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2" customFormat="1">
      <c r="A1489" s="40"/>
      <c r="B1489" s="41"/>
      <c r="C1489" s="42"/>
      <c r="D1489" s="247" t="s">
        <v>254</v>
      </c>
      <c r="E1489" s="42"/>
      <c r="F1489" s="248" t="s">
        <v>2147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254</v>
      </c>
      <c r="AU1489" s="19" t="s">
        <v>87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2110</v>
      </c>
      <c r="G1490" s="260"/>
      <c r="H1490" s="263">
        <v>157.44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2111</v>
      </c>
      <c r="G1491" s="260"/>
      <c r="H1491" s="263">
        <v>304.25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4" customFormat="1">
      <c r="A1492" s="14"/>
      <c r="B1492" s="259"/>
      <c r="C1492" s="260"/>
      <c r="D1492" s="242" t="s">
        <v>256</v>
      </c>
      <c r="E1492" s="261" t="s">
        <v>1</v>
      </c>
      <c r="F1492" s="262" t="s">
        <v>2112</v>
      </c>
      <c r="G1492" s="260"/>
      <c r="H1492" s="263">
        <v>128.18000000000001</v>
      </c>
      <c r="I1492" s="264"/>
      <c r="J1492" s="260"/>
      <c r="K1492" s="260"/>
      <c r="L1492" s="265"/>
      <c r="M1492" s="266"/>
      <c r="N1492" s="267"/>
      <c r="O1492" s="267"/>
      <c r="P1492" s="267"/>
      <c r="Q1492" s="267"/>
      <c r="R1492" s="267"/>
      <c r="S1492" s="267"/>
      <c r="T1492" s="268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9" t="s">
        <v>256</v>
      </c>
      <c r="AU1492" s="269" t="s">
        <v>87</v>
      </c>
      <c r="AV1492" s="14" t="s">
        <v>87</v>
      </c>
      <c r="AW1492" s="14" t="s">
        <v>36</v>
      </c>
      <c r="AX1492" s="14" t="s">
        <v>78</v>
      </c>
      <c r="AY1492" s="269" t="s">
        <v>242</v>
      </c>
    </row>
    <row r="1493" s="15" customFormat="1">
      <c r="A1493" s="15"/>
      <c r="B1493" s="270"/>
      <c r="C1493" s="271"/>
      <c r="D1493" s="242" t="s">
        <v>256</v>
      </c>
      <c r="E1493" s="272" t="s">
        <v>1</v>
      </c>
      <c r="F1493" s="273" t="s">
        <v>269</v>
      </c>
      <c r="G1493" s="271"/>
      <c r="H1493" s="274">
        <v>589.87</v>
      </c>
      <c r="I1493" s="275"/>
      <c r="J1493" s="271"/>
      <c r="K1493" s="271"/>
      <c r="L1493" s="276"/>
      <c r="M1493" s="277"/>
      <c r="N1493" s="278"/>
      <c r="O1493" s="278"/>
      <c r="P1493" s="278"/>
      <c r="Q1493" s="278"/>
      <c r="R1493" s="278"/>
      <c r="S1493" s="278"/>
      <c r="T1493" s="279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80" t="s">
        <v>256</v>
      </c>
      <c r="AU1493" s="280" t="s">
        <v>87</v>
      </c>
      <c r="AV1493" s="15" t="s">
        <v>250</v>
      </c>
      <c r="AW1493" s="15" t="s">
        <v>36</v>
      </c>
      <c r="AX1493" s="15" t="s">
        <v>85</v>
      </c>
      <c r="AY1493" s="280" t="s">
        <v>242</v>
      </c>
    </row>
    <row r="1494" s="2" customFormat="1" ht="24.15" customHeight="1">
      <c r="A1494" s="40"/>
      <c r="B1494" s="41"/>
      <c r="C1494" s="281" t="s">
        <v>2148</v>
      </c>
      <c r="D1494" s="281" t="s">
        <v>478</v>
      </c>
      <c r="E1494" s="282" t="s">
        <v>2149</v>
      </c>
      <c r="F1494" s="283" t="s">
        <v>2150</v>
      </c>
      <c r="G1494" s="284" t="s">
        <v>248</v>
      </c>
      <c r="H1494" s="285">
        <v>648.85699999999997</v>
      </c>
      <c r="I1494" s="286"/>
      <c r="J1494" s="287">
        <f>ROUND(I1494*H1494,2)</f>
        <v>0</v>
      </c>
      <c r="K1494" s="283" t="s">
        <v>249</v>
      </c>
      <c r="L1494" s="288"/>
      <c r="M1494" s="289" t="s">
        <v>1</v>
      </c>
      <c r="N1494" s="290" t="s">
        <v>43</v>
      </c>
      <c r="O1494" s="93"/>
      <c r="P1494" s="238">
        <f>O1494*H1494</f>
        <v>0</v>
      </c>
      <c r="Q1494" s="238">
        <v>0.00155</v>
      </c>
      <c r="R1494" s="238">
        <f>Q1494*H1494</f>
        <v>1.0057283499999998</v>
      </c>
      <c r="S1494" s="238">
        <v>0</v>
      </c>
      <c r="T1494" s="239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0" t="s">
        <v>896</v>
      </c>
      <c r="AT1494" s="240" t="s">
        <v>478</v>
      </c>
      <c r="AU1494" s="240" t="s">
        <v>87</v>
      </c>
      <c r="AY1494" s="19" t="s">
        <v>242</v>
      </c>
      <c r="BE1494" s="241">
        <f>IF(N1494="základní",J1494,0)</f>
        <v>0</v>
      </c>
      <c r="BF1494" s="241">
        <f>IF(N1494="snížená",J1494,0)</f>
        <v>0</v>
      </c>
      <c r="BG1494" s="241">
        <f>IF(N1494="zákl. přenesená",J1494,0)</f>
        <v>0</v>
      </c>
      <c r="BH1494" s="241">
        <f>IF(N1494="sníž. přenesená",J1494,0)</f>
        <v>0</v>
      </c>
      <c r="BI1494" s="241">
        <f>IF(N1494="nulová",J1494,0)</f>
        <v>0</v>
      </c>
      <c r="BJ1494" s="19" t="s">
        <v>85</v>
      </c>
      <c r="BK1494" s="241">
        <f>ROUND(I1494*H1494,2)</f>
        <v>0</v>
      </c>
      <c r="BL1494" s="19" t="s">
        <v>1097</v>
      </c>
      <c r="BM1494" s="240" t="s">
        <v>2151</v>
      </c>
    </row>
    <row r="1495" s="2" customFormat="1">
      <c r="A1495" s="40"/>
      <c r="B1495" s="41"/>
      <c r="C1495" s="42"/>
      <c r="D1495" s="242" t="s">
        <v>252</v>
      </c>
      <c r="E1495" s="42"/>
      <c r="F1495" s="243" t="s">
        <v>2150</v>
      </c>
      <c r="G1495" s="42"/>
      <c r="H1495" s="42"/>
      <c r="I1495" s="244"/>
      <c r="J1495" s="42"/>
      <c r="K1495" s="42"/>
      <c r="L1495" s="46"/>
      <c r="M1495" s="245"/>
      <c r="N1495" s="246"/>
      <c r="O1495" s="93"/>
      <c r="P1495" s="93"/>
      <c r="Q1495" s="93"/>
      <c r="R1495" s="93"/>
      <c r="S1495" s="93"/>
      <c r="T1495" s="94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252</v>
      </c>
      <c r="AU1495" s="19" t="s">
        <v>87</v>
      </c>
    </row>
    <row r="1496" s="14" customFormat="1">
      <c r="A1496" s="14"/>
      <c r="B1496" s="259"/>
      <c r="C1496" s="260"/>
      <c r="D1496" s="242" t="s">
        <v>256</v>
      </c>
      <c r="E1496" s="260"/>
      <c r="F1496" s="262" t="s">
        <v>2152</v>
      </c>
      <c r="G1496" s="260"/>
      <c r="H1496" s="263">
        <v>648.85699999999997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4</v>
      </c>
      <c r="AX1496" s="14" t="s">
        <v>85</v>
      </c>
      <c r="AY1496" s="269" t="s">
        <v>242</v>
      </c>
    </row>
    <row r="1497" s="2" customFormat="1" ht="16.5" customHeight="1">
      <c r="A1497" s="40"/>
      <c r="B1497" s="41"/>
      <c r="C1497" s="229" t="s">
        <v>2153</v>
      </c>
      <c r="D1497" s="229" t="s">
        <v>245</v>
      </c>
      <c r="E1497" s="230" t="s">
        <v>2154</v>
      </c>
      <c r="F1497" s="231" t="s">
        <v>2155</v>
      </c>
      <c r="G1497" s="232" t="s">
        <v>262</v>
      </c>
      <c r="H1497" s="233">
        <v>648.89999999999998</v>
      </c>
      <c r="I1497" s="234"/>
      <c r="J1497" s="235">
        <f>ROUND(I1497*H1497,2)</f>
        <v>0</v>
      </c>
      <c r="K1497" s="231" t="s">
        <v>249</v>
      </c>
      <c r="L1497" s="46"/>
      <c r="M1497" s="236" t="s">
        <v>1</v>
      </c>
      <c r="N1497" s="237" t="s">
        <v>43</v>
      </c>
      <c r="O1497" s="93"/>
      <c r="P1497" s="238">
        <f>O1497*H1497</f>
        <v>0</v>
      </c>
      <c r="Q1497" s="238">
        <v>1.0000000000000001E-05</v>
      </c>
      <c r="R1497" s="238">
        <f>Q1497*H1497</f>
        <v>0.006489</v>
      </c>
      <c r="S1497" s="238">
        <v>0</v>
      </c>
      <c r="T1497" s="239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40" t="s">
        <v>1097</v>
      </c>
      <c r="AT1497" s="240" t="s">
        <v>245</v>
      </c>
      <c r="AU1497" s="240" t="s">
        <v>87</v>
      </c>
      <c r="AY1497" s="19" t="s">
        <v>242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9" t="s">
        <v>85</v>
      </c>
      <c r="BK1497" s="241">
        <f>ROUND(I1497*H1497,2)</f>
        <v>0</v>
      </c>
      <c r="BL1497" s="19" t="s">
        <v>1097</v>
      </c>
      <c r="BM1497" s="240" t="s">
        <v>2156</v>
      </c>
    </row>
    <row r="1498" s="2" customFormat="1">
      <c r="A1498" s="40"/>
      <c r="B1498" s="41"/>
      <c r="C1498" s="42"/>
      <c r="D1498" s="242" t="s">
        <v>252</v>
      </c>
      <c r="E1498" s="42"/>
      <c r="F1498" s="243" t="s">
        <v>2157</v>
      </c>
      <c r="G1498" s="42"/>
      <c r="H1498" s="42"/>
      <c r="I1498" s="244"/>
      <c r="J1498" s="42"/>
      <c r="K1498" s="42"/>
      <c r="L1498" s="46"/>
      <c r="M1498" s="245"/>
      <c r="N1498" s="246"/>
      <c r="O1498" s="93"/>
      <c r="P1498" s="93"/>
      <c r="Q1498" s="93"/>
      <c r="R1498" s="93"/>
      <c r="S1498" s="93"/>
      <c r="T1498" s="94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252</v>
      </c>
      <c r="AU1498" s="19" t="s">
        <v>87</v>
      </c>
    </row>
    <row r="1499" s="2" customFormat="1">
      <c r="A1499" s="40"/>
      <c r="B1499" s="41"/>
      <c r="C1499" s="42"/>
      <c r="D1499" s="247" t="s">
        <v>254</v>
      </c>
      <c r="E1499" s="42"/>
      <c r="F1499" s="248" t="s">
        <v>2158</v>
      </c>
      <c r="G1499" s="42"/>
      <c r="H1499" s="42"/>
      <c r="I1499" s="244"/>
      <c r="J1499" s="42"/>
      <c r="K1499" s="42"/>
      <c r="L1499" s="46"/>
      <c r="M1499" s="245"/>
      <c r="N1499" s="246"/>
      <c r="O1499" s="93"/>
      <c r="P1499" s="93"/>
      <c r="Q1499" s="93"/>
      <c r="R1499" s="93"/>
      <c r="S1499" s="93"/>
      <c r="T1499" s="94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254</v>
      </c>
      <c r="AU1499" s="19" t="s">
        <v>87</v>
      </c>
    </row>
    <row r="1500" s="14" customFormat="1">
      <c r="A1500" s="14"/>
      <c r="B1500" s="259"/>
      <c r="C1500" s="260"/>
      <c r="D1500" s="242" t="s">
        <v>256</v>
      </c>
      <c r="E1500" s="261" t="s">
        <v>1</v>
      </c>
      <c r="F1500" s="262" t="s">
        <v>2159</v>
      </c>
      <c r="G1500" s="260"/>
      <c r="H1500" s="263">
        <v>173.19999999999999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256</v>
      </c>
      <c r="AU1500" s="269" t="s">
        <v>87</v>
      </c>
      <c r="AV1500" s="14" t="s">
        <v>87</v>
      </c>
      <c r="AW1500" s="14" t="s">
        <v>36</v>
      </c>
      <c r="AX1500" s="14" t="s">
        <v>78</v>
      </c>
      <c r="AY1500" s="269" t="s">
        <v>242</v>
      </c>
    </row>
    <row r="1501" s="14" customFormat="1">
      <c r="A1501" s="14"/>
      <c r="B1501" s="259"/>
      <c r="C1501" s="260"/>
      <c r="D1501" s="242" t="s">
        <v>256</v>
      </c>
      <c r="E1501" s="261" t="s">
        <v>1</v>
      </c>
      <c r="F1501" s="262" t="s">
        <v>2160</v>
      </c>
      <c r="G1501" s="260"/>
      <c r="H1501" s="263">
        <v>334.69999999999999</v>
      </c>
      <c r="I1501" s="264"/>
      <c r="J1501" s="260"/>
      <c r="K1501" s="260"/>
      <c r="L1501" s="265"/>
      <c r="M1501" s="266"/>
      <c r="N1501" s="267"/>
      <c r="O1501" s="267"/>
      <c r="P1501" s="267"/>
      <c r="Q1501" s="267"/>
      <c r="R1501" s="267"/>
      <c r="S1501" s="267"/>
      <c r="T1501" s="26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9" t="s">
        <v>256</v>
      </c>
      <c r="AU1501" s="269" t="s">
        <v>87</v>
      </c>
      <c r="AV1501" s="14" t="s">
        <v>87</v>
      </c>
      <c r="AW1501" s="14" t="s">
        <v>36</v>
      </c>
      <c r="AX1501" s="14" t="s">
        <v>78</v>
      </c>
      <c r="AY1501" s="269" t="s">
        <v>242</v>
      </c>
    </row>
    <row r="1502" s="14" customFormat="1">
      <c r="A1502" s="14"/>
      <c r="B1502" s="259"/>
      <c r="C1502" s="260"/>
      <c r="D1502" s="242" t="s">
        <v>256</v>
      </c>
      <c r="E1502" s="261" t="s">
        <v>1</v>
      </c>
      <c r="F1502" s="262" t="s">
        <v>2161</v>
      </c>
      <c r="G1502" s="260"/>
      <c r="H1502" s="263">
        <v>141</v>
      </c>
      <c r="I1502" s="264"/>
      <c r="J1502" s="260"/>
      <c r="K1502" s="260"/>
      <c r="L1502" s="265"/>
      <c r="M1502" s="266"/>
      <c r="N1502" s="267"/>
      <c r="O1502" s="267"/>
      <c r="P1502" s="267"/>
      <c r="Q1502" s="267"/>
      <c r="R1502" s="267"/>
      <c r="S1502" s="267"/>
      <c r="T1502" s="26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9" t="s">
        <v>256</v>
      </c>
      <c r="AU1502" s="269" t="s">
        <v>87</v>
      </c>
      <c r="AV1502" s="14" t="s">
        <v>87</v>
      </c>
      <c r="AW1502" s="14" t="s">
        <v>36</v>
      </c>
      <c r="AX1502" s="14" t="s">
        <v>78</v>
      </c>
      <c r="AY1502" s="269" t="s">
        <v>242</v>
      </c>
    </row>
    <row r="1503" s="15" customFormat="1">
      <c r="A1503" s="15"/>
      <c r="B1503" s="270"/>
      <c r="C1503" s="271"/>
      <c r="D1503" s="242" t="s">
        <v>256</v>
      </c>
      <c r="E1503" s="272" t="s">
        <v>1</v>
      </c>
      <c r="F1503" s="273" t="s">
        <v>269</v>
      </c>
      <c r="G1503" s="271"/>
      <c r="H1503" s="274">
        <v>648.89999999999998</v>
      </c>
      <c r="I1503" s="275"/>
      <c r="J1503" s="271"/>
      <c r="K1503" s="271"/>
      <c r="L1503" s="276"/>
      <c r="M1503" s="277"/>
      <c r="N1503" s="278"/>
      <c r="O1503" s="278"/>
      <c r="P1503" s="278"/>
      <c r="Q1503" s="278"/>
      <c r="R1503" s="278"/>
      <c r="S1503" s="278"/>
      <c r="T1503" s="279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80" t="s">
        <v>256</v>
      </c>
      <c r="AU1503" s="280" t="s">
        <v>87</v>
      </c>
      <c r="AV1503" s="15" t="s">
        <v>250</v>
      </c>
      <c r="AW1503" s="15" t="s">
        <v>36</v>
      </c>
      <c r="AX1503" s="15" t="s">
        <v>85</v>
      </c>
      <c r="AY1503" s="280" t="s">
        <v>242</v>
      </c>
    </row>
    <row r="1504" s="2" customFormat="1" ht="16.5" customHeight="1">
      <c r="A1504" s="40"/>
      <c r="B1504" s="41"/>
      <c r="C1504" s="281" t="s">
        <v>2162</v>
      </c>
      <c r="D1504" s="281" t="s">
        <v>478</v>
      </c>
      <c r="E1504" s="282" t="s">
        <v>2163</v>
      </c>
      <c r="F1504" s="283" t="s">
        <v>2164</v>
      </c>
      <c r="G1504" s="284" t="s">
        <v>262</v>
      </c>
      <c r="H1504" s="285">
        <v>661.87800000000004</v>
      </c>
      <c r="I1504" s="286"/>
      <c r="J1504" s="287">
        <f>ROUND(I1504*H1504,2)</f>
        <v>0</v>
      </c>
      <c r="K1504" s="283" t="s">
        <v>249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0.00029999999999999997</v>
      </c>
      <c r="R1504" s="238">
        <f>Q1504*H1504</f>
        <v>0.1985634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2165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2164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4" customFormat="1">
      <c r="A1506" s="14"/>
      <c r="B1506" s="259"/>
      <c r="C1506" s="260"/>
      <c r="D1506" s="242" t="s">
        <v>256</v>
      </c>
      <c r="E1506" s="260"/>
      <c r="F1506" s="262" t="s">
        <v>2166</v>
      </c>
      <c r="G1506" s="260"/>
      <c r="H1506" s="263">
        <v>661.87800000000004</v>
      </c>
      <c r="I1506" s="264"/>
      <c r="J1506" s="260"/>
      <c r="K1506" s="260"/>
      <c r="L1506" s="265"/>
      <c r="M1506" s="266"/>
      <c r="N1506" s="267"/>
      <c r="O1506" s="267"/>
      <c r="P1506" s="267"/>
      <c r="Q1506" s="267"/>
      <c r="R1506" s="267"/>
      <c r="S1506" s="267"/>
      <c r="T1506" s="26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9" t="s">
        <v>256</v>
      </c>
      <c r="AU1506" s="269" t="s">
        <v>87</v>
      </c>
      <c r="AV1506" s="14" t="s">
        <v>87</v>
      </c>
      <c r="AW1506" s="14" t="s">
        <v>4</v>
      </c>
      <c r="AX1506" s="14" t="s">
        <v>85</v>
      </c>
      <c r="AY1506" s="269" t="s">
        <v>242</v>
      </c>
    </row>
    <row r="1507" s="2" customFormat="1" ht="16.5" customHeight="1">
      <c r="A1507" s="40"/>
      <c r="B1507" s="41"/>
      <c r="C1507" s="229" t="s">
        <v>2167</v>
      </c>
      <c r="D1507" s="229" t="s">
        <v>245</v>
      </c>
      <c r="E1507" s="230" t="s">
        <v>2168</v>
      </c>
      <c r="F1507" s="231" t="s">
        <v>2169</v>
      </c>
      <c r="G1507" s="232" t="s">
        <v>262</v>
      </c>
      <c r="H1507" s="233">
        <v>231</v>
      </c>
      <c r="I1507" s="234"/>
      <c r="J1507" s="235">
        <f>ROUND(I1507*H1507,2)</f>
        <v>0</v>
      </c>
      <c r="K1507" s="231" t="s">
        <v>249</v>
      </c>
      <c r="L1507" s="46"/>
      <c r="M1507" s="236" t="s">
        <v>1</v>
      </c>
      <c r="N1507" s="237" t="s">
        <v>43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1097</v>
      </c>
      <c r="AT1507" s="240" t="s">
        <v>245</v>
      </c>
      <c r="AU1507" s="240" t="s">
        <v>87</v>
      </c>
      <c r="AY1507" s="19" t="s">
        <v>242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9" t="s">
        <v>85</v>
      </c>
      <c r="BK1507" s="241">
        <f>ROUND(I1507*H1507,2)</f>
        <v>0</v>
      </c>
      <c r="BL1507" s="19" t="s">
        <v>1097</v>
      </c>
      <c r="BM1507" s="240" t="s">
        <v>2170</v>
      </c>
    </row>
    <row r="1508" s="2" customFormat="1">
      <c r="A1508" s="40"/>
      <c r="B1508" s="41"/>
      <c r="C1508" s="42"/>
      <c r="D1508" s="242" t="s">
        <v>252</v>
      </c>
      <c r="E1508" s="42"/>
      <c r="F1508" s="243" t="s">
        <v>2171</v>
      </c>
      <c r="G1508" s="42"/>
      <c r="H1508" s="42"/>
      <c r="I1508" s="244"/>
      <c r="J1508" s="42"/>
      <c r="K1508" s="42"/>
      <c r="L1508" s="46"/>
      <c r="M1508" s="245"/>
      <c r="N1508" s="246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252</v>
      </c>
      <c r="AU1508" s="19" t="s">
        <v>87</v>
      </c>
    </row>
    <row r="1509" s="2" customFormat="1">
      <c r="A1509" s="40"/>
      <c r="B1509" s="41"/>
      <c r="C1509" s="42"/>
      <c r="D1509" s="247" t="s">
        <v>254</v>
      </c>
      <c r="E1509" s="42"/>
      <c r="F1509" s="248" t="s">
        <v>2172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254</v>
      </c>
      <c r="AU1509" s="19" t="s">
        <v>87</v>
      </c>
    </row>
    <row r="1510" s="2" customFormat="1" ht="16.5" customHeight="1">
      <c r="A1510" s="40"/>
      <c r="B1510" s="41"/>
      <c r="C1510" s="281" t="s">
        <v>2173</v>
      </c>
      <c r="D1510" s="281" t="s">
        <v>478</v>
      </c>
      <c r="E1510" s="282" t="s">
        <v>2174</v>
      </c>
      <c r="F1510" s="283" t="s">
        <v>2175</v>
      </c>
      <c r="G1510" s="284" t="s">
        <v>262</v>
      </c>
      <c r="H1510" s="285">
        <v>235.62000000000001</v>
      </c>
      <c r="I1510" s="286"/>
      <c r="J1510" s="287">
        <f>ROUND(I1510*H1510,2)</f>
        <v>0</v>
      </c>
      <c r="K1510" s="283" t="s">
        <v>249</v>
      </c>
      <c r="L1510" s="288"/>
      <c r="M1510" s="289" t="s">
        <v>1</v>
      </c>
      <c r="N1510" s="290" t="s">
        <v>43</v>
      </c>
      <c r="O1510" s="93"/>
      <c r="P1510" s="238">
        <f>O1510*H1510</f>
        <v>0</v>
      </c>
      <c r="Q1510" s="238">
        <v>0.00017000000000000001</v>
      </c>
      <c r="R1510" s="238">
        <f>Q1510*H1510</f>
        <v>0.040055400000000005</v>
      </c>
      <c r="S1510" s="238">
        <v>0</v>
      </c>
      <c r="T1510" s="239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40" t="s">
        <v>896</v>
      </c>
      <c r="AT1510" s="240" t="s">
        <v>478</v>
      </c>
      <c r="AU1510" s="240" t="s">
        <v>87</v>
      </c>
      <c r="AY1510" s="19" t="s">
        <v>242</v>
      </c>
      <c r="BE1510" s="241">
        <f>IF(N1510="základní",J1510,0)</f>
        <v>0</v>
      </c>
      <c r="BF1510" s="241">
        <f>IF(N1510="snížená",J1510,0)</f>
        <v>0</v>
      </c>
      <c r="BG1510" s="241">
        <f>IF(N1510="zákl. přenesená",J1510,0)</f>
        <v>0</v>
      </c>
      <c r="BH1510" s="241">
        <f>IF(N1510="sníž. přenesená",J1510,0)</f>
        <v>0</v>
      </c>
      <c r="BI1510" s="241">
        <f>IF(N1510="nulová",J1510,0)</f>
        <v>0</v>
      </c>
      <c r="BJ1510" s="19" t="s">
        <v>85</v>
      </c>
      <c r="BK1510" s="241">
        <f>ROUND(I1510*H1510,2)</f>
        <v>0</v>
      </c>
      <c r="BL1510" s="19" t="s">
        <v>1097</v>
      </c>
      <c r="BM1510" s="240" t="s">
        <v>2176</v>
      </c>
    </row>
    <row r="1511" s="2" customFormat="1">
      <c r="A1511" s="40"/>
      <c r="B1511" s="41"/>
      <c r="C1511" s="42"/>
      <c r="D1511" s="242" t="s">
        <v>252</v>
      </c>
      <c r="E1511" s="42"/>
      <c r="F1511" s="243" t="s">
        <v>2175</v>
      </c>
      <c r="G1511" s="42"/>
      <c r="H1511" s="42"/>
      <c r="I1511" s="244"/>
      <c r="J1511" s="42"/>
      <c r="K1511" s="42"/>
      <c r="L1511" s="46"/>
      <c r="M1511" s="245"/>
      <c r="N1511" s="246"/>
      <c r="O1511" s="93"/>
      <c r="P1511" s="93"/>
      <c r="Q1511" s="93"/>
      <c r="R1511" s="93"/>
      <c r="S1511" s="93"/>
      <c r="T1511" s="94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252</v>
      </c>
      <c r="AU1511" s="19" t="s">
        <v>87</v>
      </c>
    </row>
    <row r="1512" s="14" customFormat="1">
      <c r="A1512" s="14"/>
      <c r="B1512" s="259"/>
      <c r="C1512" s="260"/>
      <c r="D1512" s="242" t="s">
        <v>256</v>
      </c>
      <c r="E1512" s="260"/>
      <c r="F1512" s="262" t="s">
        <v>2177</v>
      </c>
      <c r="G1512" s="260"/>
      <c r="H1512" s="263">
        <v>235.62000000000001</v>
      </c>
      <c r="I1512" s="264"/>
      <c r="J1512" s="260"/>
      <c r="K1512" s="260"/>
      <c r="L1512" s="265"/>
      <c r="M1512" s="266"/>
      <c r="N1512" s="267"/>
      <c r="O1512" s="267"/>
      <c r="P1512" s="267"/>
      <c r="Q1512" s="267"/>
      <c r="R1512" s="267"/>
      <c r="S1512" s="267"/>
      <c r="T1512" s="268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9" t="s">
        <v>256</v>
      </c>
      <c r="AU1512" s="269" t="s">
        <v>87</v>
      </c>
      <c r="AV1512" s="14" t="s">
        <v>87</v>
      </c>
      <c r="AW1512" s="14" t="s">
        <v>4</v>
      </c>
      <c r="AX1512" s="14" t="s">
        <v>85</v>
      </c>
      <c r="AY1512" s="269" t="s">
        <v>242</v>
      </c>
    </row>
    <row r="1513" s="2" customFormat="1" ht="24.15" customHeight="1">
      <c r="A1513" s="40"/>
      <c r="B1513" s="41"/>
      <c r="C1513" s="229" t="s">
        <v>2178</v>
      </c>
      <c r="D1513" s="229" t="s">
        <v>245</v>
      </c>
      <c r="E1513" s="230" t="s">
        <v>2179</v>
      </c>
      <c r="F1513" s="231" t="s">
        <v>2180</v>
      </c>
      <c r="G1513" s="232" t="s">
        <v>299</v>
      </c>
      <c r="H1513" s="233">
        <v>6.7290000000000001</v>
      </c>
      <c r="I1513" s="234"/>
      <c r="J1513" s="235">
        <f>ROUND(I1513*H1513,2)</f>
        <v>0</v>
      </c>
      <c r="K1513" s="231" t="s">
        <v>249</v>
      </c>
      <c r="L1513" s="46"/>
      <c r="M1513" s="236" t="s">
        <v>1</v>
      </c>
      <c r="N1513" s="237" t="s">
        <v>43</v>
      </c>
      <c r="O1513" s="93"/>
      <c r="P1513" s="238">
        <f>O1513*H1513</f>
        <v>0</v>
      </c>
      <c r="Q1513" s="238">
        <v>0</v>
      </c>
      <c r="R1513" s="238">
        <f>Q1513*H1513</f>
        <v>0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1097</v>
      </c>
      <c r="AT1513" s="240" t="s">
        <v>245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2181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2182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2" customFormat="1">
      <c r="A1515" s="40"/>
      <c r="B1515" s="41"/>
      <c r="C1515" s="42"/>
      <c r="D1515" s="247" t="s">
        <v>254</v>
      </c>
      <c r="E1515" s="42"/>
      <c r="F1515" s="248" t="s">
        <v>2183</v>
      </c>
      <c r="G1515" s="42"/>
      <c r="H1515" s="42"/>
      <c r="I1515" s="244"/>
      <c r="J1515" s="42"/>
      <c r="K1515" s="42"/>
      <c r="L1515" s="46"/>
      <c r="M1515" s="245"/>
      <c r="N1515" s="246"/>
      <c r="O1515" s="93"/>
      <c r="P1515" s="93"/>
      <c r="Q1515" s="93"/>
      <c r="R1515" s="93"/>
      <c r="S1515" s="93"/>
      <c r="T1515" s="94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254</v>
      </c>
      <c r="AU1515" s="19" t="s">
        <v>87</v>
      </c>
    </row>
    <row r="1516" s="12" customFormat="1" ht="22.8" customHeight="1">
      <c r="A1516" s="12"/>
      <c r="B1516" s="213"/>
      <c r="C1516" s="214"/>
      <c r="D1516" s="215" t="s">
        <v>77</v>
      </c>
      <c r="E1516" s="227" t="s">
        <v>2184</v>
      </c>
      <c r="F1516" s="227" t="s">
        <v>2185</v>
      </c>
      <c r="G1516" s="214"/>
      <c r="H1516" s="214"/>
      <c r="I1516" s="217"/>
      <c r="J1516" s="228">
        <f>BK1516</f>
        <v>0</v>
      </c>
      <c r="K1516" s="214"/>
      <c r="L1516" s="219"/>
      <c r="M1516" s="220"/>
      <c r="N1516" s="221"/>
      <c r="O1516" s="221"/>
      <c r="P1516" s="222">
        <f>SUM(P1517:P1605)</f>
        <v>0</v>
      </c>
      <c r="Q1516" s="221"/>
      <c r="R1516" s="222">
        <f>SUM(R1517:R1605)</f>
        <v>49.382165239999999</v>
      </c>
      <c r="S1516" s="221"/>
      <c r="T1516" s="223">
        <f>SUM(T1517:T1605)</f>
        <v>0</v>
      </c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R1516" s="224" t="s">
        <v>87</v>
      </c>
      <c r="AT1516" s="225" t="s">
        <v>77</v>
      </c>
      <c r="AU1516" s="225" t="s">
        <v>85</v>
      </c>
      <c r="AY1516" s="224" t="s">
        <v>242</v>
      </c>
      <c r="BK1516" s="226">
        <f>SUM(BK1517:BK1605)</f>
        <v>0</v>
      </c>
    </row>
    <row r="1517" s="2" customFormat="1" ht="16.5" customHeight="1">
      <c r="A1517" s="40"/>
      <c r="B1517" s="41"/>
      <c r="C1517" s="229" t="s">
        <v>2186</v>
      </c>
      <c r="D1517" s="229" t="s">
        <v>245</v>
      </c>
      <c r="E1517" s="230" t="s">
        <v>2187</v>
      </c>
      <c r="F1517" s="231" t="s">
        <v>2188</v>
      </c>
      <c r="G1517" s="232" t="s">
        <v>248</v>
      </c>
      <c r="H1517" s="233">
        <v>1027.5</v>
      </c>
      <c r="I1517" s="234"/>
      <c r="J1517" s="235">
        <f>ROUND(I1517*H1517,2)</f>
        <v>0</v>
      </c>
      <c r="K1517" s="231" t="s">
        <v>249</v>
      </c>
      <c r="L1517" s="46"/>
      <c r="M1517" s="236" t="s">
        <v>1</v>
      </c>
      <c r="N1517" s="237" t="s">
        <v>43</v>
      </c>
      <c r="O1517" s="93"/>
      <c r="P1517" s="238">
        <f>O1517*H1517</f>
        <v>0</v>
      </c>
      <c r="Q1517" s="238">
        <v>0.00029999999999999997</v>
      </c>
      <c r="R1517" s="238">
        <f>Q1517*H1517</f>
        <v>0.30824999999999997</v>
      </c>
      <c r="S1517" s="238">
        <v>0</v>
      </c>
      <c r="T1517" s="239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40" t="s">
        <v>1097</v>
      </c>
      <c r="AT1517" s="240" t="s">
        <v>245</v>
      </c>
      <c r="AU1517" s="240" t="s">
        <v>87</v>
      </c>
      <c r="AY1517" s="19" t="s">
        <v>242</v>
      </c>
      <c r="BE1517" s="241">
        <f>IF(N1517="základní",J1517,0)</f>
        <v>0</v>
      </c>
      <c r="BF1517" s="241">
        <f>IF(N1517="snížená",J1517,0)</f>
        <v>0</v>
      </c>
      <c r="BG1517" s="241">
        <f>IF(N1517="zákl. přenesená",J1517,0)</f>
        <v>0</v>
      </c>
      <c r="BH1517" s="241">
        <f>IF(N1517="sníž. přenesená",J1517,0)</f>
        <v>0</v>
      </c>
      <c r="BI1517" s="241">
        <f>IF(N1517="nulová",J1517,0)</f>
        <v>0</v>
      </c>
      <c r="BJ1517" s="19" t="s">
        <v>85</v>
      </c>
      <c r="BK1517" s="241">
        <f>ROUND(I1517*H1517,2)</f>
        <v>0</v>
      </c>
      <c r="BL1517" s="19" t="s">
        <v>1097</v>
      </c>
      <c r="BM1517" s="240" t="s">
        <v>2189</v>
      </c>
    </row>
    <row r="1518" s="2" customFormat="1">
      <c r="A1518" s="40"/>
      <c r="B1518" s="41"/>
      <c r="C1518" s="42"/>
      <c r="D1518" s="242" t="s">
        <v>252</v>
      </c>
      <c r="E1518" s="42"/>
      <c r="F1518" s="243" t="s">
        <v>2190</v>
      </c>
      <c r="G1518" s="42"/>
      <c r="H1518" s="42"/>
      <c r="I1518" s="244"/>
      <c r="J1518" s="42"/>
      <c r="K1518" s="42"/>
      <c r="L1518" s="46"/>
      <c r="M1518" s="245"/>
      <c r="N1518" s="246"/>
      <c r="O1518" s="93"/>
      <c r="P1518" s="93"/>
      <c r="Q1518" s="93"/>
      <c r="R1518" s="93"/>
      <c r="S1518" s="93"/>
      <c r="T1518" s="94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252</v>
      </c>
      <c r="AU1518" s="19" t="s">
        <v>87</v>
      </c>
    </row>
    <row r="1519" s="2" customFormat="1">
      <c r="A1519" s="40"/>
      <c r="B1519" s="41"/>
      <c r="C1519" s="42"/>
      <c r="D1519" s="247" t="s">
        <v>254</v>
      </c>
      <c r="E1519" s="42"/>
      <c r="F1519" s="248" t="s">
        <v>2191</v>
      </c>
      <c r="G1519" s="42"/>
      <c r="H1519" s="42"/>
      <c r="I1519" s="244"/>
      <c r="J1519" s="42"/>
      <c r="K1519" s="42"/>
      <c r="L1519" s="46"/>
      <c r="M1519" s="245"/>
      <c r="N1519" s="246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254</v>
      </c>
      <c r="AU1519" s="19" t="s">
        <v>87</v>
      </c>
    </row>
    <row r="1520" s="14" customFormat="1">
      <c r="A1520" s="14"/>
      <c r="B1520" s="259"/>
      <c r="C1520" s="260"/>
      <c r="D1520" s="242" t="s">
        <v>256</v>
      </c>
      <c r="E1520" s="261" t="s">
        <v>1</v>
      </c>
      <c r="F1520" s="262" t="s">
        <v>2192</v>
      </c>
      <c r="G1520" s="260"/>
      <c r="H1520" s="263">
        <v>871</v>
      </c>
      <c r="I1520" s="264"/>
      <c r="J1520" s="260"/>
      <c r="K1520" s="260"/>
      <c r="L1520" s="265"/>
      <c r="M1520" s="266"/>
      <c r="N1520" s="267"/>
      <c r="O1520" s="267"/>
      <c r="P1520" s="267"/>
      <c r="Q1520" s="267"/>
      <c r="R1520" s="267"/>
      <c r="S1520" s="267"/>
      <c r="T1520" s="26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9" t="s">
        <v>256</v>
      </c>
      <c r="AU1520" s="269" t="s">
        <v>87</v>
      </c>
      <c r="AV1520" s="14" t="s">
        <v>87</v>
      </c>
      <c r="AW1520" s="14" t="s">
        <v>36</v>
      </c>
      <c r="AX1520" s="14" t="s">
        <v>78</v>
      </c>
      <c r="AY1520" s="269" t="s">
        <v>242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2193</v>
      </c>
      <c r="G1521" s="260"/>
      <c r="H1521" s="263">
        <v>42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2194</v>
      </c>
      <c r="G1522" s="260"/>
      <c r="H1522" s="263">
        <v>75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2195</v>
      </c>
      <c r="G1523" s="260"/>
      <c r="H1523" s="263">
        <v>39.5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1027.5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16.5" customHeight="1">
      <c r="A1525" s="40"/>
      <c r="B1525" s="41"/>
      <c r="C1525" s="229" t="s">
        <v>2196</v>
      </c>
      <c r="D1525" s="229" t="s">
        <v>245</v>
      </c>
      <c r="E1525" s="230" t="s">
        <v>2187</v>
      </c>
      <c r="F1525" s="231" t="s">
        <v>2188</v>
      </c>
      <c r="G1525" s="232" t="s">
        <v>248</v>
      </c>
      <c r="H1525" s="233">
        <v>416.36000000000001</v>
      </c>
      <c r="I1525" s="234"/>
      <c r="J1525" s="235">
        <f>ROUND(I1525*H1525,2)</f>
        <v>0</v>
      </c>
      <c r="K1525" s="231" t="s">
        <v>249</v>
      </c>
      <c r="L1525" s="46"/>
      <c r="M1525" s="236" t="s">
        <v>1</v>
      </c>
      <c r="N1525" s="237" t="s">
        <v>43</v>
      </c>
      <c r="O1525" s="93"/>
      <c r="P1525" s="238">
        <f>O1525*H1525</f>
        <v>0</v>
      </c>
      <c r="Q1525" s="238">
        <v>0.00029999999999999997</v>
      </c>
      <c r="R1525" s="238">
        <f>Q1525*H1525</f>
        <v>0.12490799999999999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1097</v>
      </c>
      <c r="AT1525" s="240" t="s">
        <v>245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2197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2190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2" customFormat="1">
      <c r="A1527" s="40"/>
      <c r="B1527" s="41"/>
      <c r="C1527" s="42"/>
      <c r="D1527" s="247" t="s">
        <v>254</v>
      </c>
      <c r="E1527" s="42"/>
      <c r="F1527" s="248" t="s">
        <v>2191</v>
      </c>
      <c r="G1527" s="42"/>
      <c r="H1527" s="42"/>
      <c r="I1527" s="244"/>
      <c r="J1527" s="42"/>
      <c r="K1527" s="42"/>
      <c r="L1527" s="46"/>
      <c r="M1527" s="245"/>
      <c r="N1527" s="246"/>
      <c r="O1527" s="93"/>
      <c r="P1527" s="93"/>
      <c r="Q1527" s="93"/>
      <c r="R1527" s="93"/>
      <c r="S1527" s="93"/>
      <c r="T1527" s="94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254</v>
      </c>
      <c r="AU1527" s="19" t="s">
        <v>87</v>
      </c>
    </row>
    <row r="1528" s="13" customFormat="1">
      <c r="A1528" s="13"/>
      <c r="B1528" s="249"/>
      <c r="C1528" s="250"/>
      <c r="D1528" s="242" t="s">
        <v>256</v>
      </c>
      <c r="E1528" s="251" t="s">
        <v>1</v>
      </c>
      <c r="F1528" s="252" t="s">
        <v>2198</v>
      </c>
      <c r="G1528" s="250"/>
      <c r="H1528" s="251" t="s">
        <v>1</v>
      </c>
      <c r="I1528" s="253"/>
      <c r="J1528" s="250"/>
      <c r="K1528" s="250"/>
      <c r="L1528" s="254"/>
      <c r="M1528" s="255"/>
      <c r="N1528" s="256"/>
      <c r="O1528" s="256"/>
      <c r="P1528" s="256"/>
      <c r="Q1528" s="256"/>
      <c r="R1528" s="256"/>
      <c r="S1528" s="256"/>
      <c r="T1528" s="25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8" t="s">
        <v>256</v>
      </c>
      <c r="AU1528" s="258" t="s">
        <v>87</v>
      </c>
      <c r="AV1528" s="13" t="s">
        <v>85</v>
      </c>
      <c r="AW1528" s="13" t="s">
        <v>36</v>
      </c>
      <c r="AX1528" s="13" t="s">
        <v>78</v>
      </c>
      <c r="AY1528" s="258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2199</v>
      </c>
      <c r="G1529" s="260"/>
      <c r="H1529" s="263">
        <v>0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4" customFormat="1">
      <c r="A1530" s="14"/>
      <c r="B1530" s="259"/>
      <c r="C1530" s="260"/>
      <c r="D1530" s="242" t="s">
        <v>256</v>
      </c>
      <c r="E1530" s="261" t="s">
        <v>1</v>
      </c>
      <c r="F1530" s="262" t="s">
        <v>2200</v>
      </c>
      <c r="G1530" s="260"/>
      <c r="H1530" s="263">
        <v>108.16</v>
      </c>
      <c r="I1530" s="264"/>
      <c r="J1530" s="260"/>
      <c r="K1530" s="260"/>
      <c r="L1530" s="265"/>
      <c r="M1530" s="266"/>
      <c r="N1530" s="267"/>
      <c r="O1530" s="267"/>
      <c r="P1530" s="267"/>
      <c r="Q1530" s="267"/>
      <c r="R1530" s="267"/>
      <c r="S1530" s="267"/>
      <c r="T1530" s="26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9" t="s">
        <v>256</v>
      </c>
      <c r="AU1530" s="269" t="s">
        <v>87</v>
      </c>
      <c r="AV1530" s="14" t="s">
        <v>87</v>
      </c>
      <c r="AW1530" s="14" t="s">
        <v>36</v>
      </c>
      <c r="AX1530" s="14" t="s">
        <v>78</v>
      </c>
      <c r="AY1530" s="269" t="s">
        <v>242</v>
      </c>
    </row>
    <row r="1531" s="14" customFormat="1">
      <c r="A1531" s="14"/>
      <c r="B1531" s="259"/>
      <c r="C1531" s="260"/>
      <c r="D1531" s="242" t="s">
        <v>256</v>
      </c>
      <c r="E1531" s="261" t="s">
        <v>1</v>
      </c>
      <c r="F1531" s="262" t="s">
        <v>2201</v>
      </c>
      <c r="G1531" s="260"/>
      <c r="H1531" s="263">
        <v>125.19999999999999</v>
      </c>
      <c r="I1531" s="264"/>
      <c r="J1531" s="260"/>
      <c r="K1531" s="260"/>
      <c r="L1531" s="265"/>
      <c r="M1531" s="266"/>
      <c r="N1531" s="267"/>
      <c r="O1531" s="267"/>
      <c r="P1531" s="267"/>
      <c r="Q1531" s="267"/>
      <c r="R1531" s="267"/>
      <c r="S1531" s="267"/>
      <c r="T1531" s="26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9" t="s">
        <v>256</v>
      </c>
      <c r="AU1531" s="269" t="s">
        <v>87</v>
      </c>
      <c r="AV1531" s="14" t="s">
        <v>87</v>
      </c>
      <c r="AW1531" s="14" t="s">
        <v>36</v>
      </c>
      <c r="AX1531" s="14" t="s">
        <v>78</v>
      </c>
      <c r="AY1531" s="269" t="s">
        <v>242</v>
      </c>
    </row>
    <row r="1532" s="14" customFormat="1">
      <c r="A1532" s="14"/>
      <c r="B1532" s="259"/>
      <c r="C1532" s="260"/>
      <c r="D1532" s="242" t="s">
        <v>256</v>
      </c>
      <c r="E1532" s="261" t="s">
        <v>1</v>
      </c>
      <c r="F1532" s="262" t="s">
        <v>2202</v>
      </c>
      <c r="G1532" s="260"/>
      <c r="H1532" s="263">
        <v>170.99999999999997</v>
      </c>
      <c r="I1532" s="264"/>
      <c r="J1532" s="260"/>
      <c r="K1532" s="260"/>
      <c r="L1532" s="265"/>
      <c r="M1532" s="266"/>
      <c r="N1532" s="267"/>
      <c r="O1532" s="267"/>
      <c r="P1532" s="267"/>
      <c r="Q1532" s="267"/>
      <c r="R1532" s="267"/>
      <c r="S1532" s="267"/>
      <c r="T1532" s="26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9" t="s">
        <v>256</v>
      </c>
      <c r="AU1532" s="269" t="s">
        <v>87</v>
      </c>
      <c r="AV1532" s="14" t="s">
        <v>87</v>
      </c>
      <c r="AW1532" s="14" t="s">
        <v>36</v>
      </c>
      <c r="AX1532" s="14" t="s">
        <v>78</v>
      </c>
      <c r="AY1532" s="269" t="s">
        <v>242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2203</v>
      </c>
      <c r="G1533" s="260"/>
      <c r="H1533" s="263">
        <v>12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78</v>
      </c>
      <c r="AY1533" s="269" t="s">
        <v>242</v>
      </c>
    </row>
    <row r="1534" s="15" customFormat="1">
      <c r="A1534" s="15"/>
      <c r="B1534" s="270"/>
      <c r="C1534" s="271"/>
      <c r="D1534" s="242" t="s">
        <v>256</v>
      </c>
      <c r="E1534" s="272" t="s">
        <v>1</v>
      </c>
      <c r="F1534" s="273" t="s">
        <v>269</v>
      </c>
      <c r="G1534" s="271"/>
      <c r="H1534" s="274">
        <v>416.35999999999996</v>
      </c>
      <c r="I1534" s="275"/>
      <c r="J1534" s="271"/>
      <c r="K1534" s="271"/>
      <c r="L1534" s="276"/>
      <c r="M1534" s="277"/>
      <c r="N1534" s="278"/>
      <c r="O1534" s="278"/>
      <c r="P1534" s="278"/>
      <c r="Q1534" s="278"/>
      <c r="R1534" s="278"/>
      <c r="S1534" s="278"/>
      <c r="T1534" s="279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80" t="s">
        <v>256</v>
      </c>
      <c r="AU1534" s="280" t="s">
        <v>87</v>
      </c>
      <c r="AV1534" s="15" t="s">
        <v>250</v>
      </c>
      <c r="AW1534" s="15" t="s">
        <v>36</v>
      </c>
      <c r="AX1534" s="15" t="s">
        <v>85</v>
      </c>
      <c r="AY1534" s="280" t="s">
        <v>242</v>
      </c>
    </row>
    <row r="1535" s="2" customFormat="1" ht="24.15" customHeight="1">
      <c r="A1535" s="40"/>
      <c r="B1535" s="41"/>
      <c r="C1535" s="229" t="s">
        <v>2204</v>
      </c>
      <c r="D1535" s="229" t="s">
        <v>245</v>
      </c>
      <c r="E1535" s="230" t="s">
        <v>2205</v>
      </c>
      <c r="F1535" s="231" t="s">
        <v>2206</v>
      </c>
      <c r="G1535" s="232" t="s">
        <v>248</v>
      </c>
      <c r="H1535" s="233">
        <v>416.36000000000001</v>
      </c>
      <c r="I1535" s="234"/>
      <c r="J1535" s="235">
        <f>ROUND(I1535*H1535,2)</f>
        <v>0</v>
      </c>
      <c r="K1535" s="231" t="s">
        <v>249</v>
      </c>
      <c r="L1535" s="46"/>
      <c r="M1535" s="236" t="s">
        <v>1</v>
      </c>
      <c r="N1535" s="237" t="s">
        <v>43</v>
      </c>
      <c r="O1535" s="93"/>
      <c r="P1535" s="238">
        <f>O1535*H1535</f>
        <v>0</v>
      </c>
      <c r="Q1535" s="238">
        <v>0.0015</v>
      </c>
      <c r="R1535" s="238">
        <f>Q1535*H1535</f>
        <v>0.62453999999999998</v>
      </c>
      <c r="S1535" s="238">
        <v>0</v>
      </c>
      <c r="T1535" s="239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40" t="s">
        <v>1097</v>
      </c>
      <c r="AT1535" s="240" t="s">
        <v>245</v>
      </c>
      <c r="AU1535" s="240" t="s">
        <v>87</v>
      </c>
      <c r="AY1535" s="19" t="s">
        <v>242</v>
      </c>
      <c r="BE1535" s="241">
        <f>IF(N1535="základní",J1535,0)</f>
        <v>0</v>
      </c>
      <c r="BF1535" s="241">
        <f>IF(N1535="snížená",J1535,0)</f>
        <v>0</v>
      </c>
      <c r="BG1535" s="241">
        <f>IF(N1535="zákl. přenesená",J1535,0)</f>
        <v>0</v>
      </c>
      <c r="BH1535" s="241">
        <f>IF(N1535="sníž. přenesená",J1535,0)</f>
        <v>0</v>
      </c>
      <c r="BI1535" s="241">
        <f>IF(N1535="nulová",J1535,0)</f>
        <v>0</v>
      </c>
      <c r="BJ1535" s="19" t="s">
        <v>85</v>
      </c>
      <c r="BK1535" s="241">
        <f>ROUND(I1535*H1535,2)</f>
        <v>0</v>
      </c>
      <c r="BL1535" s="19" t="s">
        <v>1097</v>
      </c>
      <c r="BM1535" s="240" t="s">
        <v>2207</v>
      </c>
    </row>
    <row r="1536" s="2" customFormat="1">
      <c r="A1536" s="40"/>
      <c r="B1536" s="41"/>
      <c r="C1536" s="42"/>
      <c r="D1536" s="242" t="s">
        <v>252</v>
      </c>
      <c r="E1536" s="42"/>
      <c r="F1536" s="243" t="s">
        <v>2208</v>
      </c>
      <c r="G1536" s="42"/>
      <c r="H1536" s="42"/>
      <c r="I1536" s="244"/>
      <c r="J1536" s="42"/>
      <c r="K1536" s="42"/>
      <c r="L1536" s="46"/>
      <c r="M1536" s="245"/>
      <c r="N1536" s="246"/>
      <c r="O1536" s="93"/>
      <c r="P1536" s="93"/>
      <c r="Q1536" s="93"/>
      <c r="R1536" s="93"/>
      <c r="S1536" s="93"/>
      <c r="T1536" s="94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252</v>
      </c>
      <c r="AU1536" s="19" t="s">
        <v>87</v>
      </c>
    </row>
    <row r="1537" s="2" customFormat="1">
      <c r="A1537" s="40"/>
      <c r="B1537" s="41"/>
      <c r="C1537" s="42"/>
      <c r="D1537" s="247" t="s">
        <v>254</v>
      </c>
      <c r="E1537" s="42"/>
      <c r="F1537" s="248" t="s">
        <v>2209</v>
      </c>
      <c r="G1537" s="42"/>
      <c r="H1537" s="42"/>
      <c r="I1537" s="244"/>
      <c r="J1537" s="42"/>
      <c r="K1537" s="42"/>
      <c r="L1537" s="46"/>
      <c r="M1537" s="245"/>
      <c r="N1537" s="246"/>
      <c r="O1537" s="93"/>
      <c r="P1537" s="93"/>
      <c r="Q1537" s="93"/>
      <c r="R1537" s="93"/>
      <c r="S1537" s="93"/>
      <c r="T1537" s="94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254</v>
      </c>
      <c r="AU1537" s="19" t="s">
        <v>87</v>
      </c>
    </row>
    <row r="1538" s="13" customFormat="1">
      <c r="A1538" s="13"/>
      <c r="B1538" s="249"/>
      <c r="C1538" s="250"/>
      <c r="D1538" s="242" t="s">
        <v>256</v>
      </c>
      <c r="E1538" s="251" t="s">
        <v>1</v>
      </c>
      <c r="F1538" s="252" t="s">
        <v>2198</v>
      </c>
      <c r="G1538" s="250"/>
      <c r="H1538" s="251" t="s">
        <v>1</v>
      </c>
      <c r="I1538" s="253"/>
      <c r="J1538" s="250"/>
      <c r="K1538" s="250"/>
      <c r="L1538" s="254"/>
      <c r="M1538" s="255"/>
      <c r="N1538" s="256"/>
      <c r="O1538" s="256"/>
      <c r="P1538" s="256"/>
      <c r="Q1538" s="256"/>
      <c r="R1538" s="256"/>
      <c r="S1538" s="256"/>
      <c r="T1538" s="257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8" t="s">
        <v>256</v>
      </c>
      <c r="AU1538" s="258" t="s">
        <v>87</v>
      </c>
      <c r="AV1538" s="13" t="s">
        <v>85</v>
      </c>
      <c r="AW1538" s="13" t="s">
        <v>36</v>
      </c>
      <c r="AX1538" s="13" t="s">
        <v>78</v>
      </c>
      <c r="AY1538" s="258" t="s">
        <v>242</v>
      </c>
    </row>
    <row r="1539" s="14" customFormat="1">
      <c r="A1539" s="14"/>
      <c r="B1539" s="259"/>
      <c r="C1539" s="260"/>
      <c r="D1539" s="242" t="s">
        <v>256</v>
      </c>
      <c r="E1539" s="261" t="s">
        <v>1</v>
      </c>
      <c r="F1539" s="262" t="s">
        <v>2199</v>
      </c>
      <c r="G1539" s="260"/>
      <c r="H1539" s="263">
        <v>0</v>
      </c>
      <c r="I1539" s="264"/>
      <c r="J1539" s="260"/>
      <c r="K1539" s="260"/>
      <c r="L1539" s="265"/>
      <c r="M1539" s="266"/>
      <c r="N1539" s="267"/>
      <c r="O1539" s="267"/>
      <c r="P1539" s="267"/>
      <c r="Q1539" s="267"/>
      <c r="R1539" s="267"/>
      <c r="S1539" s="267"/>
      <c r="T1539" s="268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9" t="s">
        <v>256</v>
      </c>
      <c r="AU1539" s="269" t="s">
        <v>87</v>
      </c>
      <c r="AV1539" s="14" t="s">
        <v>87</v>
      </c>
      <c r="AW1539" s="14" t="s">
        <v>36</v>
      </c>
      <c r="AX1539" s="14" t="s">
        <v>78</v>
      </c>
      <c r="AY1539" s="269" t="s">
        <v>242</v>
      </c>
    </row>
    <row r="1540" s="14" customFormat="1">
      <c r="A1540" s="14"/>
      <c r="B1540" s="259"/>
      <c r="C1540" s="260"/>
      <c r="D1540" s="242" t="s">
        <v>256</v>
      </c>
      <c r="E1540" s="261" t="s">
        <v>1</v>
      </c>
      <c r="F1540" s="262" t="s">
        <v>2200</v>
      </c>
      <c r="G1540" s="260"/>
      <c r="H1540" s="263">
        <v>108.16</v>
      </c>
      <c r="I1540" s="264"/>
      <c r="J1540" s="260"/>
      <c r="K1540" s="260"/>
      <c r="L1540" s="265"/>
      <c r="M1540" s="266"/>
      <c r="N1540" s="267"/>
      <c r="O1540" s="267"/>
      <c r="P1540" s="267"/>
      <c r="Q1540" s="267"/>
      <c r="R1540" s="267"/>
      <c r="S1540" s="267"/>
      <c r="T1540" s="26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9" t="s">
        <v>256</v>
      </c>
      <c r="AU1540" s="269" t="s">
        <v>87</v>
      </c>
      <c r="AV1540" s="14" t="s">
        <v>87</v>
      </c>
      <c r="AW1540" s="14" t="s">
        <v>36</v>
      </c>
      <c r="AX1540" s="14" t="s">
        <v>78</v>
      </c>
      <c r="AY1540" s="269" t="s">
        <v>242</v>
      </c>
    </row>
    <row r="1541" s="14" customFormat="1">
      <c r="A1541" s="14"/>
      <c r="B1541" s="259"/>
      <c r="C1541" s="260"/>
      <c r="D1541" s="242" t="s">
        <v>256</v>
      </c>
      <c r="E1541" s="261" t="s">
        <v>1</v>
      </c>
      <c r="F1541" s="262" t="s">
        <v>2201</v>
      </c>
      <c r="G1541" s="260"/>
      <c r="H1541" s="263">
        <v>125.19999999999999</v>
      </c>
      <c r="I1541" s="264"/>
      <c r="J1541" s="260"/>
      <c r="K1541" s="260"/>
      <c r="L1541" s="265"/>
      <c r="M1541" s="266"/>
      <c r="N1541" s="267"/>
      <c r="O1541" s="267"/>
      <c r="P1541" s="267"/>
      <c r="Q1541" s="267"/>
      <c r="R1541" s="267"/>
      <c r="S1541" s="267"/>
      <c r="T1541" s="26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9" t="s">
        <v>256</v>
      </c>
      <c r="AU1541" s="269" t="s">
        <v>87</v>
      </c>
      <c r="AV1541" s="14" t="s">
        <v>87</v>
      </c>
      <c r="AW1541" s="14" t="s">
        <v>36</v>
      </c>
      <c r="AX1541" s="14" t="s">
        <v>78</v>
      </c>
      <c r="AY1541" s="269" t="s">
        <v>242</v>
      </c>
    </row>
    <row r="1542" s="14" customFormat="1">
      <c r="A1542" s="14"/>
      <c r="B1542" s="259"/>
      <c r="C1542" s="260"/>
      <c r="D1542" s="242" t="s">
        <v>256</v>
      </c>
      <c r="E1542" s="261" t="s">
        <v>1</v>
      </c>
      <c r="F1542" s="262" t="s">
        <v>2202</v>
      </c>
      <c r="G1542" s="260"/>
      <c r="H1542" s="263">
        <v>170.99999999999997</v>
      </c>
      <c r="I1542" s="264"/>
      <c r="J1542" s="260"/>
      <c r="K1542" s="260"/>
      <c r="L1542" s="265"/>
      <c r="M1542" s="266"/>
      <c r="N1542" s="267"/>
      <c r="O1542" s="267"/>
      <c r="P1542" s="267"/>
      <c r="Q1542" s="267"/>
      <c r="R1542" s="267"/>
      <c r="S1542" s="267"/>
      <c r="T1542" s="26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9" t="s">
        <v>256</v>
      </c>
      <c r="AU1542" s="269" t="s">
        <v>87</v>
      </c>
      <c r="AV1542" s="14" t="s">
        <v>87</v>
      </c>
      <c r="AW1542" s="14" t="s">
        <v>36</v>
      </c>
      <c r="AX1542" s="14" t="s">
        <v>78</v>
      </c>
      <c r="AY1542" s="269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2203</v>
      </c>
      <c r="G1543" s="260"/>
      <c r="H1543" s="263">
        <v>12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5" customFormat="1">
      <c r="A1544" s="15"/>
      <c r="B1544" s="270"/>
      <c r="C1544" s="271"/>
      <c r="D1544" s="242" t="s">
        <v>256</v>
      </c>
      <c r="E1544" s="272" t="s">
        <v>1</v>
      </c>
      <c r="F1544" s="273" t="s">
        <v>269</v>
      </c>
      <c r="G1544" s="271"/>
      <c r="H1544" s="274">
        <v>416.35999999999996</v>
      </c>
      <c r="I1544" s="275"/>
      <c r="J1544" s="271"/>
      <c r="K1544" s="271"/>
      <c r="L1544" s="276"/>
      <c r="M1544" s="277"/>
      <c r="N1544" s="278"/>
      <c r="O1544" s="278"/>
      <c r="P1544" s="278"/>
      <c r="Q1544" s="278"/>
      <c r="R1544" s="278"/>
      <c r="S1544" s="278"/>
      <c r="T1544" s="279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80" t="s">
        <v>256</v>
      </c>
      <c r="AU1544" s="280" t="s">
        <v>87</v>
      </c>
      <c r="AV1544" s="15" t="s">
        <v>250</v>
      </c>
      <c r="AW1544" s="15" t="s">
        <v>36</v>
      </c>
      <c r="AX1544" s="15" t="s">
        <v>85</v>
      </c>
      <c r="AY1544" s="280" t="s">
        <v>242</v>
      </c>
    </row>
    <row r="1545" s="2" customFormat="1" ht="33" customHeight="1">
      <c r="A1545" s="40"/>
      <c r="B1545" s="41"/>
      <c r="C1545" s="229" t="s">
        <v>2210</v>
      </c>
      <c r="D1545" s="229" t="s">
        <v>245</v>
      </c>
      <c r="E1545" s="230" t="s">
        <v>2211</v>
      </c>
      <c r="F1545" s="231" t="s">
        <v>2212</v>
      </c>
      <c r="G1545" s="232" t="s">
        <v>248</v>
      </c>
      <c r="H1545" s="233">
        <v>416.36000000000001</v>
      </c>
      <c r="I1545" s="234"/>
      <c r="J1545" s="235">
        <f>ROUND(I1545*H1545,2)</f>
        <v>0</v>
      </c>
      <c r="K1545" s="231" t="s">
        <v>249</v>
      </c>
      <c r="L1545" s="46"/>
      <c r="M1545" s="236" t="s">
        <v>1</v>
      </c>
      <c r="N1545" s="237" t="s">
        <v>43</v>
      </c>
      <c r="O1545" s="93"/>
      <c r="P1545" s="238">
        <f>O1545*H1545</f>
        <v>0</v>
      </c>
      <c r="Q1545" s="238">
        <v>0.0075500000000000003</v>
      </c>
      <c r="R1545" s="238">
        <f>Q1545*H1545</f>
        <v>3.1435180000000003</v>
      </c>
      <c r="S1545" s="238">
        <v>0</v>
      </c>
      <c r="T1545" s="239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0" t="s">
        <v>1097</v>
      </c>
      <c r="AT1545" s="240" t="s">
        <v>245</v>
      </c>
      <c r="AU1545" s="240" t="s">
        <v>87</v>
      </c>
      <c r="AY1545" s="19" t="s">
        <v>242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9" t="s">
        <v>85</v>
      </c>
      <c r="BK1545" s="241">
        <f>ROUND(I1545*H1545,2)</f>
        <v>0</v>
      </c>
      <c r="BL1545" s="19" t="s">
        <v>1097</v>
      </c>
      <c r="BM1545" s="240" t="s">
        <v>2213</v>
      </c>
    </row>
    <row r="1546" s="2" customFormat="1">
      <c r="A1546" s="40"/>
      <c r="B1546" s="41"/>
      <c r="C1546" s="42"/>
      <c r="D1546" s="242" t="s">
        <v>252</v>
      </c>
      <c r="E1546" s="42"/>
      <c r="F1546" s="243" t="s">
        <v>2214</v>
      </c>
      <c r="G1546" s="42"/>
      <c r="H1546" s="42"/>
      <c r="I1546" s="244"/>
      <c r="J1546" s="42"/>
      <c r="K1546" s="42"/>
      <c r="L1546" s="46"/>
      <c r="M1546" s="245"/>
      <c r="N1546" s="246"/>
      <c r="O1546" s="93"/>
      <c r="P1546" s="93"/>
      <c r="Q1546" s="93"/>
      <c r="R1546" s="93"/>
      <c r="S1546" s="93"/>
      <c r="T1546" s="94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252</v>
      </c>
      <c r="AU1546" s="19" t="s">
        <v>87</v>
      </c>
    </row>
    <row r="1547" s="2" customFormat="1">
      <c r="A1547" s="40"/>
      <c r="B1547" s="41"/>
      <c r="C1547" s="42"/>
      <c r="D1547" s="247" t="s">
        <v>254</v>
      </c>
      <c r="E1547" s="42"/>
      <c r="F1547" s="248" t="s">
        <v>2215</v>
      </c>
      <c r="G1547" s="42"/>
      <c r="H1547" s="42"/>
      <c r="I1547" s="244"/>
      <c r="J1547" s="42"/>
      <c r="K1547" s="42"/>
      <c r="L1547" s="46"/>
      <c r="M1547" s="245"/>
      <c r="N1547" s="246"/>
      <c r="O1547" s="93"/>
      <c r="P1547" s="93"/>
      <c r="Q1547" s="93"/>
      <c r="R1547" s="93"/>
      <c r="S1547" s="93"/>
      <c r="T1547" s="94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T1547" s="19" t="s">
        <v>254</v>
      </c>
      <c r="AU1547" s="19" t="s">
        <v>87</v>
      </c>
    </row>
    <row r="1548" s="13" customFormat="1">
      <c r="A1548" s="13"/>
      <c r="B1548" s="249"/>
      <c r="C1548" s="250"/>
      <c r="D1548" s="242" t="s">
        <v>256</v>
      </c>
      <c r="E1548" s="251" t="s">
        <v>1</v>
      </c>
      <c r="F1548" s="252" t="s">
        <v>2198</v>
      </c>
      <c r="G1548" s="250"/>
      <c r="H1548" s="251" t="s">
        <v>1</v>
      </c>
      <c r="I1548" s="253"/>
      <c r="J1548" s="250"/>
      <c r="K1548" s="250"/>
      <c r="L1548" s="254"/>
      <c r="M1548" s="255"/>
      <c r="N1548" s="256"/>
      <c r="O1548" s="256"/>
      <c r="P1548" s="256"/>
      <c r="Q1548" s="256"/>
      <c r="R1548" s="256"/>
      <c r="S1548" s="256"/>
      <c r="T1548" s="25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8" t="s">
        <v>256</v>
      </c>
      <c r="AU1548" s="258" t="s">
        <v>87</v>
      </c>
      <c r="AV1548" s="13" t="s">
        <v>85</v>
      </c>
      <c r="AW1548" s="13" t="s">
        <v>36</v>
      </c>
      <c r="AX1548" s="13" t="s">
        <v>78</v>
      </c>
      <c r="AY1548" s="258" t="s">
        <v>242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2199</v>
      </c>
      <c r="G1549" s="260"/>
      <c r="H1549" s="263">
        <v>0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2200</v>
      </c>
      <c r="G1550" s="260"/>
      <c r="H1550" s="263">
        <v>108.16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4" customFormat="1">
      <c r="A1551" s="14"/>
      <c r="B1551" s="259"/>
      <c r="C1551" s="260"/>
      <c r="D1551" s="242" t="s">
        <v>256</v>
      </c>
      <c r="E1551" s="261" t="s">
        <v>1</v>
      </c>
      <c r="F1551" s="262" t="s">
        <v>2201</v>
      </c>
      <c r="G1551" s="260"/>
      <c r="H1551" s="263">
        <v>125.19999999999999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256</v>
      </c>
      <c r="AU1551" s="269" t="s">
        <v>87</v>
      </c>
      <c r="AV1551" s="14" t="s">
        <v>87</v>
      </c>
      <c r="AW1551" s="14" t="s">
        <v>36</v>
      </c>
      <c r="AX1551" s="14" t="s">
        <v>78</v>
      </c>
      <c r="AY1551" s="269" t="s">
        <v>242</v>
      </c>
    </row>
    <row r="1552" s="14" customFormat="1">
      <c r="A1552" s="14"/>
      <c r="B1552" s="259"/>
      <c r="C1552" s="260"/>
      <c r="D1552" s="242" t="s">
        <v>256</v>
      </c>
      <c r="E1552" s="261" t="s">
        <v>1</v>
      </c>
      <c r="F1552" s="262" t="s">
        <v>2202</v>
      </c>
      <c r="G1552" s="260"/>
      <c r="H1552" s="263">
        <v>170.99999999999997</v>
      </c>
      <c r="I1552" s="264"/>
      <c r="J1552" s="260"/>
      <c r="K1552" s="260"/>
      <c r="L1552" s="265"/>
      <c r="M1552" s="266"/>
      <c r="N1552" s="267"/>
      <c r="O1552" s="267"/>
      <c r="P1552" s="267"/>
      <c r="Q1552" s="267"/>
      <c r="R1552" s="267"/>
      <c r="S1552" s="267"/>
      <c r="T1552" s="26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9" t="s">
        <v>256</v>
      </c>
      <c r="AU1552" s="269" t="s">
        <v>87</v>
      </c>
      <c r="AV1552" s="14" t="s">
        <v>87</v>
      </c>
      <c r="AW1552" s="14" t="s">
        <v>36</v>
      </c>
      <c r="AX1552" s="14" t="s">
        <v>78</v>
      </c>
      <c r="AY1552" s="269" t="s">
        <v>242</v>
      </c>
    </row>
    <row r="1553" s="14" customFormat="1">
      <c r="A1553" s="14"/>
      <c r="B1553" s="259"/>
      <c r="C1553" s="260"/>
      <c r="D1553" s="242" t="s">
        <v>256</v>
      </c>
      <c r="E1553" s="261" t="s">
        <v>1</v>
      </c>
      <c r="F1553" s="262" t="s">
        <v>2203</v>
      </c>
      <c r="G1553" s="260"/>
      <c r="H1553" s="263">
        <v>12</v>
      </c>
      <c r="I1553" s="264"/>
      <c r="J1553" s="260"/>
      <c r="K1553" s="260"/>
      <c r="L1553" s="265"/>
      <c r="M1553" s="266"/>
      <c r="N1553" s="267"/>
      <c r="O1553" s="267"/>
      <c r="P1553" s="267"/>
      <c r="Q1553" s="267"/>
      <c r="R1553" s="267"/>
      <c r="S1553" s="267"/>
      <c r="T1553" s="268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9" t="s">
        <v>256</v>
      </c>
      <c r="AU1553" s="269" t="s">
        <v>87</v>
      </c>
      <c r="AV1553" s="14" t="s">
        <v>87</v>
      </c>
      <c r="AW1553" s="14" t="s">
        <v>36</v>
      </c>
      <c r="AX1553" s="14" t="s">
        <v>78</v>
      </c>
      <c r="AY1553" s="269" t="s">
        <v>242</v>
      </c>
    </row>
    <row r="1554" s="15" customFormat="1">
      <c r="A1554" s="15"/>
      <c r="B1554" s="270"/>
      <c r="C1554" s="271"/>
      <c r="D1554" s="242" t="s">
        <v>256</v>
      </c>
      <c r="E1554" s="272" t="s">
        <v>1</v>
      </c>
      <c r="F1554" s="273" t="s">
        <v>269</v>
      </c>
      <c r="G1554" s="271"/>
      <c r="H1554" s="274">
        <v>416.35999999999996</v>
      </c>
      <c r="I1554" s="275"/>
      <c r="J1554" s="271"/>
      <c r="K1554" s="271"/>
      <c r="L1554" s="276"/>
      <c r="M1554" s="277"/>
      <c r="N1554" s="278"/>
      <c r="O1554" s="278"/>
      <c r="P1554" s="278"/>
      <c r="Q1554" s="278"/>
      <c r="R1554" s="278"/>
      <c r="S1554" s="278"/>
      <c r="T1554" s="279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80" t="s">
        <v>256</v>
      </c>
      <c r="AU1554" s="280" t="s">
        <v>87</v>
      </c>
      <c r="AV1554" s="15" t="s">
        <v>250</v>
      </c>
      <c r="AW1554" s="15" t="s">
        <v>36</v>
      </c>
      <c r="AX1554" s="15" t="s">
        <v>85</v>
      </c>
      <c r="AY1554" s="280" t="s">
        <v>242</v>
      </c>
    </row>
    <row r="1555" s="2" customFormat="1" ht="24.15" customHeight="1">
      <c r="A1555" s="40"/>
      <c r="B1555" s="41"/>
      <c r="C1555" s="281" t="s">
        <v>2216</v>
      </c>
      <c r="D1555" s="281" t="s">
        <v>478</v>
      </c>
      <c r="E1555" s="282" t="s">
        <v>2217</v>
      </c>
      <c r="F1555" s="283" t="s">
        <v>2218</v>
      </c>
      <c r="G1555" s="284" t="s">
        <v>248</v>
      </c>
      <c r="H1555" s="285">
        <v>478.81400000000002</v>
      </c>
      <c r="I1555" s="286"/>
      <c r="J1555" s="287">
        <f>ROUND(I1555*H1555,2)</f>
        <v>0</v>
      </c>
      <c r="K1555" s="283" t="s">
        <v>249</v>
      </c>
      <c r="L1555" s="288"/>
      <c r="M1555" s="289" t="s">
        <v>1</v>
      </c>
      <c r="N1555" s="290" t="s">
        <v>43</v>
      </c>
      <c r="O1555" s="93"/>
      <c r="P1555" s="238">
        <f>O1555*H1555</f>
        <v>0</v>
      </c>
      <c r="Q1555" s="238">
        <v>0.018409999999999999</v>
      </c>
      <c r="R1555" s="238">
        <f>Q1555*H1555</f>
        <v>8.8149657399999999</v>
      </c>
      <c r="S1555" s="238">
        <v>0</v>
      </c>
      <c r="T1555" s="239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0" t="s">
        <v>896</v>
      </c>
      <c r="AT1555" s="240" t="s">
        <v>478</v>
      </c>
      <c r="AU1555" s="240" t="s">
        <v>87</v>
      </c>
      <c r="AY1555" s="19" t="s">
        <v>242</v>
      </c>
      <c r="BE1555" s="241">
        <f>IF(N1555="základní",J1555,0)</f>
        <v>0</v>
      </c>
      <c r="BF1555" s="241">
        <f>IF(N1555="snížená",J1555,0)</f>
        <v>0</v>
      </c>
      <c r="BG1555" s="241">
        <f>IF(N1555="zákl. přenesená",J1555,0)</f>
        <v>0</v>
      </c>
      <c r="BH1555" s="241">
        <f>IF(N1555="sníž. přenesená",J1555,0)</f>
        <v>0</v>
      </c>
      <c r="BI1555" s="241">
        <f>IF(N1555="nulová",J1555,0)</f>
        <v>0</v>
      </c>
      <c r="BJ1555" s="19" t="s">
        <v>85</v>
      </c>
      <c r="BK1555" s="241">
        <f>ROUND(I1555*H1555,2)</f>
        <v>0</v>
      </c>
      <c r="BL1555" s="19" t="s">
        <v>1097</v>
      </c>
      <c r="BM1555" s="240" t="s">
        <v>2219</v>
      </c>
    </row>
    <row r="1556" s="2" customFormat="1">
      <c r="A1556" s="40"/>
      <c r="B1556" s="41"/>
      <c r="C1556" s="42"/>
      <c r="D1556" s="242" t="s">
        <v>252</v>
      </c>
      <c r="E1556" s="42"/>
      <c r="F1556" s="243" t="s">
        <v>2218</v>
      </c>
      <c r="G1556" s="42"/>
      <c r="H1556" s="42"/>
      <c r="I1556" s="244"/>
      <c r="J1556" s="42"/>
      <c r="K1556" s="42"/>
      <c r="L1556" s="46"/>
      <c r="M1556" s="245"/>
      <c r="N1556" s="246"/>
      <c r="O1556" s="93"/>
      <c r="P1556" s="93"/>
      <c r="Q1556" s="93"/>
      <c r="R1556" s="93"/>
      <c r="S1556" s="93"/>
      <c r="T1556" s="94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252</v>
      </c>
      <c r="AU1556" s="19" t="s">
        <v>87</v>
      </c>
    </row>
    <row r="1557" s="14" customFormat="1">
      <c r="A1557" s="14"/>
      <c r="B1557" s="259"/>
      <c r="C1557" s="260"/>
      <c r="D1557" s="242" t="s">
        <v>256</v>
      </c>
      <c r="E1557" s="260"/>
      <c r="F1557" s="262" t="s">
        <v>2220</v>
      </c>
      <c r="G1557" s="260"/>
      <c r="H1557" s="263">
        <v>478.81400000000002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9" t="s">
        <v>256</v>
      </c>
      <c r="AU1557" s="269" t="s">
        <v>87</v>
      </c>
      <c r="AV1557" s="14" t="s">
        <v>87</v>
      </c>
      <c r="AW1557" s="14" t="s">
        <v>4</v>
      </c>
      <c r="AX1557" s="14" t="s">
        <v>85</v>
      </c>
      <c r="AY1557" s="269" t="s">
        <v>242</v>
      </c>
    </row>
    <row r="1558" s="2" customFormat="1" ht="33" customHeight="1">
      <c r="A1558" s="40"/>
      <c r="B1558" s="41"/>
      <c r="C1558" s="229" t="s">
        <v>2221</v>
      </c>
      <c r="D1558" s="229" t="s">
        <v>245</v>
      </c>
      <c r="E1558" s="230" t="s">
        <v>2222</v>
      </c>
      <c r="F1558" s="231" t="s">
        <v>2223</v>
      </c>
      <c r="G1558" s="232" t="s">
        <v>248</v>
      </c>
      <c r="H1558" s="233">
        <v>416.36000000000001</v>
      </c>
      <c r="I1558" s="234"/>
      <c r="J1558" s="235">
        <f>ROUND(I1558*H1558,2)</f>
        <v>0</v>
      </c>
      <c r="K1558" s="231" t="s">
        <v>249</v>
      </c>
      <c r="L1558" s="46"/>
      <c r="M1558" s="236" t="s">
        <v>1</v>
      </c>
      <c r="N1558" s="237" t="s">
        <v>43</v>
      </c>
      <c r="O1558" s="93"/>
      <c r="P1558" s="238">
        <f>O1558*H1558</f>
        <v>0</v>
      </c>
      <c r="Q1558" s="238">
        <v>0</v>
      </c>
      <c r="R1558" s="238">
        <f>Q1558*H1558</f>
        <v>0</v>
      </c>
      <c r="S1558" s="238">
        <v>0</v>
      </c>
      <c r="T1558" s="239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0" t="s">
        <v>1097</v>
      </c>
      <c r="AT1558" s="240" t="s">
        <v>245</v>
      </c>
      <c r="AU1558" s="240" t="s">
        <v>87</v>
      </c>
      <c r="AY1558" s="19" t="s">
        <v>242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9" t="s">
        <v>85</v>
      </c>
      <c r="BK1558" s="241">
        <f>ROUND(I1558*H1558,2)</f>
        <v>0</v>
      </c>
      <c r="BL1558" s="19" t="s">
        <v>1097</v>
      </c>
      <c r="BM1558" s="240" t="s">
        <v>2224</v>
      </c>
    </row>
    <row r="1559" s="2" customFormat="1">
      <c r="A1559" s="40"/>
      <c r="B1559" s="41"/>
      <c r="C1559" s="42"/>
      <c r="D1559" s="242" t="s">
        <v>252</v>
      </c>
      <c r="E1559" s="42"/>
      <c r="F1559" s="243" t="s">
        <v>2225</v>
      </c>
      <c r="G1559" s="42"/>
      <c r="H1559" s="42"/>
      <c r="I1559" s="244"/>
      <c r="J1559" s="42"/>
      <c r="K1559" s="42"/>
      <c r="L1559" s="46"/>
      <c r="M1559" s="245"/>
      <c r="N1559" s="246"/>
      <c r="O1559" s="93"/>
      <c r="P1559" s="93"/>
      <c r="Q1559" s="93"/>
      <c r="R1559" s="93"/>
      <c r="S1559" s="93"/>
      <c r="T1559" s="94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252</v>
      </c>
      <c r="AU1559" s="19" t="s">
        <v>87</v>
      </c>
    </row>
    <row r="1560" s="2" customFormat="1">
      <c r="A1560" s="40"/>
      <c r="B1560" s="41"/>
      <c r="C1560" s="42"/>
      <c r="D1560" s="247" t="s">
        <v>254</v>
      </c>
      <c r="E1560" s="42"/>
      <c r="F1560" s="248" t="s">
        <v>2226</v>
      </c>
      <c r="G1560" s="42"/>
      <c r="H1560" s="42"/>
      <c r="I1560" s="244"/>
      <c r="J1560" s="42"/>
      <c r="K1560" s="42"/>
      <c r="L1560" s="46"/>
      <c r="M1560" s="245"/>
      <c r="N1560" s="246"/>
      <c r="O1560" s="93"/>
      <c r="P1560" s="93"/>
      <c r="Q1560" s="93"/>
      <c r="R1560" s="93"/>
      <c r="S1560" s="93"/>
      <c r="T1560" s="94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254</v>
      </c>
      <c r="AU1560" s="19" t="s">
        <v>87</v>
      </c>
    </row>
    <row r="1561" s="13" customFormat="1">
      <c r="A1561" s="13"/>
      <c r="B1561" s="249"/>
      <c r="C1561" s="250"/>
      <c r="D1561" s="242" t="s">
        <v>256</v>
      </c>
      <c r="E1561" s="251" t="s">
        <v>1</v>
      </c>
      <c r="F1561" s="252" t="s">
        <v>2198</v>
      </c>
      <c r="G1561" s="250"/>
      <c r="H1561" s="251" t="s">
        <v>1</v>
      </c>
      <c r="I1561" s="253"/>
      <c r="J1561" s="250"/>
      <c r="K1561" s="250"/>
      <c r="L1561" s="254"/>
      <c r="M1561" s="255"/>
      <c r="N1561" s="256"/>
      <c r="O1561" s="256"/>
      <c r="P1561" s="256"/>
      <c r="Q1561" s="256"/>
      <c r="R1561" s="256"/>
      <c r="S1561" s="256"/>
      <c r="T1561" s="257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8" t="s">
        <v>256</v>
      </c>
      <c r="AU1561" s="258" t="s">
        <v>87</v>
      </c>
      <c r="AV1561" s="13" t="s">
        <v>85</v>
      </c>
      <c r="AW1561" s="13" t="s">
        <v>36</v>
      </c>
      <c r="AX1561" s="13" t="s">
        <v>78</v>
      </c>
      <c r="AY1561" s="258" t="s">
        <v>242</v>
      </c>
    </row>
    <row r="1562" s="14" customFormat="1">
      <c r="A1562" s="14"/>
      <c r="B1562" s="259"/>
      <c r="C1562" s="260"/>
      <c r="D1562" s="242" t="s">
        <v>256</v>
      </c>
      <c r="E1562" s="261" t="s">
        <v>1</v>
      </c>
      <c r="F1562" s="262" t="s">
        <v>2199</v>
      </c>
      <c r="G1562" s="260"/>
      <c r="H1562" s="263">
        <v>0</v>
      </c>
      <c r="I1562" s="264"/>
      <c r="J1562" s="260"/>
      <c r="K1562" s="260"/>
      <c r="L1562" s="265"/>
      <c r="M1562" s="266"/>
      <c r="N1562" s="267"/>
      <c r="O1562" s="267"/>
      <c r="P1562" s="267"/>
      <c r="Q1562" s="267"/>
      <c r="R1562" s="267"/>
      <c r="S1562" s="267"/>
      <c r="T1562" s="268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9" t="s">
        <v>256</v>
      </c>
      <c r="AU1562" s="269" t="s">
        <v>87</v>
      </c>
      <c r="AV1562" s="14" t="s">
        <v>87</v>
      </c>
      <c r="AW1562" s="14" t="s">
        <v>36</v>
      </c>
      <c r="AX1562" s="14" t="s">
        <v>78</v>
      </c>
      <c r="AY1562" s="269" t="s">
        <v>242</v>
      </c>
    </row>
    <row r="1563" s="14" customFormat="1">
      <c r="A1563" s="14"/>
      <c r="B1563" s="259"/>
      <c r="C1563" s="260"/>
      <c r="D1563" s="242" t="s">
        <v>256</v>
      </c>
      <c r="E1563" s="261" t="s">
        <v>1</v>
      </c>
      <c r="F1563" s="262" t="s">
        <v>2200</v>
      </c>
      <c r="G1563" s="260"/>
      <c r="H1563" s="263">
        <v>108.16</v>
      </c>
      <c r="I1563" s="264"/>
      <c r="J1563" s="260"/>
      <c r="K1563" s="260"/>
      <c r="L1563" s="265"/>
      <c r="M1563" s="266"/>
      <c r="N1563" s="267"/>
      <c r="O1563" s="267"/>
      <c r="P1563" s="267"/>
      <c r="Q1563" s="267"/>
      <c r="R1563" s="267"/>
      <c r="S1563" s="267"/>
      <c r="T1563" s="26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9" t="s">
        <v>256</v>
      </c>
      <c r="AU1563" s="269" t="s">
        <v>87</v>
      </c>
      <c r="AV1563" s="14" t="s">
        <v>87</v>
      </c>
      <c r="AW1563" s="14" t="s">
        <v>36</v>
      </c>
      <c r="AX1563" s="14" t="s">
        <v>78</v>
      </c>
      <c r="AY1563" s="269" t="s">
        <v>242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2201</v>
      </c>
      <c r="G1564" s="260"/>
      <c r="H1564" s="263">
        <v>125.19999999999999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2202</v>
      </c>
      <c r="G1565" s="260"/>
      <c r="H1565" s="263">
        <v>170.99999999999997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4" customFormat="1">
      <c r="A1566" s="14"/>
      <c r="B1566" s="259"/>
      <c r="C1566" s="260"/>
      <c r="D1566" s="242" t="s">
        <v>256</v>
      </c>
      <c r="E1566" s="261" t="s">
        <v>1</v>
      </c>
      <c r="F1566" s="262" t="s">
        <v>2203</v>
      </c>
      <c r="G1566" s="260"/>
      <c r="H1566" s="263">
        <v>12</v>
      </c>
      <c r="I1566" s="264"/>
      <c r="J1566" s="260"/>
      <c r="K1566" s="260"/>
      <c r="L1566" s="265"/>
      <c r="M1566" s="266"/>
      <c r="N1566" s="267"/>
      <c r="O1566" s="267"/>
      <c r="P1566" s="267"/>
      <c r="Q1566" s="267"/>
      <c r="R1566" s="267"/>
      <c r="S1566" s="267"/>
      <c r="T1566" s="26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9" t="s">
        <v>256</v>
      </c>
      <c r="AU1566" s="269" t="s">
        <v>87</v>
      </c>
      <c r="AV1566" s="14" t="s">
        <v>87</v>
      </c>
      <c r="AW1566" s="14" t="s">
        <v>36</v>
      </c>
      <c r="AX1566" s="14" t="s">
        <v>78</v>
      </c>
      <c r="AY1566" s="269" t="s">
        <v>242</v>
      </c>
    </row>
    <row r="1567" s="15" customFormat="1">
      <c r="A1567" s="15"/>
      <c r="B1567" s="270"/>
      <c r="C1567" s="271"/>
      <c r="D1567" s="242" t="s">
        <v>256</v>
      </c>
      <c r="E1567" s="272" t="s">
        <v>1</v>
      </c>
      <c r="F1567" s="273" t="s">
        <v>269</v>
      </c>
      <c r="G1567" s="271"/>
      <c r="H1567" s="274">
        <v>416.35999999999996</v>
      </c>
      <c r="I1567" s="275"/>
      <c r="J1567" s="271"/>
      <c r="K1567" s="271"/>
      <c r="L1567" s="276"/>
      <c r="M1567" s="277"/>
      <c r="N1567" s="278"/>
      <c r="O1567" s="278"/>
      <c r="P1567" s="278"/>
      <c r="Q1567" s="278"/>
      <c r="R1567" s="278"/>
      <c r="S1567" s="278"/>
      <c r="T1567" s="279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80" t="s">
        <v>256</v>
      </c>
      <c r="AU1567" s="280" t="s">
        <v>87</v>
      </c>
      <c r="AV1567" s="15" t="s">
        <v>250</v>
      </c>
      <c r="AW1567" s="15" t="s">
        <v>36</v>
      </c>
      <c r="AX1567" s="15" t="s">
        <v>85</v>
      </c>
      <c r="AY1567" s="280" t="s">
        <v>242</v>
      </c>
    </row>
    <row r="1568" s="2" customFormat="1" ht="24.15" customHeight="1">
      <c r="A1568" s="40"/>
      <c r="B1568" s="41"/>
      <c r="C1568" s="229" t="s">
        <v>2227</v>
      </c>
      <c r="D1568" s="229" t="s">
        <v>245</v>
      </c>
      <c r="E1568" s="230" t="s">
        <v>2228</v>
      </c>
      <c r="F1568" s="231" t="s">
        <v>2229</v>
      </c>
      <c r="G1568" s="232" t="s">
        <v>262</v>
      </c>
      <c r="H1568" s="233">
        <v>153.21000000000001</v>
      </c>
      <c r="I1568" s="234"/>
      <c r="J1568" s="235">
        <f>ROUND(I1568*H1568,2)</f>
        <v>0</v>
      </c>
      <c r="K1568" s="231" t="s">
        <v>249</v>
      </c>
      <c r="L1568" s="46"/>
      <c r="M1568" s="236" t="s">
        <v>1</v>
      </c>
      <c r="N1568" s="237" t="s">
        <v>43</v>
      </c>
      <c r="O1568" s="93"/>
      <c r="P1568" s="238">
        <f>O1568*H1568</f>
        <v>0</v>
      </c>
      <c r="Q1568" s="238">
        <v>0.00020000000000000001</v>
      </c>
      <c r="R1568" s="238">
        <f>Q1568*H1568</f>
        <v>0.030642000000000003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1097</v>
      </c>
      <c r="AT1568" s="240" t="s">
        <v>245</v>
      </c>
      <c r="AU1568" s="240" t="s">
        <v>87</v>
      </c>
      <c r="AY1568" s="19" t="s">
        <v>242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9" t="s">
        <v>85</v>
      </c>
      <c r="BK1568" s="241">
        <f>ROUND(I1568*H1568,2)</f>
        <v>0</v>
      </c>
      <c r="BL1568" s="19" t="s">
        <v>1097</v>
      </c>
      <c r="BM1568" s="240" t="s">
        <v>2230</v>
      </c>
    </row>
    <row r="1569" s="2" customFormat="1">
      <c r="A1569" s="40"/>
      <c r="B1569" s="41"/>
      <c r="C1569" s="42"/>
      <c r="D1569" s="242" t="s">
        <v>252</v>
      </c>
      <c r="E1569" s="42"/>
      <c r="F1569" s="243" t="s">
        <v>2231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252</v>
      </c>
      <c r="AU1569" s="19" t="s">
        <v>87</v>
      </c>
    </row>
    <row r="1570" s="2" customFormat="1">
      <c r="A1570" s="40"/>
      <c r="B1570" s="41"/>
      <c r="C1570" s="42"/>
      <c r="D1570" s="247" t="s">
        <v>254</v>
      </c>
      <c r="E1570" s="42"/>
      <c r="F1570" s="248" t="s">
        <v>2232</v>
      </c>
      <c r="G1570" s="42"/>
      <c r="H1570" s="42"/>
      <c r="I1570" s="244"/>
      <c r="J1570" s="42"/>
      <c r="K1570" s="42"/>
      <c r="L1570" s="46"/>
      <c r="M1570" s="245"/>
      <c r="N1570" s="246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254</v>
      </c>
      <c r="AU1570" s="19" t="s">
        <v>87</v>
      </c>
    </row>
    <row r="1571" s="2" customFormat="1" ht="16.5" customHeight="1">
      <c r="A1571" s="40"/>
      <c r="B1571" s="41"/>
      <c r="C1571" s="281" t="s">
        <v>2233</v>
      </c>
      <c r="D1571" s="281" t="s">
        <v>478</v>
      </c>
      <c r="E1571" s="282" t="s">
        <v>2234</v>
      </c>
      <c r="F1571" s="283" t="s">
        <v>2235</v>
      </c>
      <c r="G1571" s="284" t="s">
        <v>262</v>
      </c>
      <c r="H1571" s="285">
        <v>160.87100000000001</v>
      </c>
      <c r="I1571" s="286"/>
      <c r="J1571" s="287">
        <f>ROUND(I1571*H1571,2)</f>
        <v>0</v>
      </c>
      <c r="K1571" s="283" t="s">
        <v>249</v>
      </c>
      <c r="L1571" s="288"/>
      <c r="M1571" s="289" t="s">
        <v>1</v>
      </c>
      <c r="N1571" s="290" t="s">
        <v>43</v>
      </c>
      <c r="O1571" s="93"/>
      <c r="P1571" s="238">
        <f>O1571*H1571</f>
        <v>0</v>
      </c>
      <c r="Q1571" s="238">
        <v>0.00012</v>
      </c>
      <c r="R1571" s="238">
        <f>Q1571*H1571</f>
        <v>0.019304520000000002</v>
      </c>
      <c r="S1571" s="238">
        <v>0</v>
      </c>
      <c r="T1571" s="239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0" t="s">
        <v>896</v>
      </c>
      <c r="AT1571" s="240" t="s">
        <v>478</v>
      </c>
      <c r="AU1571" s="240" t="s">
        <v>87</v>
      </c>
      <c r="AY1571" s="19" t="s">
        <v>242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9" t="s">
        <v>85</v>
      </c>
      <c r="BK1571" s="241">
        <f>ROUND(I1571*H1571,2)</f>
        <v>0</v>
      </c>
      <c r="BL1571" s="19" t="s">
        <v>1097</v>
      </c>
      <c r="BM1571" s="240" t="s">
        <v>2236</v>
      </c>
    </row>
    <row r="1572" s="2" customFormat="1">
      <c r="A1572" s="40"/>
      <c r="B1572" s="41"/>
      <c r="C1572" s="42"/>
      <c r="D1572" s="242" t="s">
        <v>252</v>
      </c>
      <c r="E1572" s="42"/>
      <c r="F1572" s="243" t="s">
        <v>2235</v>
      </c>
      <c r="G1572" s="42"/>
      <c r="H1572" s="42"/>
      <c r="I1572" s="244"/>
      <c r="J1572" s="42"/>
      <c r="K1572" s="42"/>
      <c r="L1572" s="46"/>
      <c r="M1572" s="245"/>
      <c r="N1572" s="246"/>
      <c r="O1572" s="93"/>
      <c r="P1572" s="93"/>
      <c r="Q1572" s="93"/>
      <c r="R1572" s="93"/>
      <c r="S1572" s="93"/>
      <c r="T1572" s="94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252</v>
      </c>
      <c r="AU1572" s="19" t="s">
        <v>87</v>
      </c>
    </row>
    <row r="1573" s="14" customFormat="1">
      <c r="A1573" s="14"/>
      <c r="B1573" s="259"/>
      <c r="C1573" s="260"/>
      <c r="D1573" s="242" t="s">
        <v>256</v>
      </c>
      <c r="E1573" s="260"/>
      <c r="F1573" s="262" t="s">
        <v>2237</v>
      </c>
      <c r="G1573" s="260"/>
      <c r="H1573" s="263">
        <v>160.87100000000001</v>
      </c>
      <c r="I1573" s="264"/>
      <c r="J1573" s="260"/>
      <c r="K1573" s="260"/>
      <c r="L1573" s="265"/>
      <c r="M1573" s="266"/>
      <c r="N1573" s="267"/>
      <c r="O1573" s="267"/>
      <c r="P1573" s="267"/>
      <c r="Q1573" s="267"/>
      <c r="R1573" s="267"/>
      <c r="S1573" s="267"/>
      <c r="T1573" s="26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9" t="s">
        <v>256</v>
      </c>
      <c r="AU1573" s="269" t="s">
        <v>87</v>
      </c>
      <c r="AV1573" s="14" t="s">
        <v>87</v>
      </c>
      <c r="AW1573" s="14" t="s">
        <v>4</v>
      </c>
      <c r="AX1573" s="14" t="s">
        <v>85</v>
      </c>
      <c r="AY1573" s="269" t="s">
        <v>242</v>
      </c>
    </row>
    <row r="1574" s="2" customFormat="1" ht="24.15" customHeight="1">
      <c r="A1574" s="40"/>
      <c r="B1574" s="41"/>
      <c r="C1574" s="229" t="s">
        <v>2238</v>
      </c>
      <c r="D1574" s="229" t="s">
        <v>245</v>
      </c>
      <c r="E1574" s="230" t="s">
        <v>2239</v>
      </c>
      <c r="F1574" s="231" t="s">
        <v>2240</v>
      </c>
      <c r="G1574" s="232" t="s">
        <v>262</v>
      </c>
      <c r="H1574" s="233">
        <v>208.18000000000001</v>
      </c>
      <c r="I1574" s="234"/>
      <c r="J1574" s="235">
        <f>ROUND(I1574*H1574,2)</f>
        <v>0</v>
      </c>
      <c r="K1574" s="231" t="s">
        <v>249</v>
      </c>
      <c r="L1574" s="46"/>
      <c r="M1574" s="236" t="s">
        <v>1</v>
      </c>
      <c r="N1574" s="237" t="s">
        <v>43</v>
      </c>
      <c r="O1574" s="93"/>
      <c r="P1574" s="238">
        <f>O1574*H1574</f>
        <v>0</v>
      </c>
      <c r="Q1574" s="238">
        <v>0.00018000000000000001</v>
      </c>
      <c r="R1574" s="238">
        <f>Q1574*H1574</f>
        <v>0.037472400000000003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1097</v>
      </c>
      <c r="AT1574" s="240" t="s">
        <v>245</v>
      </c>
      <c r="AU1574" s="240" t="s">
        <v>87</v>
      </c>
      <c r="AY1574" s="19" t="s">
        <v>242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9" t="s">
        <v>85</v>
      </c>
      <c r="BK1574" s="241">
        <f>ROUND(I1574*H1574,2)</f>
        <v>0</v>
      </c>
      <c r="BL1574" s="19" t="s">
        <v>1097</v>
      </c>
      <c r="BM1574" s="240" t="s">
        <v>2241</v>
      </c>
    </row>
    <row r="1575" s="2" customFormat="1">
      <c r="A1575" s="40"/>
      <c r="B1575" s="41"/>
      <c r="C1575" s="42"/>
      <c r="D1575" s="242" t="s">
        <v>252</v>
      </c>
      <c r="E1575" s="42"/>
      <c r="F1575" s="243" t="s">
        <v>2242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252</v>
      </c>
      <c r="AU1575" s="19" t="s">
        <v>87</v>
      </c>
    </row>
    <row r="1576" s="2" customFormat="1">
      <c r="A1576" s="40"/>
      <c r="B1576" s="41"/>
      <c r="C1576" s="42"/>
      <c r="D1576" s="247" t="s">
        <v>254</v>
      </c>
      <c r="E1576" s="42"/>
      <c r="F1576" s="248" t="s">
        <v>2243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254</v>
      </c>
      <c r="AU1576" s="19" t="s">
        <v>87</v>
      </c>
    </row>
    <row r="1577" s="2" customFormat="1" ht="16.5" customHeight="1">
      <c r="A1577" s="40"/>
      <c r="B1577" s="41"/>
      <c r="C1577" s="281" t="s">
        <v>2244</v>
      </c>
      <c r="D1577" s="281" t="s">
        <v>478</v>
      </c>
      <c r="E1577" s="282" t="s">
        <v>2245</v>
      </c>
      <c r="F1577" s="283" t="s">
        <v>2246</v>
      </c>
      <c r="G1577" s="284" t="s">
        <v>262</v>
      </c>
      <c r="H1577" s="285">
        <v>218.589</v>
      </c>
      <c r="I1577" s="286"/>
      <c r="J1577" s="287">
        <f>ROUND(I1577*H1577,2)</f>
        <v>0</v>
      </c>
      <c r="K1577" s="283" t="s">
        <v>249</v>
      </c>
      <c r="L1577" s="288"/>
      <c r="M1577" s="289" t="s">
        <v>1</v>
      </c>
      <c r="N1577" s="290" t="s">
        <v>43</v>
      </c>
      <c r="O1577" s="93"/>
      <c r="P1577" s="238">
        <f>O1577*H1577</f>
        <v>0</v>
      </c>
      <c r="Q1577" s="238">
        <v>0.00012</v>
      </c>
      <c r="R1577" s="238">
        <f>Q1577*H1577</f>
        <v>0.026230679999999999</v>
      </c>
      <c r="S1577" s="238">
        <v>0</v>
      </c>
      <c r="T1577" s="239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0" t="s">
        <v>896</v>
      </c>
      <c r="AT1577" s="240" t="s">
        <v>478</v>
      </c>
      <c r="AU1577" s="240" t="s">
        <v>87</v>
      </c>
      <c r="AY1577" s="19" t="s">
        <v>242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9" t="s">
        <v>85</v>
      </c>
      <c r="BK1577" s="241">
        <f>ROUND(I1577*H1577,2)</f>
        <v>0</v>
      </c>
      <c r="BL1577" s="19" t="s">
        <v>1097</v>
      </c>
      <c r="BM1577" s="240" t="s">
        <v>2247</v>
      </c>
    </row>
    <row r="1578" s="2" customFormat="1">
      <c r="A1578" s="40"/>
      <c r="B1578" s="41"/>
      <c r="C1578" s="42"/>
      <c r="D1578" s="242" t="s">
        <v>252</v>
      </c>
      <c r="E1578" s="42"/>
      <c r="F1578" s="243" t="s">
        <v>2246</v>
      </c>
      <c r="G1578" s="42"/>
      <c r="H1578" s="42"/>
      <c r="I1578" s="244"/>
      <c r="J1578" s="42"/>
      <c r="K1578" s="42"/>
      <c r="L1578" s="46"/>
      <c r="M1578" s="245"/>
      <c r="N1578" s="246"/>
      <c r="O1578" s="93"/>
      <c r="P1578" s="93"/>
      <c r="Q1578" s="93"/>
      <c r="R1578" s="93"/>
      <c r="S1578" s="93"/>
      <c r="T1578" s="94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252</v>
      </c>
      <c r="AU1578" s="19" t="s">
        <v>87</v>
      </c>
    </row>
    <row r="1579" s="14" customFormat="1">
      <c r="A1579" s="14"/>
      <c r="B1579" s="259"/>
      <c r="C1579" s="260"/>
      <c r="D1579" s="242" t="s">
        <v>256</v>
      </c>
      <c r="E1579" s="260"/>
      <c r="F1579" s="262" t="s">
        <v>2248</v>
      </c>
      <c r="G1579" s="260"/>
      <c r="H1579" s="263">
        <v>218.589</v>
      </c>
      <c r="I1579" s="264"/>
      <c r="J1579" s="260"/>
      <c r="K1579" s="260"/>
      <c r="L1579" s="265"/>
      <c r="M1579" s="266"/>
      <c r="N1579" s="267"/>
      <c r="O1579" s="267"/>
      <c r="P1579" s="267"/>
      <c r="Q1579" s="267"/>
      <c r="R1579" s="267"/>
      <c r="S1579" s="267"/>
      <c r="T1579" s="26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9" t="s">
        <v>256</v>
      </c>
      <c r="AU1579" s="269" t="s">
        <v>87</v>
      </c>
      <c r="AV1579" s="14" t="s">
        <v>87</v>
      </c>
      <c r="AW1579" s="14" t="s">
        <v>4</v>
      </c>
      <c r="AX1579" s="14" t="s">
        <v>85</v>
      </c>
      <c r="AY1579" s="269" t="s">
        <v>242</v>
      </c>
    </row>
    <row r="1580" s="2" customFormat="1" ht="16.5" customHeight="1">
      <c r="A1580" s="40"/>
      <c r="B1580" s="41"/>
      <c r="C1580" s="229" t="s">
        <v>2249</v>
      </c>
      <c r="D1580" s="229" t="s">
        <v>245</v>
      </c>
      <c r="E1580" s="230" t="s">
        <v>2250</v>
      </c>
      <c r="F1580" s="231" t="s">
        <v>2251</v>
      </c>
      <c r="G1580" s="232" t="s">
        <v>262</v>
      </c>
      <c r="H1580" s="233">
        <v>366.20999999999998</v>
      </c>
      <c r="I1580" s="234"/>
      <c r="J1580" s="235">
        <f>ROUND(I1580*H1580,2)</f>
        <v>0</v>
      </c>
      <c r="K1580" s="231" t="s">
        <v>249</v>
      </c>
      <c r="L1580" s="46"/>
      <c r="M1580" s="236" t="s">
        <v>1</v>
      </c>
      <c r="N1580" s="237" t="s">
        <v>43</v>
      </c>
      <c r="O1580" s="93"/>
      <c r="P1580" s="238">
        <f>O1580*H1580</f>
        <v>0</v>
      </c>
      <c r="Q1580" s="238">
        <v>9.0000000000000006E-05</v>
      </c>
      <c r="R1580" s="238">
        <f>Q1580*H1580</f>
        <v>0.032958899999999999</v>
      </c>
      <c r="S1580" s="238">
        <v>0</v>
      </c>
      <c r="T1580" s="239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0" t="s">
        <v>1097</v>
      </c>
      <c r="AT1580" s="240" t="s">
        <v>245</v>
      </c>
      <c r="AU1580" s="240" t="s">
        <v>87</v>
      </c>
      <c r="AY1580" s="19" t="s">
        <v>242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9" t="s">
        <v>85</v>
      </c>
      <c r="BK1580" s="241">
        <f>ROUND(I1580*H1580,2)</f>
        <v>0</v>
      </c>
      <c r="BL1580" s="19" t="s">
        <v>1097</v>
      </c>
      <c r="BM1580" s="240" t="s">
        <v>2252</v>
      </c>
    </row>
    <row r="1581" s="2" customFormat="1">
      <c r="A1581" s="40"/>
      <c r="B1581" s="41"/>
      <c r="C1581" s="42"/>
      <c r="D1581" s="242" t="s">
        <v>252</v>
      </c>
      <c r="E1581" s="42"/>
      <c r="F1581" s="243" t="s">
        <v>2253</v>
      </c>
      <c r="G1581" s="42"/>
      <c r="H1581" s="42"/>
      <c r="I1581" s="244"/>
      <c r="J1581" s="42"/>
      <c r="K1581" s="42"/>
      <c r="L1581" s="46"/>
      <c r="M1581" s="245"/>
      <c r="N1581" s="246"/>
      <c r="O1581" s="93"/>
      <c r="P1581" s="93"/>
      <c r="Q1581" s="93"/>
      <c r="R1581" s="93"/>
      <c r="S1581" s="93"/>
      <c r="T1581" s="94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252</v>
      </c>
      <c r="AU1581" s="19" t="s">
        <v>87</v>
      </c>
    </row>
    <row r="1582" s="2" customFormat="1">
      <c r="A1582" s="40"/>
      <c r="B1582" s="41"/>
      <c r="C1582" s="42"/>
      <c r="D1582" s="247" t="s">
        <v>254</v>
      </c>
      <c r="E1582" s="42"/>
      <c r="F1582" s="248" t="s">
        <v>2254</v>
      </c>
      <c r="G1582" s="42"/>
      <c r="H1582" s="42"/>
      <c r="I1582" s="244"/>
      <c r="J1582" s="42"/>
      <c r="K1582" s="42"/>
      <c r="L1582" s="46"/>
      <c r="M1582" s="245"/>
      <c r="N1582" s="246"/>
      <c r="O1582" s="93"/>
      <c r="P1582" s="93"/>
      <c r="Q1582" s="93"/>
      <c r="R1582" s="93"/>
      <c r="S1582" s="93"/>
      <c r="T1582" s="94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9" t="s">
        <v>254</v>
      </c>
      <c r="AU1582" s="19" t="s">
        <v>87</v>
      </c>
    </row>
    <row r="1583" s="2" customFormat="1" ht="37.8" customHeight="1">
      <c r="A1583" s="40"/>
      <c r="B1583" s="41"/>
      <c r="C1583" s="229" t="s">
        <v>2255</v>
      </c>
      <c r="D1583" s="229" t="s">
        <v>245</v>
      </c>
      <c r="E1583" s="230" t="s">
        <v>2256</v>
      </c>
      <c r="F1583" s="231" t="s">
        <v>2257</v>
      </c>
      <c r="G1583" s="232" t="s">
        <v>248</v>
      </c>
      <c r="H1583" s="233">
        <v>1027.5</v>
      </c>
      <c r="I1583" s="234"/>
      <c r="J1583" s="235">
        <f>ROUND(I1583*H1583,2)</f>
        <v>0</v>
      </c>
      <c r="K1583" s="231" t="s">
        <v>249</v>
      </c>
      <c r="L1583" s="46"/>
      <c r="M1583" s="236" t="s">
        <v>1</v>
      </c>
      <c r="N1583" s="237" t="s">
        <v>43</v>
      </c>
      <c r="O1583" s="93"/>
      <c r="P1583" s="238">
        <f>O1583*H1583</f>
        <v>0</v>
      </c>
      <c r="Q1583" s="238">
        <v>0.0050000000000000001</v>
      </c>
      <c r="R1583" s="238">
        <f>Q1583*H1583</f>
        <v>5.1375000000000002</v>
      </c>
      <c r="S1583" s="238">
        <v>0</v>
      </c>
      <c r="T1583" s="239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40" t="s">
        <v>1097</v>
      </c>
      <c r="AT1583" s="240" t="s">
        <v>245</v>
      </c>
      <c r="AU1583" s="240" t="s">
        <v>87</v>
      </c>
      <c r="AY1583" s="19" t="s">
        <v>242</v>
      </c>
      <c r="BE1583" s="241">
        <f>IF(N1583="základní",J1583,0)</f>
        <v>0</v>
      </c>
      <c r="BF1583" s="241">
        <f>IF(N1583="snížená",J1583,0)</f>
        <v>0</v>
      </c>
      <c r="BG1583" s="241">
        <f>IF(N1583="zákl. přenesená",J1583,0)</f>
        <v>0</v>
      </c>
      <c r="BH1583" s="241">
        <f>IF(N1583="sníž. přenesená",J1583,0)</f>
        <v>0</v>
      </c>
      <c r="BI1583" s="241">
        <f>IF(N1583="nulová",J1583,0)</f>
        <v>0</v>
      </c>
      <c r="BJ1583" s="19" t="s">
        <v>85</v>
      </c>
      <c r="BK1583" s="241">
        <f>ROUND(I1583*H1583,2)</f>
        <v>0</v>
      </c>
      <c r="BL1583" s="19" t="s">
        <v>1097</v>
      </c>
      <c r="BM1583" s="240" t="s">
        <v>2258</v>
      </c>
    </row>
    <row r="1584" s="2" customFormat="1">
      <c r="A1584" s="40"/>
      <c r="B1584" s="41"/>
      <c r="C1584" s="42"/>
      <c r="D1584" s="242" t="s">
        <v>252</v>
      </c>
      <c r="E1584" s="42"/>
      <c r="F1584" s="243" t="s">
        <v>2259</v>
      </c>
      <c r="G1584" s="42"/>
      <c r="H1584" s="42"/>
      <c r="I1584" s="244"/>
      <c r="J1584" s="42"/>
      <c r="K1584" s="42"/>
      <c r="L1584" s="46"/>
      <c r="M1584" s="245"/>
      <c r="N1584" s="246"/>
      <c r="O1584" s="93"/>
      <c r="P1584" s="93"/>
      <c r="Q1584" s="93"/>
      <c r="R1584" s="93"/>
      <c r="S1584" s="93"/>
      <c r="T1584" s="94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252</v>
      </c>
      <c r="AU1584" s="19" t="s">
        <v>87</v>
      </c>
    </row>
    <row r="1585" s="2" customFormat="1">
      <c r="A1585" s="40"/>
      <c r="B1585" s="41"/>
      <c r="C1585" s="42"/>
      <c r="D1585" s="247" t="s">
        <v>254</v>
      </c>
      <c r="E1585" s="42"/>
      <c r="F1585" s="248" t="s">
        <v>2260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254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2192</v>
      </c>
      <c r="G1586" s="260"/>
      <c r="H1586" s="263">
        <v>871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78</v>
      </c>
      <c r="AY1586" s="269" t="s">
        <v>242</v>
      </c>
    </row>
    <row r="1587" s="14" customFormat="1">
      <c r="A1587" s="14"/>
      <c r="B1587" s="259"/>
      <c r="C1587" s="260"/>
      <c r="D1587" s="242" t="s">
        <v>256</v>
      </c>
      <c r="E1587" s="261" t="s">
        <v>1</v>
      </c>
      <c r="F1587" s="262" t="s">
        <v>2193</v>
      </c>
      <c r="G1587" s="260"/>
      <c r="H1587" s="263">
        <v>42</v>
      </c>
      <c r="I1587" s="264"/>
      <c r="J1587" s="260"/>
      <c r="K1587" s="260"/>
      <c r="L1587" s="265"/>
      <c r="M1587" s="266"/>
      <c r="N1587" s="267"/>
      <c r="O1587" s="267"/>
      <c r="P1587" s="267"/>
      <c r="Q1587" s="267"/>
      <c r="R1587" s="267"/>
      <c r="S1587" s="267"/>
      <c r="T1587" s="26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9" t="s">
        <v>256</v>
      </c>
      <c r="AU1587" s="269" t="s">
        <v>87</v>
      </c>
      <c r="AV1587" s="14" t="s">
        <v>87</v>
      </c>
      <c r="AW1587" s="14" t="s">
        <v>36</v>
      </c>
      <c r="AX1587" s="14" t="s">
        <v>78</v>
      </c>
      <c r="AY1587" s="269" t="s">
        <v>242</v>
      </c>
    </row>
    <row r="1588" s="14" customFormat="1">
      <c r="A1588" s="14"/>
      <c r="B1588" s="259"/>
      <c r="C1588" s="260"/>
      <c r="D1588" s="242" t="s">
        <v>256</v>
      </c>
      <c r="E1588" s="261" t="s">
        <v>1</v>
      </c>
      <c r="F1588" s="262" t="s">
        <v>2194</v>
      </c>
      <c r="G1588" s="260"/>
      <c r="H1588" s="263">
        <v>75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9" t="s">
        <v>256</v>
      </c>
      <c r="AU1588" s="269" t="s">
        <v>87</v>
      </c>
      <c r="AV1588" s="14" t="s">
        <v>87</v>
      </c>
      <c r="AW1588" s="14" t="s">
        <v>36</v>
      </c>
      <c r="AX1588" s="14" t="s">
        <v>78</v>
      </c>
      <c r="AY1588" s="269" t="s">
        <v>242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2195</v>
      </c>
      <c r="G1589" s="260"/>
      <c r="H1589" s="263">
        <v>39.5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78</v>
      </c>
      <c r="AY1589" s="269" t="s">
        <v>242</v>
      </c>
    </row>
    <row r="1590" s="15" customFormat="1">
      <c r="A1590" s="15"/>
      <c r="B1590" s="270"/>
      <c r="C1590" s="271"/>
      <c r="D1590" s="242" t="s">
        <v>256</v>
      </c>
      <c r="E1590" s="272" t="s">
        <v>1</v>
      </c>
      <c r="F1590" s="273" t="s">
        <v>269</v>
      </c>
      <c r="G1590" s="271"/>
      <c r="H1590" s="274">
        <v>1027.5</v>
      </c>
      <c r="I1590" s="275"/>
      <c r="J1590" s="271"/>
      <c r="K1590" s="271"/>
      <c r="L1590" s="276"/>
      <c r="M1590" s="277"/>
      <c r="N1590" s="278"/>
      <c r="O1590" s="278"/>
      <c r="P1590" s="278"/>
      <c r="Q1590" s="278"/>
      <c r="R1590" s="278"/>
      <c r="S1590" s="278"/>
      <c r="T1590" s="279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0" t="s">
        <v>256</v>
      </c>
      <c r="AU1590" s="280" t="s">
        <v>87</v>
      </c>
      <c r="AV1590" s="15" t="s">
        <v>250</v>
      </c>
      <c r="AW1590" s="15" t="s">
        <v>36</v>
      </c>
      <c r="AX1590" s="15" t="s">
        <v>85</v>
      </c>
      <c r="AY1590" s="280" t="s">
        <v>242</v>
      </c>
    </row>
    <row r="1591" s="2" customFormat="1" ht="24.15" customHeight="1">
      <c r="A1591" s="40"/>
      <c r="B1591" s="41"/>
      <c r="C1591" s="281" t="s">
        <v>2261</v>
      </c>
      <c r="D1591" s="281" t="s">
        <v>478</v>
      </c>
      <c r="E1591" s="282" t="s">
        <v>2262</v>
      </c>
      <c r="F1591" s="283" t="s">
        <v>2263</v>
      </c>
      <c r="G1591" s="284" t="s">
        <v>360</v>
      </c>
      <c r="H1591" s="285">
        <v>59677.199999999997</v>
      </c>
      <c r="I1591" s="286"/>
      <c r="J1591" s="287">
        <f>ROUND(I1591*H1591,2)</f>
        <v>0</v>
      </c>
      <c r="K1591" s="283" t="s">
        <v>249</v>
      </c>
      <c r="L1591" s="288"/>
      <c r="M1591" s="289" t="s">
        <v>1</v>
      </c>
      <c r="N1591" s="290" t="s">
        <v>43</v>
      </c>
      <c r="O1591" s="93"/>
      <c r="P1591" s="238">
        <f>O1591*H1591</f>
        <v>0</v>
      </c>
      <c r="Q1591" s="238">
        <v>0.00050000000000000001</v>
      </c>
      <c r="R1591" s="238">
        <f>Q1591*H1591</f>
        <v>29.8386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896</v>
      </c>
      <c r="AT1591" s="240" t="s">
        <v>478</v>
      </c>
      <c r="AU1591" s="240" t="s">
        <v>87</v>
      </c>
      <c r="AY1591" s="19" t="s">
        <v>242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9" t="s">
        <v>85</v>
      </c>
      <c r="BK1591" s="241">
        <f>ROUND(I1591*H1591,2)</f>
        <v>0</v>
      </c>
      <c r="BL1591" s="19" t="s">
        <v>1097</v>
      </c>
      <c r="BM1591" s="240" t="s">
        <v>2264</v>
      </c>
    </row>
    <row r="1592" s="2" customFormat="1">
      <c r="A1592" s="40"/>
      <c r="B1592" s="41"/>
      <c r="C1592" s="42"/>
      <c r="D1592" s="242" t="s">
        <v>252</v>
      </c>
      <c r="E1592" s="42"/>
      <c r="F1592" s="243" t="s">
        <v>2265</v>
      </c>
      <c r="G1592" s="42"/>
      <c r="H1592" s="42"/>
      <c r="I1592" s="244"/>
      <c r="J1592" s="42"/>
      <c r="K1592" s="42"/>
      <c r="L1592" s="46"/>
      <c r="M1592" s="245"/>
      <c r="N1592" s="246"/>
      <c r="O1592" s="93"/>
      <c r="P1592" s="93"/>
      <c r="Q1592" s="93"/>
      <c r="R1592" s="93"/>
      <c r="S1592" s="93"/>
      <c r="T1592" s="94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252</v>
      </c>
      <c r="AU1592" s="19" t="s">
        <v>87</v>
      </c>
    </row>
    <row r="1593" s="2" customFormat="1">
      <c r="A1593" s="40"/>
      <c r="B1593" s="41"/>
      <c r="C1593" s="42"/>
      <c r="D1593" s="242" t="s">
        <v>1050</v>
      </c>
      <c r="E1593" s="42"/>
      <c r="F1593" s="291" t="s">
        <v>2266</v>
      </c>
      <c r="G1593" s="42"/>
      <c r="H1593" s="42"/>
      <c r="I1593" s="244"/>
      <c r="J1593" s="42"/>
      <c r="K1593" s="42"/>
      <c r="L1593" s="46"/>
      <c r="M1593" s="245"/>
      <c r="N1593" s="246"/>
      <c r="O1593" s="93"/>
      <c r="P1593" s="93"/>
      <c r="Q1593" s="93"/>
      <c r="R1593" s="93"/>
      <c r="S1593" s="93"/>
      <c r="T1593" s="94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1050</v>
      </c>
      <c r="AU1593" s="19" t="s">
        <v>87</v>
      </c>
    </row>
    <row r="1594" s="14" customFormat="1">
      <c r="A1594" s="14"/>
      <c r="B1594" s="259"/>
      <c r="C1594" s="260"/>
      <c r="D1594" s="242" t="s">
        <v>256</v>
      </c>
      <c r="E1594" s="260"/>
      <c r="F1594" s="262" t="s">
        <v>2267</v>
      </c>
      <c r="G1594" s="260"/>
      <c r="H1594" s="263">
        <v>59677.199999999997</v>
      </c>
      <c r="I1594" s="264"/>
      <c r="J1594" s="260"/>
      <c r="K1594" s="260"/>
      <c r="L1594" s="265"/>
      <c r="M1594" s="266"/>
      <c r="N1594" s="267"/>
      <c r="O1594" s="267"/>
      <c r="P1594" s="267"/>
      <c r="Q1594" s="267"/>
      <c r="R1594" s="267"/>
      <c r="S1594" s="267"/>
      <c r="T1594" s="26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9" t="s">
        <v>256</v>
      </c>
      <c r="AU1594" s="269" t="s">
        <v>87</v>
      </c>
      <c r="AV1594" s="14" t="s">
        <v>87</v>
      </c>
      <c r="AW1594" s="14" t="s">
        <v>4</v>
      </c>
      <c r="AX1594" s="14" t="s">
        <v>85</v>
      </c>
      <c r="AY1594" s="269" t="s">
        <v>242</v>
      </c>
    </row>
    <row r="1595" s="2" customFormat="1" ht="33" customHeight="1">
      <c r="A1595" s="40"/>
      <c r="B1595" s="41"/>
      <c r="C1595" s="229" t="s">
        <v>2268</v>
      </c>
      <c r="D1595" s="229" t="s">
        <v>245</v>
      </c>
      <c r="E1595" s="230" t="s">
        <v>2269</v>
      </c>
      <c r="F1595" s="231" t="s">
        <v>2270</v>
      </c>
      <c r="G1595" s="232" t="s">
        <v>248</v>
      </c>
      <c r="H1595" s="233">
        <v>1027.5</v>
      </c>
      <c r="I1595" s="234"/>
      <c r="J1595" s="235">
        <f>ROUND(I1595*H1595,2)</f>
        <v>0</v>
      </c>
      <c r="K1595" s="231" t="s">
        <v>249</v>
      </c>
      <c r="L1595" s="46"/>
      <c r="M1595" s="236" t="s">
        <v>1</v>
      </c>
      <c r="N1595" s="237" t="s">
        <v>43</v>
      </c>
      <c r="O1595" s="93"/>
      <c r="P1595" s="238">
        <f>O1595*H1595</f>
        <v>0</v>
      </c>
      <c r="Q1595" s="238">
        <v>0.0012099999999999999</v>
      </c>
      <c r="R1595" s="238">
        <f>Q1595*H1595</f>
        <v>1.2432749999999999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1097</v>
      </c>
      <c r="AT1595" s="240" t="s">
        <v>245</v>
      </c>
      <c r="AU1595" s="240" t="s">
        <v>87</v>
      </c>
      <c r="AY1595" s="19" t="s">
        <v>242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9" t="s">
        <v>85</v>
      </c>
      <c r="BK1595" s="241">
        <f>ROUND(I1595*H1595,2)</f>
        <v>0</v>
      </c>
      <c r="BL1595" s="19" t="s">
        <v>1097</v>
      </c>
      <c r="BM1595" s="240" t="s">
        <v>2271</v>
      </c>
    </row>
    <row r="1596" s="2" customFormat="1">
      <c r="A1596" s="40"/>
      <c r="B1596" s="41"/>
      <c r="C1596" s="42"/>
      <c r="D1596" s="242" t="s">
        <v>252</v>
      </c>
      <c r="E1596" s="42"/>
      <c r="F1596" s="243" t="s">
        <v>2272</v>
      </c>
      <c r="G1596" s="42"/>
      <c r="H1596" s="42"/>
      <c r="I1596" s="244"/>
      <c r="J1596" s="42"/>
      <c r="K1596" s="42"/>
      <c r="L1596" s="46"/>
      <c r="M1596" s="245"/>
      <c r="N1596" s="246"/>
      <c r="O1596" s="93"/>
      <c r="P1596" s="93"/>
      <c r="Q1596" s="93"/>
      <c r="R1596" s="93"/>
      <c r="S1596" s="93"/>
      <c r="T1596" s="94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252</v>
      </c>
      <c r="AU1596" s="19" t="s">
        <v>87</v>
      </c>
    </row>
    <row r="1597" s="2" customFormat="1">
      <c r="A1597" s="40"/>
      <c r="B1597" s="41"/>
      <c r="C1597" s="42"/>
      <c r="D1597" s="247" t="s">
        <v>254</v>
      </c>
      <c r="E1597" s="42"/>
      <c r="F1597" s="248" t="s">
        <v>2273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254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2192</v>
      </c>
      <c r="G1598" s="260"/>
      <c r="H1598" s="263">
        <v>871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78</v>
      </c>
      <c r="AY1598" s="269" t="s">
        <v>242</v>
      </c>
    </row>
    <row r="1599" s="14" customFormat="1">
      <c r="A1599" s="14"/>
      <c r="B1599" s="259"/>
      <c r="C1599" s="260"/>
      <c r="D1599" s="242" t="s">
        <v>256</v>
      </c>
      <c r="E1599" s="261" t="s">
        <v>1</v>
      </c>
      <c r="F1599" s="262" t="s">
        <v>2193</v>
      </c>
      <c r="G1599" s="260"/>
      <c r="H1599" s="263">
        <v>42</v>
      </c>
      <c r="I1599" s="264"/>
      <c r="J1599" s="260"/>
      <c r="K1599" s="260"/>
      <c r="L1599" s="265"/>
      <c r="M1599" s="266"/>
      <c r="N1599" s="267"/>
      <c r="O1599" s="267"/>
      <c r="P1599" s="267"/>
      <c r="Q1599" s="267"/>
      <c r="R1599" s="267"/>
      <c r="S1599" s="267"/>
      <c r="T1599" s="26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9" t="s">
        <v>256</v>
      </c>
      <c r="AU1599" s="269" t="s">
        <v>87</v>
      </c>
      <c r="AV1599" s="14" t="s">
        <v>87</v>
      </c>
      <c r="AW1599" s="14" t="s">
        <v>36</v>
      </c>
      <c r="AX1599" s="14" t="s">
        <v>78</v>
      </c>
      <c r="AY1599" s="269" t="s">
        <v>242</v>
      </c>
    </row>
    <row r="1600" s="14" customFormat="1">
      <c r="A1600" s="14"/>
      <c r="B1600" s="259"/>
      <c r="C1600" s="260"/>
      <c r="D1600" s="242" t="s">
        <v>256</v>
      </c>
      <c r="E1600" s="261" t="s">
        <v>1</v>
      </c>
      <c r="F1600" s="262" t="s">
        <v>2194</v>
      </c>
      <c r="G1600" s="260"/>
      <c r="H1600" s="263">
        <v>75</v>
      </c>
      <c r="I1600" s="264"/>
      <c r="J1600" s="260"/>
      <c r="K1600" s="260"/>
      <c r="L1600" s="265"/>
      <c r="M1600" s="266"/>
      <c r="N1600" s="267"/>
      <c r="O1600" s="267"/>
      <c r="P1600" s="267"/>
      <c r="Q1600" s="267"/>
      <c r="R1600" s="267"/>
      <c r="S1600" s="267"/>
      <c r="T1600" s="268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9" t="s">
        <v>256</v>
      </c>
      <c r="AU1600" s="269" t="s">
        <v>87</v>
      </c>
      <c r="AV1600" s="14" t="s">
        <v>87</v>
      </c>
      <c r="AW1600" s="14" t="s">
        <v>36</v>
      </c>
      <c r="AX1600" s="14" t="s">
        <v>78</v>
      </c>
      <c r="AY1600" s="269" t="s">
        <v>242</v>
      </c>
    </row>
    <row r="1601" s="14" customFormat="1">
      <c r="A1601" s="14"/>
      <c r="B1601" s="259"/>
      <c r="C1601" s="260"/>
      <c r="D1601" s="242" t="s">
        <v>256</v>
      </c>
      <c r="E1601" s="261" t="s">
        <v>1</v>
      </c>
      <c r="F1601" s="262" t="s">
        <v>2195</v>
      </c>
      <c r="G1601" s="260"/>
      <c r="H1601" s="263">
        <v>39.5</v>
      </c>
      <c r="I1601" s="264"/>
      <c r="J1601" s="260"/>
      <c r="K1601" s="260"/>
      <c r="L1601" s="265"/>
      <c r="M1601" s="266"/>
      <c r="N1601" s="267"/>
      <c r="O1601" s="267"/>
      <c r="P1601" s="267"/>
      <c r="Q1601" s="267"/>
      <c r="R1601" s="267"/>
      <c r="S1601" s="267"/>
      <c r="T1601" s="26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9" t="s">
        <v>256</v>
      </c>
      <c r="AU1601" s="269" t="s">
        <v>87</v>
      </c>
      <c r="AV1601" s="14" t="s">
        <v>87</v>
      </c>
      <c r="AW1601" s="14" t="s">
        <v>36</v>
      </c>
      <c r="AX1601" s="14" t="s">
        <v>78</v>
      </c>
      <c r="AY1601" s="269" t="s">
        <v>242</v>
      </c>
    </row>
    <row r="1602" s="15" customFormat="1">
      <c r="A1602" s="15"/>
      <c r="B1602" s="270"/>
      <c r="C1602" s="271"/>
      <c r="D1602" s="242" t="s">
        <v>256</v>
      </c>
      <c r="E1602" s="272" t="s">
        <v>1</v>
      </c>
      <c r="F1602" s="273" t="s">
        <v>269</v>
      </c>
      <c r="G1602" s="271"/>
      <c r="H1602" s="274">
        <v>1027.5</v>
      </c>
      <c r="I1602" s="275"/>
      <c r="J1602" s="271"/>
      <c r="K1602" s="271"/>
      <c r="L1602" s="276"/>
      <c r="M1602" s="277"/>
      <c r="N1602" s="278"/>
      <c r="O1602" s="278"/>
      <c r="P1602" s="278"/>
      <c r="Q1602" s="278"/>
      <c r="R1602" s="278"/>
      <c r="S1602" s="278"/>
      <c r="T1602" s="279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0" t="s">
        <v>256</v>
      </c>
      <c r="AU1602" s="280" t="s">
        <v>87</v>
      </c>
      <c r="AV1602" s="15" t="s">
        <v>250</v>
      </c>
      <c r="AW1602" s="15" t="s">
        <v>36</v>
      </c>
      <c r="AX1602" s="15" t="s">
        <v>85</v>
      </c>
      <c r="AY1602" s="280" t="s">
        <v>242</v>
      </c>
    </row>
    <row r="1603" s="2" customFormat="1" ht="24.15" customHeight="1">
      <c r="A1603" s="40"/>
      <c r="B1603" s="41"/>
      <c r="C1603" s="229" t="s">
        <v>2274</v>
      </c>
      <c r="D1603" s="229" t="s">
        <v>245</v>
      </c>
      <c r="E1603" s="230" t="s">
        <v>2275</v>
      </c>
      <c r="F1603" s="231" t="s">
        <v>2276</v>
      </c>
      <c r="G1603" s="232" t="s">
        <v>299</v>
      </c>
      <c r="H1603" s="233">
        <v>49.381999999999998</v>
      </c>
      <c r="I1603" s="234"/>
      <c r="J1603" s="235">
        <f>ROUND(I1603*H1603,2)</f>
        <v>0</v>
      </c>
      <c r="K1603" s="231" t="s">
        <v>249</v>
      </c>
      <c r="L1603" s="46"/>
      <c r="M1603" s="236" t="s">
        <v>1</v>
      </c>
      <c r="N1603" s="237" t="s">
        <v>43</v>
      </c>
      <c r="O1603" s="93"/>
      <c r="P1603" s="238">
        <f>O1603*H1603</f>
        <v>0</v>
      </c>
      <c r="Q1603" s="238">
        <v>0</v>
      </c>
      <c r="R1603" s="238">
        <f>Q1603*H1603</f>
        <v>0</v>
      </c>
      <c r="S1603" s="238">
        <v>0</v>
      </c>
      <c r="T1603" s="239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40" t="s">
        <v>1097</v>
      </c>
      <c r="AT1603" s="240" t="s">
        <v>245</v>
      </c>
      <c r="AU1603" s="240" t="s">
        <v>87</v>
      </c>
      <c r="AY1603" s="19" t="s">
        <v>242</v>
      </c>
      <c r="BE1603" s="241">
        <f>IF(N1603="základní",J1603,0)</f>
        <v>0</v>
      </c>
      <c r="BF1603" s="241">
        <f>IF(N1603="snížená",J1603,0)</f>
        <v>0</v>
      </c>
      <c r="BG1603" s="241">
        <f>IF(N1603="zákl. přenesená",J1603,0)</f>
        <v>0</v>
      </c>
      <c r="BH1603" s="241">
        <f>IF(N1603="sníž. přenesená",J1603,0)</f>
        <v>0</v>
      </c>
      <c r="BI1603" s="241">
        <f>IF(N1603="nulová",J1603,0)</f>
        <v>0</v>
      </c>
      <c r="BJ1603" s="19" t="s">
        <v>85</v>
      </c>
      <c r="BK1603" s="241">
        <f>ROUND(I1603*H1603,2)</f>
        <v>0</v>
      </c>
      <c r="BL1603" s="19" t="s">
        <v>1097</v>
      </c>
      <c r="BM1603" s="240" t="s">
        <v>2277</v>
      </c>
    </row>
    <row r="1604" s="2" customFormat="1">
      <c r="A1604" s="40"/>
      <c r="B1604" s="41"/>
      <c r="C1604" s="42"/>
      <c r="D1604" s="242" t="s">
        <v>252</v>
      </c>
      <c r="E1604" s="42"/>
      <c r="F1604" s="243" t="s">
        <v>2278</v>
      </c>
      <c r="G1604" s="42"/>
      <c r="H1604" s="42"/>
      <c r="I1604" s="244"/>
      <c r="J1604" s="42"/>
      <c r="K1604" s="42"/>
      <c r="L1604" s="46"/>
      <c r="M1604" s="245"/>
      <c r="N1604" s="246"/>
      <c r="O1604" s="93"/>
      <c r="P1604" s="93"/>
      <c r="Q1604" s="93"/>
      <c r="R1604" s="93"/>
      <c r="S1604" s="93"/>
      <c r="T1604" s="94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252</v>
      </c>
      <c r="AU1604" s="19" t="s">
        <v>87</v>
      </c>
    </row>
    <row r="1605" s="2" customFormat="1">
      <c r="A1605" s="40"/>
      <c r="B1605" s="41"/>
      <c r="C1605" s="42"/>
      <c r="D1605" s="247" t="s">
        <v>254</v>
      </c>
      <c r="E1605" s="42"/>
      <c r="F1605" s="248" t="s">
        <v>2279</v>
      </c>
      <c r="G1605" s="42"/>
      <c r="H1605" s="42"/>
      <c r="I1605" s="244"/>
      <c r="J1605" s="42"/>
      <c r="K1605" s="42"/>
      <c r="L1605" s="46"/>
      <c r="M1605" s="245"/>
      <c r="N1605" s="246"/>
      <c r="O1605" s="93"/>
      <c r="P1605" s="93"/>
      <c r="Q1605" s="93"/>
      <c r="R1605" s="93"/>
      <c r="S1605" s="93"/>
      <c r="T1605" s="94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9" t="s">
        <v>254</v>
      </c>
      <c r="AU1605" s="19" t="s">
        <v>87</v>
      </c>
    </row>
    <row r="1606" s="12" customFormat="1" ht="22.8" customHeight="1">
      <c r="A1606" s="12"/>
      <c r="B1606" s="213"/>
      <c r="C1606" s="214"/>
      <c r="D1606" s="215" t="s">
        <v>77</v>
      </c>
      <c r="E1606" s="227" t="s">
        <v>2280</v>
      </c>
      <c r="F1606" s="227" t="s">
        <v>2281</v>
      </c>
      <c r="G1606" s="214"/>
      <c r="H1606" s="214"/>
      <c r="I1606" s="217"/>
      <c r="J1606" s="228">
        <f>BK1606</f>
        <v>0</v>
      </c>
      <c r="K1606" s="214"/>
      <c r="L1606" s="219"/>
      <c r="M1606" s="220"/>
      <c r="N1606" s="221"/>
      <c r="O1606" s="221"/>
      <c r="P1606" s="222">
        <f>SUM(P1607:P1662)</f>
        <v>0</v>
      </c>
      <c r="Q1606" s="221"/>
      <c r="R1606" s="222">
        <f>SUM(R1607:R1662)</f>
        <v>1.9995553800000001</v>
      </c>
      <c r="S1606" s="221"/>
      <c r="T1606" s="223">
        <f>SUM(T1607:T1662)</f>
        <v>0</v>
      </c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R1606" s="224" t="s">
        <v>87</v>
      </c>
      <c r="AT1606" s="225" t="s">
        <v>77</v>
      </c>
      <c r="AU1606" s="225" t="s">
        <v>85</v>
      </c>
      <c r="AY1606" s="224" t="s">
        <v>242</v>
      </c>
      <c r="BK1606" s="226">
        <f>SUM(BK1607:BK1662)</f>
        <v>0</v>
      </c>
    </row>
    <row r="1607" s="2" customFormat="1" ht="24.15" customHeight="1">
      <c r="A1607" s="40"/>
      <c r="B1607" s="41"/>
      <c r="C1607" s="229" t="s">
        <v>2282</v>
      </c>
      <c r="D1607" s="229" t="s">
        <v>245</v>
      </c>
      <c r="E1607" s="230" t="s">
        <v>2283</v>
      </c>
      <c r="F1607" s="231" t="s">
        <v>2284</v>
      </c>
      <c r="G1607" s="232" t="s">
        <v>248</v>
      </c>
      <c r="H1607" s="233">
        <v>175.68000000000001</v>
      </c>
      <c r="I1607" s="234"/>
      <c r="J1607" s="235">
        <f>ROUND(I1607*H1607,2)</f>
        <v>0</v>
      </c>
      <c r="K1607" s="231" t="s">
        <v>249</v>
      </c>
      <c r="L1607" s="46"/>
      <c r="M1607" s="236" t="s">
        <v>1</v>
      </c>
      <c r="N1607" s="237" t="s">
        <v>43</v>
      </c>
      <c r="O1607" s="93"/>
      <c r="P1607" s="238">
        <f>O1607*H1607</f>
        <v>0</v>
      </c>
      <c r="Q1607" s="238">
        <v>0.00013999999999999999</v>
      </c>
      <c r="R1607" s="238">
        <f>Q1607*H1607</f>
        <v>0.024595199999999998</v>
      </c>
      <c r="S1607" s="238">
        <v>0</v>
      </c>
      <c r="T1607" s="239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0" t="s">
        <v>1097</v>
      </c>
      <c r="AT1607" s="240" t="s">
        <v>245</v>
      </c>
      <c r="AU1607" s="240" t="s">
        <v>87</v>
      </c>
      <c r="AY1607" s="19" t="s">
        <v>242</v>
      </c>
      <c r="BE1607" s="241">
        <f>IF(N1607="základní",J1607,0)</f>
        <v>0</v>
      </c>
      <c r="BF1607" s="241">
        <f>IF(N1607="snížená",J1607,0)</f>
        <v>0</v>
      </c>
      <c r="BG1607" s="241">
        <f>IF(N1607="zákl. přenesená",J1607,0)</f>
        <v>0</v>
      </c>
      <c r="BH1607" s="241">
        <f>IF(N1607="sníž. přenesená",J1607,0)</f>
        <v>0</v>
      </c>
      <c r="BI1607" s="241">
        <f>IF(N1607="nulová",J1607,0)</f>
        <v>0</v>
      </c>
      <c r="BJ1607" s="19" t="s">
        <v>85</v>
      </c>
      <c r="BK1607" s="241">
        <f>ROUND(I1607*H1607,2)</f>
        <v>0</v>
      </c>
      <c r="BL1607" s="19" t="s">
        <v>1097</v>
      </c>
      <c r="BM1607" s="240" t="s">
        <v>2285</v>
      </c>
    </row>
    <row r="1608" s="2" customFormat="1">
      <c r="A1608" s="40"/>
      <c r="B1608" s="41"/>
      <c r="C1608" s="42"/>
      <c r="D1608" s="242" t="s">
        <v>252</v>
      </c>
      <c r="E1608" s="42"/>
      <c r="F1608" s="243" t="s">
        <v>2286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252</v>
      </c>
      <c r="AU1608" s="19" t="s">
        <v>87</v>
      </c>
    </row>
    <row r="1609" s="2" customFormat="1">
      <c r="A1609" s="40"/>
      <c r="B1609" s="41"/>
      <c r="C1609" s="42"/>
      <c r="D1609" s="247" t="s">
        <v>254</v>
      </c>
      <c r="E1609" s="42"/>
      <c r="F1609" s="248" t="s">
        <v>2287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254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2288</v>
      </c>
      <c r="G1610" s="260"/>
      <c r="H1610" s="263">
        <v>175.68000000000001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24.15" customHeight="1">
      <c r="A1611" s="40"/>
      <c r="B1611" s="41"/>
      <c r="C1611" s="229" t="s">
        <v>2289</v>
      </c>
      <c r="D1611" s="229" t="s">
        <v>245</v>
      </c>
      <c r="E1611" s="230" t="s">
        <v>2290</v>
      </c>
      <c r="F1611" s="231" t="s">
        <v>2291</v>
      </c>
      <c r="G1611" s="232" t="s">
        <v>248</v>
      </c>
      <c r="H1611" s="233">
        <v>175.68000000000001</v>
      </c>
      <c r="I1611" s="234"/>
      <c r="J1611" s="235">
        <f>ROUND(I1611*H1611,2)</f>
        <v>0</v>
      </c>
      <c r="K1611" s="231" t="s">
        <v>249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0.00012</v>
      </c>
      <c r="R1611" s="238">
        <f>Q1611*H1611</f>
        <v>0.021081600000000002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2292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2293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2" customFormat="1">
      <c r="A1613" s="40"/>
      <c r="B1613" s="41"/>
      <c r="C1613" s="42"/>
      <c r="D1613" s="247" t="s">
        <v>254</v>
      </c>
      <c r="E1613" s="42"/>
      <c r="F1613" s="248" t="s">
        <v>2294</v>
      </c>
      <c r="G1613" s="42"/>
      <c r="H1613" s="42"/>
      <c r="I1613" s="244"/>
      <c r="J1613" s="42"/>
      <c r="K1613" s="42"/>
      <c r="L1613" s="46"/>
      <c r="M1613" s="245"/>
      <c r="N1613" s="246"/>
      <c r="O1613" s="93"/>
      <c r="P1613" s="93"/>
      <c r="Q1613" s="93"/>
      <c r="R1613" s="93"/>
      <c r="S1613" s="93"/>
      <c r="T1613" s="94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254</v>
      </c>
      <c r="AU1613" s="19" t="s">
        <v>87</v>
      </c>
    </row>
    <row r="1614" s="2" customFormat="1" ht="16.5" customHeight="1">
      <c r="A1614" s="40"/>
      <c r="B1614" s="41"/>
      <c r="C1614" s="229" t="s">
        <v>2295</v>
      </c>
      <c r="D1614" s="229" t="s">
        <v>245</v>
      </c>
      <c r="E1614" s="230" t="s">
        <v>2296</v>
      </c>
      <c r="F1614" s="231" t="s">
        <v>2297</v>
      </c>
      <c r="G1614" s="232" t="s">
        <v>248</v>
      </c>
      <c r="H1614" s="233">
        <v>2853.7800000000002</v>
      </c>
      <c r="I1614" s="234"/>
      <c r="J1614" s="235">
        <f>ROUND(I1614*H1614,2)</f>
        <v>0</v>
      </c>
      <c r="K1614" s="231" t="s">
        <v>249</v>
      </c>
      <c r="L1614" s="46"/>
      <c r="M1614" s="236" t="s">
        <v>1</v>
      </c>
      <c r="N1614" s="237" t="s">
        <v>43</v>
      </c>
      <c r="O1614" s="93"/>
      <c r="P1614" s="238">
        <f>O1614*H1614</f>
        <v>0</v>
      </c>
      <c r="Q1614" s="238">
        <v>0</v>
      </c>
      <c r="R1614" s="238">
        <f>Q1614*H1614</f>
        <v>0</v>
      </c>
      <c r="S1614" s="238">
        <v>0</v>
      </c>
      <c r="T1614" s="239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40" t="s">
        <v>1097</v>
      </c>
      <c r="AT1614" s="240" t="s">
        <v>245</v>
      </c>
      <c r="AU1614" s="240" t="s">
        <v>87</v>
      </c>
      <c r="AY1614" s="19" t="s">
        <v>242</v>
      </c>
      <c r="BE1614" s="241">
        <f>IF(N1614="základní",J1614,0)</f>
        <v>0</v>
      </c>
      <c r="BF1614" s="241">
        <f>IF(N1614="snížená",J1614,0)</f>
        <v>0</v>
      </c>
      <c r="BG1614" s="241">
        <f>IF(N1614="zákl. přenesená",J1614,0)</f>
        <v>0</v>
      </c>
      <c r="BH1614" s="241">
        <f>IF(N1614="sníž. přenesená",J1614,0)</f>
        <v>0</v>
      </c>
      <c r="BI1614" s="241">
        <f>IF(N1614="nulová",J1614,0)</f>
        <v>0</v>
      </c>
      <c r="BJ1614" s="19" t="s">
        <v>85</v>
      </c>
      <c r="BK1614" s="241">
        <f>ROUND(I1614*H1614,2)</f>
        <v>0</v>
      </c>
      <c r="BL1614" s="19" t="s">
        <v>1097</v>
      </c>
      <c r="BM1614" s="240" t="s">
        <v>2298</v>
      </c>
    </row>
    <row r="1615" s="2" customFormat="1">
      <c r="A1615" s="40"/>
      <c r="B1615" s="41"/>
      <c r="C1615" s="42"/>
      <c r="D1615" s="242" t="s">
        <v>252</v>
      </c>
      <c r="E1615" s="42"/>
      <c r="F1615" s="243" t="s">
        <v>2299</v>
      </c>
      <c r="G1615" s="42"/>
      <c r="H1615" s="42"/>
      <c r="I1615" s="244"/>
      <c r="J1615" s="42"/>
      <c r="K1615" s="42"/>
      <c r="L1615" s="46"/>
      <c r="M1615" s="245"/>
      <c r="N1615" s="246"/>
      <c r="O1615" s="93"/>
      <c r="P1615" s="93"/>
      <c r="Q1615" s="93"/>
      <c r="R1615" s="93"/>
      <c r="S1615" s="93"/>
      <c r="T1615" s="94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252</v>
      </c>
      <c r="AU1615" s="19" t="s">
        <v>87</v>
      </c>
    </row>
    <row r="1616" s="2" customFormat="1">
      <c r="A1616" s="40"/>
      <c r="B1616" s="41"/>
      <c r="C1616" s="42"/>
      <c r="D1616" s="247" t="s">
        <v>254</v>
      </c>
      <c r="E1616" s="42"/>
      <c r="F1616" s="248" t="s">
        <v>2300</v>
      </c>
      <c r="G1616" s="42"/>
      <c r="H1616" s="42"/>
      <c r="I1616" s="244"/>
      <c r="J1616" s="42"/>
      <c r="K1616" s="42"/>
      <c r="L1616" s="46"/>
      <c r="M1616" s="245"/>
      <c r="N1616" s="246"/>
      <c r="O1616" s="93"/>
      <c r="P1616" s="93"/>
      <c r="Q1616" s="93"/>
      <c r="R1616" s="93"/>
      <c r="S1616" s="93"/>
      <c r="T1616" s="94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254</v>
      </c>
      <c r="AU1616" s="19" t="s">
        <v>87</v>
      </c>
    </row>
    <row r="1617" s="13" customFormat="1">
      <c r="A1617" s="13"/>
      <c r="B1617" s="249"/>
      <c r="C1617" s="250"/>
      <c r="D1617" s="242" t="s">
        <v>256</v>
      </c>
      <c r="E1617" s="251" t="s">
        <v>1</v>
      </c>
      <c r="F1617" s="252" t="s">
        <v>2301</v>
      </c>
      <c r="G1617" s="250"/>
      <c r="H1617" s="251" t="s">
        <v>1</v>
      </c>
      <c r="I1617" s="253"/>
      <c r="J1617" s="250"/>
      <c r="K1617" s="250"/>
      <c r="L1617" s="254"/>
      <c r="M1617" s="255"/>
      <c r="N1617" s="256"/>
      <c r="O1617" s="256"/>
      <c r="P1617" s="256"/>
      <c r="Q1617" s="256"/>
      <c r="R1617" s="256"/>
      <c r="S1617" s="256"/>
      <c r="T1617" s="257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8" t="s">
        <v>256</v>
      </c>
      <c r="AU1617" s="258" t="s">
        <v>87</v>
      </c>
      <c r="AV1617" s="13" t="s">
        <v>85</v>
      </c>
      <c r="AW1617" s="13" t="s">
        <v>36</v>
      </c>
      <c r="AX1617" s="13" t="s">
        <v>78</v>
      </c>
      <c r="AY1617" s="258" t="s">
        <v>242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2302</v>
      </c>
      <c r="G1618" s="260"/>
      <c r="H1618" s="263">
        <v>607.54000000000008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78</v>
      </c>
      <c r="AY1618" s="269" t="s">
        <v>242</v>
      </c>
    </row>
    <row r="1619" s="14" customFormat="1">
      <c r="A1619" s="14"/>
      <c r="B1619" s="259"/>
      <c r="C1619" s="260"/>
      <c r="D1619" s="242" t="s">
        <v>256</v>
      </c>
      <c r="E1619" s="261" t="s">
        <v>1</v>
      </c>
      <c r="F1619" s="262" t="s">
        <v>2303</v>
      </c>
      <c r="G1619" s="260"/>
      <c r="H1619" s="263">
        <v>844.68000000000018</v>
      </c>
      <c r="I1619" s="264"/>
      <c r="J1619" s="260"/>
      <c r="K1619" s="260"/>
      <c r="L1619" s="265"/>
      <c r="M1619" s="266"/>
      <c r="N1619" s="267"/>
      <c r="O1619" s="267"/>
      <c r="P1619" s="267"/>
      <c r="Q1619" s="267"/>
      <c r="R1619" s="267"/>
      <c r="S1619" s="267"/>
      <c r="T1619" s="268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9" t="s">
        <v>256</v>
      </c>
      <c r="AU1619" s="269" t="s">
        <v>87</v>
      </c>
      <c r="AV1619" s="14" t="s">
        <v>87</v>
      </c>
      <c r="AW1619" s="14" t="s">
        <v>36</v>
      </c>
      <c r="AX1619" s="14" t="s">
        <v>78</v>
      </c>
      <c r="AY1619" s="269" t="s">
        <v>242</v>
      </c>
    </row>
    <row r="1620" s="14" customFormat="1">
      <c r="A1620" s="14"/>
      <c r="B1620" s="259"/>
      <c r="C1620" s="260"/>
      <c r="D1620" s="242" t="s">
        <v>256</v>
      </c>
      <c r="E1620" s="261" t="s">
        <v>1</v>
      </c>
      <c r="F1620" s="262" t="s">
        <v>2304</v>
      </c>
      <c r="G1620" s="260"/>
      <c r="H1620" s="263">
        <v>38.5</v>
      </c>
      <c r="I1620" s="264"/>
      <c r="J1620" s="260"/>
      <c r="K1620" s="260"/>
      <c r="L1620" s="265"/>
      <c r="M1620" s="266"/>
      <c r="N1620" s="267"/>
      <c r="O1620" s="267"/>
      <c r="P1620" s="267"/>
      <c r="Q1620" s="267"/>
      <c r="R1620" s="267"/>
      <c r="S1620" s="267"/>
      <c r="T1620" s="26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9" t="s">
        <v>256</v>
      </c>
      <c r="AU1620" s="269" t="s">
        <v>87</v>
      </c>
      <c r="AV1620" s="14" t="s">
        <v>87</v>
      </c>
      <c r="AW1620" s="14" t="s">
        <v>36</v>
      </c>
      <c r="AX1620" s="14" t="s">
        <v>78</v>
      </c>
      <c r="AY1620" s="269" t="s">
        <v>242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2305</v>
      </c>
      <c r="G1621" s="260"/>
      <c r="H1621" s="263">
        <v>202.78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78</v>
      </c>
      <c r="AY1621" s="269" t="s">
        <v>242</v>
      </c>
    </row>
    <row r="1622" s="14" customFormat="1">
      <c r="A1622" s="14"/>
      <c r="B1622" s="259"/>
      <c r="C1622" s="260"/>
      <c r="D1622" s="242" t="s">
        <v>256</v>
      </c>
      <c r="E1622" s="261" t="s">
        <v>1</v>
      </c>
      <c r="F1622" s="262" t="s">
        <v>2306</v>
      </c>
      <c r="G1622" s="260"/>
      <c r="H1622" s="263">
        <v>807.08000000000004</v>
      </c>
      <c r="I1622" s="264"/>
      <c r="J1622" s="260"/>
      <c r="K1622" s="260"/>
      <c r="L1622" s="265"/>
      <c r="M1622" s="266"/>
      <c r="N1622" s="267"/>
      <c r="O1622" s="267"/>
      <c r="P1622" s="267"/>
      <c r="Q1622" s="267"/>
      <c r="R1622" s="267"/>
      <c r="S1622" s="267"/>
      <c r="T1622" s="26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9" t="s">
        <v>256</v>
      </c>
      <c r="AU1622" s="269" t="s">
        <v>87</v>
      </c>
      <c r="AV1622" s="14" t="s">
        <v>87</v>
      </c>
      <c r="AW1622" s="14" t="s">
        <v>36</v>
      </c>
      <c r="AX1622" s="14" t="s">
        <v>78</v>
      </c>
      <c r="AY1622" s="269" t="s">
        <v>242</v>
      </c>
    </row>
    <row r="1623" s="14" customFormat="1">
      <c r="A1623" s="14"/>
      <c r="B1623" s="259"/>
      <c r="C1623" s="260"/>
      <c r="D1623" s="242" t="s">
        <v>256</v>
      </c>
      <c r="E1623" s="261" t="s">
        <v>1</v>
      </c>
      <c r="F1623" s="262" t="s">
        <v>2307</v>
      </c>
      <c r="G1623" s="260"/>
      <c r="H1623" s="263">
        <v>353.19999999999999</v>
      </c>
      <c r="I1623" s="264"/>
      <c r="J1623" s="260"/>
      <c r="K1623" s="260"/>
      <c r="L1623" s="265"/>
      <c r="M1623" s="266"/>
      <c r="N1623" s="267"/>
      <c r="O1623" s="267"/>
      <c r="P1623" s="267"/>
      <c r="Q1623" s="267"/>
      <c r="R1623" s="267"/>
      <c r="S1623" s="267"/>
      <c r="T1623" s="26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9" t="s">
        <v>256</v>
      </c>
      <c r="AU1623" s="269" t="s">
        <v>87</v>
      </c>
      <c r="AV1623" s="14" t="s">
        <v>87</v>
      </c>
      <c r="AW1623" s="14" t="s">
        <v>36</v>
      </c>
      <c r="AX1623" s="14" t="s">
        <v>78</v>
      </c>
      <c r="AY1623" s="269" t="s">
        <v>242</v>
      </c>
    </row>
    <row r="1624" s="15" customFormat="1">
      <c r="A1624" s="15"/>
      <c r="B1624" s="270"/>
      <c r="C1624" s="271"/>
      <c r="D1624" s="242" t="s">
        <v>256</v>
      </c>
      <c r="E1624" s="272" t="s">
        <v>1</v>
      </c>
      <c r="F1624" s="273" t="s">
        <v>269</v>
      </c>
      <c r="G1624" s="271"/>
      <c r="H1624" s="274">
        <v>2853.7800000000002</v>
      </c>
      <c r="I1624" s="275"/>
      <c r="J1624" s="271"/>
      <c r="K1624" s="271"/>
      <c r="L1624" s="276"/>
      <c r="M1624" s="277"/>
      <c r="N1624" s="278"/>
      <c r="O1624" s="278"/>
      <c r="P1624" s="278"/>
      <c r="Q1624" s="278"/>
      <c r="R1624" s="278"/>
      <c r="S1624" s="278"/>
      <c r="T1624" s="279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0" t="s">
        <v>256</v>
      </c>
      <c r="AU1624" s="280" t="s">
        <v>87</v>
      </c>
      <c r="AV1624" s="15" t="s">
        <v>250</v>
      </c>
      <c r="AW1624" s="15" t="s">
        <v>36</v>
      </c>
      <c r="AX1624" s="15" t="s">
        <v>85</v>
      </c>
      <c r="AY1624" s="280" t="s">
        <v>242</v>
      </c>
    </row>
    <row r="1625" s="2" customFormat="1" ht="24.15" customHeight="1">
      <c r="A1625" s="40"/>
      <c r="B1625" s="41"/>
      <c r="C1625" s="229" t="s">
        <v>2308</v>
      </c>
      <c r="D1625" s="229" t="s">
        <v>245</v>
      </c>
      <c r="E1625" s="230" t="s">
        <v>2309</v>
      </c>
      <c r="F1625" s="231" t="s">
        <v>2310</v>
      </c>
      <c r="G1625" s="232" t="s">
        <v>248</v>
      </c>
      <c r="H1625" s="233">
        <v>2853.7800000000002</v>
      </c>
      <c r="I1625" s="234"/>
      <c r="J1625" s="235">
        <f>ROUND(I1625*H1625,2)</f>
        <v>0</v>
      </c>
      <c r="K1625" s="231" t="s">
        <v>249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0.00010000000000000001</v>
      </c>
      <c r="R1625" s="238">
        <f>Q1625*H1625</f>
        <v>0.28537800000000002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2311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2312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>
      <c r="A1627" s="40"/>
      <c r="B1627" s="41"/>
      <c r="C1627" s="42"/>
      <c r="D1627" s="247" t="s">
        <v>254</v>
      </c>
      <c r="E1627" s="42"/>
      <c r="F1627" s="248" t="s">
        <v>2313</v>
      </c>
      <c r="G1627" s="42"/>
      <c r="H1627" s="42"/>
      <c r="I1627" s="244"/>
      <c r="J1627" s="42"/>
      <c r="K1627" s="42"/>
      <c r="L1627" s="46"/>
      <c r="M1627" s="245"/>
      <c r="N1627" s="246"/>
      <c r="O1627" s="93"/>
      <c r="P1627" s="93"/>
      <c r="Q1627" s="93"/>
      <c r="R1627" s="93"/>
      <c r="S1627" s="93"/>
      <c r="T1627" s="94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T1627" s="19" t="s">
        <v>254</v>
      </c>
      <c r="AU1627" s="19" t="s">
        <v>87</v>
      </c>
    </row>
    <row r="1628" s="13" customFormat="1">
      <c r="A1628" s="13"/>
      <c r="B1628" s="249"/>
      <c r="C1628" s="250"/>
      <c r="D1628" s="242" t="s">
        <v>256</v>
      </c>
      <c r="E1628" s="251" t="s">
        <v>1</v>
      </c>
      <c r="F1628" s="252" t="s">
        <v>2301</v>
      </c>
      <c r="G1628" s="250"/>
      <c r="H1628" s="251" t="s">
        <v>1</v>
      </c>
      <c r="I1628" s="253"/>
      <c r="J1628" s="250"/>
      <c r="K1628" s="250"/>
      <c r="L1628" s="254"/>
      <c r="M1628" s="255"/>
      <c r="N1628" s="256"/>
      <c r="O1628" s="256"/>
      <c r="P1628" s="256"/>
      <c r="Q1628" s="256"/>
      <c r="R1628" s="256"/>
      <c r="S1628" s="256"/>
      <c r="T1628" s="25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8" t="s">
        <v>256</v>
      </c>
      <c r="AU1628" s="258" t="s">
        <v>87</v>
      </c>
      <c r="AV1628" s="13" t="s">
        <v>85</v>
      </c>
      <c r="AW1628" s="13" t="s">
        <v>36</v>
      </c>
      <c r="AX1628" s="13" t="s">
        <v>78</v>
      </c>
      <c r="AY1628" s="258" t="s">
        <v>242</v>
      </c>
    </row>
    <row r="1629" s="14" customFormat="1">
      <c r="A1629" s="14"/>
      <c r="B1629" s="259"/>
      <c r="C1629" s="260"/>
      <c r="D1629" s="242" t="s">
        <v>256</v>
      </c>
      <c r="E1629" s="261" t="s">
        <v>1</v>
      </c>
      <c r="F1629" s="262" t="s">
        <v>2302</v>
      </c>
      <c r="G1629" s="260"/>
      <c r="H1629" s="263">
        <v>607.54000000000008</v>
      </c>
      <c r="I1629" s="264"/>
      <c r="J1629" s="260"/>
      <c r="K1629" s="260"/>
      <c r="L1629" s="265"/>
      <c r="M1629" s="266"/>
      <c r="N1629" s="267"/>
      <c r="O1629" s="267"/>
      <c r="P1629" s="267"/>
      <c r="Q1629" s="267"/>
      <c r="R1629" s="267"/>
      <c r="S1629" s="267"/>
      <c r="T1629" s="26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9" t="s">
        <v>256</v>
      </c>
      <c r="AU1629" s="269" t="s">
        <v>87</v>
      </c>
      <c r="AV1629" s="14" t="s">
        <v>87</v>
      </c>
      <c r="AW1629" s="14" t="s">
        <v>36</v>
      </c>
      <c r="AX1629" s="14" t="s">
        <v>78</v>
      </c>
      <c r="AY1629" s="269" t="s">
        <v>242</v>
      </c>
    </row>
    <row r="1630" s="14" customFormat="1">
      <c r="A1630" s="14"/>
      <c r="B1630" s="259"/>
      <c r="C1630" s="260"/>
      <c r="D1630" s="242" t="s">
        <v>256</v>
      </c>
      <c r="E1630" s="261" t="s">
        <v>1</v>
      </c>
      <c r="F1630" s="262" t="s">
        <v>2303</v>
      </c>
      <c r="G1630" s="260"/>
      <c r="H1630" s="263">
        <v>844.68000000000018</v>
      </c>
      <c r="I1630" s="264"/>
      <c r="J1630" s="260"/>
      <c r="K1630" s="260"/>
      <c r="L1630" s="265"/>
      <c r="M1630" s="266"/>
      <c r="N1630" s="267"/>
      <c r="O1630" s="267"/>
      <c r="P1630" s="267"/>
      <c r="Q1630" s="267"/>
      <c r="R1630" s="267"/>
      <c r="S1630" s="267"/>
      <c r="T1630" s="26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9" t="s">
        <v>256</v>
      </c>
      <c r="AU1630" s="269" t="s">
        <v>87</v>
      </c>
      <c r="AV1630" s="14" t="s">
        <v>87</v>
      </c>
      <c r="AW1630" s="14" t="s">
        <v>36</v>
      </c>
      <c r="AX1630" s="14" t="s">
        <v>78</v>
      </c>
      <c r="AY1630" s="269" t="s">
        <v>242</v>
      </c>
    </row>
    <row r="1631" s="14" customFormat="1">
      <c r="A1631" s="14"/>
      <c r="B1631" s="259"/>
      <c r="C1631" s="260"/>
      <c r="D1631" s="242" t="s">
        <v>256</v>
      </c>
      <c r="E1631" s="261" t="s">
        <v>1</v>
      </c>
      <c r="F1631" s="262" t="s">
        <v>2304</v>
      </c>
      <c r="G1631" s="260"/>
      <c r="H1631" s="263">
        <v>38.5</v>
      </c>
      <c r="I1631" s="264"/>
      <c r="J1631" s="260"/>
      <c r="K1631" s="260"/>
      <c r="L1631" s="265"/>
      <c r="M1631" s="266"/>
      <c r="N1631" s="267"/>
      <c r="O1631" s="267"/>
      <c r="P1631" s="267"/>
      <c r="Q1631" s="267"/>
      <c r="R1631" s="267"/>
      <c r="S1631" s="267"/>
      <c r="T1631" s="26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9" t="s">
        <v>256</v>
      </c>
      <c r="AU1631" s="269" t="s">
        <v>87</v>
      </c>
      <c r="AV1631" s="14" t="s">
        <v>87</v>
      </c>
      <c r="AW1631" s="14" t="s">
        <v>36</v>
      </c>
      <c r="AX1631" s="14" t="s">
        <v>78</v>
      </c>
      <c r="AY1631" s="269" t="s">
        <v>242</v>
      </c>
    </row>
    <row r="1632" s="14" customFormat="1">
      <c r="A1632" s="14"/>
      <c r="B1632" s="259"/>
      <c r="C1632" s="260"/>
      <c r="D1632" s="242" t="s">
        <v>256</v>
      </c>
      <c r="E1632" s="261" t="s">
        <v>1</v>
      </c>
      <c r="F1632" s="262" t="s">
        <v>2305</v>
      </c>
      <c r="G1632" s="260"/>
      <c r="H1632" s="263">
        <v>202.78</v>
      </c>
      <c r="I1632" s="264"/>
      <c r="J1632" s="260"/>
      <c r="K1632" s="260"/>
      <c r="L1632" s="265"/>
      <c r="M1632" s="266"/>
      <c r="N1632" s="267"/>
      <c r="O1632" s="267"/>
      <c r="P1632" s="267"/>
      <c r="Q1632" s="267"/>
      <c r="R1632" s="267"/>
      <c r="S1632" s="267"/>
      <c r="T1632" s="26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9" t="s">
        <v>256</v>
      </c>
      <c r="AU1632" s="269" t="s">
        <v>87</v>
      </c>
      <c r="AV1632" s="14" t="s">
        <v>87</v>
      </c>
      <c r="AW1632" s="14" t="s">
        <v>36</v>
      </c>
      <c r="AX1632" s="14" t="s">
        <v>78</v>
      </c>
      <c r="AY1632" s="269" t="s">
        <v>242</v>
      </c>
    </row>
    <row r="1633" s="14" customFormat="1">
      <c r="A1633" s="14"/>
      <c r="B1633" s="259"/>
      <c r="C1633" s="260"/>
      <c r="D1633" s="242" t="s">
        <v>256</v>
      </c>
      <c r="E1633" s="261" t="s">
        <v>1</v>
      </c>
      <c r="F1633" s="262" t="s">
        <v>2306</v>
      </c>
      <c r="G1633" s="260"/>
      <c r="H1633" s="263">
        <v>807.08000000000004</v>
      </c>
      <c r="I1633" s="264"/>
      <c r="J1633" s="260"/>
      <c r="K1633" s="260"/>
      <c r="L1633" s="265"/>
      <c r="M1633" s="266"/>
      <c r="N1633" s="267"/>
      <c r="O1633" s="267"/>
      <c r="P1633" s="267"/>
      <c r="Q1633" s="267"/>
      <c r="R1633" s="267"/>
      <c r="S1633" s="267"/>
      <c r="T1633" s="26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9" t="s">
        <v>256</v>
      </c>
      <c r="AU1633" s="269" t="s">
        <v>87</v>
      </c>
      <c r="AV1633" s="14" t="s">
        <v>87</v>
      </c>
      <c r="AW1633" s="14" t="s">
        <v>36</v>
      </c>
      <c r="AX1633" s="14" t="s">
        <v>78</v>
      </c>
      <c r="AY1633" s="269" t="s">
        <v>242</v>
      </c>
    </row>
    <row r="1634" s="14" customFormat="1">
      <c r="A1634" s="14"/>
      <c r="B1634" s="259"/>
      <c r="C1634" s="260"/>
      <c r="D1634" s="242" t="s">
        <v>256</v>
      </c>
      <c r="E1634" s="261" t="s">
        <v>1</v>
      </c>
      <c r="F1634" s="262" t="s">
        <v>2307</v>
      </c>
      <c r="G1634" s="260"/>
      <c r="H1634" s="263">
        <v>353.19999999999999</v>
      </c>
      <c r="I1634" s="264"/>
      <c r="J1634" s="260"/>
      <c r="K1634" s="260"/>
      <c r="L1634" s="265"/>
      <c r="M1634" s="266"/>
      <c r="N1634" s="267"/>
      <c r="O1634" s="267"/>
      <c r="P1634" s="267"/>
      <c r="Q1634" s="267"/>
      <c r="R1634" s="267"/>
      <c r="S1634" s="267"/>
      <c r="T1634" s="26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9" t="s">
        <v>256</v>
      </c>
      <c r="AU1634" s="269" t="s">
        <v>87</v>
      </c>
      <c r="AV1634" s="14" t="s">
        <v>87</v>
      </c>
      <c r="AW1634" s="14" t="s">
        <v>36</v>
      </c>
      <c r="AX1634" s="14" t="s">
        <v>78</v>
      </c>
      <c r="AY1634" s="269" t="s">
        <v>242</v>
      </c>
    </row>
    <row r="1635" s="15" customFormat="1">
      <c r="A1635" s="15"/>
      <c r="B1635" s="270"/>
      <c r="C1635" s="271"/>
      <c r="D1635" s="242" t="s">
        <v>256</v>
      </c>
      <c r="E1635" s="272" t="s">
        <v>1</v>
      </c>
      <c r="F1635" s="273" t="s">
        <v>269</v>
      </c>
      <c r="G1635" s="271"/>
      <c r="H1635" s="274">
        <v>2853.7800000000002</v>
      </c>
      <c r="I1635" s="275"/>
      <c r="J1635" s="271"/>
      <c r="K1635" s="271"/>
      <c r="L1635" s="276"/>
      <c r="M1635" s="277"/>
      <c r="N1635" s="278"/>
      <c r="O1635" s="278"/>
      <c r="P1635" s="278"/>
      <c r="Q1635" s="278"/>
      <c r="R1635" s="278"/>
      <c r="S1635" s="278"/>
      <c r="T1635" s="279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80" t="s">
        <v>256</v>
      </c>
      <c r="AU1635" s="280" t="s">
        <v>87</v>
      </c>
      <c r="AV1635" s="15" t="s">
        <v>250</v>
      </c>
      <c r="AW1635" s="15" t="s">
        <v>36</v>
      </c>
      <c r="AX1635" s="15" t="s">
        <v>85</v>
      </c>
      <c r="AY1635" s="280" t="s">
        <v>242</v>
      </c>
    </row>
    <row r="1636" s="2" customFormat="1" ht="24.15" customHeight="1">
      <c r="A1636" s="40"/>
      <c r="B1636" s="41"/>
      <c r="C1636" s="229" t="s">
        <v>2314</v>
      </c>
      <c r="D1636" s="229" t="s">
        <v>245</v>
      </c>
      <c r="E1636" s="230" t="s">
        <v>2315</v>
      </c>
      <c r="F1636" s="231" t="s">
        <v>2316</v>
      </c>
      <c r="G1636" s="232" t="s">
        <v>248</v>
      </c>
      <c r="H1636" s="233">
        <v>2853.7800000000002</v>
      </c>
      <c r="I1636" s="234"/>
      <c r="J1636" s="235">
        <f>ROUND(I1636*H1636,2)</f>
        <v>0</v>
      </c>
      <c r="K1636" s="231" t="s">
        <v>249</v>
      </c>
      <c r="L1636" s="46"/>
      <c r="M1636" s="236" t="s">
        <v>1</v>
      </c>
      <c r="N1636" s="237" t="s">
        <v>43</v>
      </c>
      <c r="O1636" s="93"/>
      <c r="P1636" s="238">
        <f>O1636*H1636</f>
        <v>0</v>
      </c>
      <c r="Q1636" s="238">
        <v>0.00036000000000000002</v>
      </c>
      <c r="R1636" s="238">
        <f>Q1636*H1636</f>
        <v>1.0273608000000001</v>
      </c>
      <c r="S1636" s="238">
        <v>0</v>
      </c>
      <c r="T1636" s="239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40" t="s">
        <v>1097</v>
      </c>
      <c r="AT1636" s="240" t="s">
        <v>245</v>
      </c>
      <c r="AU1636" s="240" t="s">
        <v>87</v>
      </c>
      <c r="AY1636" s="19" t="s">
        <v>242</v>
      </c>
      <c r="BE1636" s="241">
        <f>IF(N1636="základní",J1636,0)</f>
        <v>0</v>
      </c>
      <c r="BF1636" s="241">
        <f>IF(N1636="snížená",J1636,0)</f>
        <v>0</v>
      </c>
      <c r="BG1636" s="241">
        <f>IF(N1636="zákl. přenesená",J1636,0)</f>
        <v>0</v>
      </c>
      <c r="BH1636" s="241">
        <f>IF(N1636="sníž. přenesená",J1636,0)</f>
        <v>0</v>
      </c>
      <c r="BI1636" s="241">
        <f>IF(N1636="nulová",J1636,0)</f>
        <v>0</v>
      </c>
      <c r="BJ1636" s="19" t="s">
        <v>85</v>
      </c>
      <c r="BK1636" s="241">
        <f>ROUND(I1636*H1636,2)</f>
        <v>0</v>
      </c>
      <c r="BL1636" s="19" t="s">
        <v>1097</v>
      </c>
      <c r="BM1636" s="240" t="s">
        <v>2317</v>
      </c>
    </row>
    <row r="1637" s="2" customFormat="1">
      <c r="A1637" s="40"/>
      <c r="B1637" s="41"/>
      <c r="C1637" s="42"/>
      <c r="D1637" s="242" t="s">
        <v>252</v>
      </c>
      <c r="E1637" s="42"/>
      <c r="F1637" s="243" t="s">
        <v>2318</v>
      </c>
      <c r="G1637" s="42"/>
      <c r="H1637" s="42"/>
      <c r="I1637" s="244"/>
      <c r="J1637" s="42"/>
      <c r="K1637" s="42"/>
      <c r="L1637" s="46"/>
      <c r="M1637" s="245"/>
      <c r="N1637" s="246"/>
      <c r="O1637" s="93"/>
      <c r="P1637" s="93"/>
      <c r="Q1637" s="93"/>
      <c r="R1637" s="93"/>
      <c r="S1637" s="93"/>
      <c r="T1637" s="94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252</v>
      </c>
      <c r="AU1637" s="19" t="s">
        <v>87</v>
      </c>
    </row>
    <row r="1638" s="2" customFormat="1">
      <c r="A1638" s="40"/>
      <c r="B1638" s="41"/>
      <c r="C1638" s="42"/>
      <c r="D1638" s="247" t="s">
        <v>254</v>
      </c>
      <c r="E1638" s="42"/>
      <c r="F1638" s="248" t="s">
        <v>2319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254</v>
      </c>
      <c r="AU1638" s="19" t="s">
        <v>87</v>
      </c>
    </row>
    <row r="1639" s="13" customFormat="1">
      <c r="A1639" s="13"/>
      <c r="B1639" s="249"/>
      <c r="C1639" s="250"/>
      <c r="D1639" s="242" t="s">
        <v>256</v>
      </c>
      <c r="E1639" s="251" t="s">
        <v>1</v>
      </c>
      <c r="F1639" s="252" t="s">
        <v>2301</v>
      </c>
      <c r="G1639" s="250"/>
      <c r="H1639" s="251" t="s">
        <v>1</v>
      </c>
      <c r="I1639" s="253"/>
      <c r="J1639" s="250"/>
      <c r="K1639" s="250"/>
      <c r="L1639" s="254"/>
      <c r="M1639" s="255"/>
      <c r="N1639" s="256"/>
      <c r="O1639" s="256"/>
      <c r="P1639" s="256"/>
      <c r="Q1639" s="256"/>
      <c r="R1639" s="256"/>
      <c r="S1639" s="256"/>
      <c r="T1639" s="257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8" t="s">
        <v>256</v>
      </c>
      <c r="AU1639" s="258" t="s">
        <v>87</v>
      </c>
      <c r="AV1639" s="13" t="s">
        <v>85</v>
      </c>
      <c r="AW1639" s="13" t="s">
        <v>36</v>
      </c>
      <c r="AX1639" s="13" t="s">
        <v>78</v>
      </c>
      <c r="AY1639" s="258" t="s">
        <v>242</v>
      </c>
    </row>
    <row r="1640" s="14" customFormat="1">
      <c r="A1640" s="14"/>
      <c r="B1640" s="259"/>
      <c r="C1640" s="260"/>
      <c r="D1640" s="242" t="s">
        <v>256</v>
      </c>
      <c r="E1640" s="261" t="s">
        <v>1</v>
      </c>
      <c r="F1640" s="262" t="s">
        <v>2302</v>
      </c>
      <c r="G1640" s="260"/>
      <c r="H1640" s="263">
        <v>607.54000000000008</v>
      </c>
      <c r="I1640" s="264"/>
      <c r="J1640" s="260"/>
      <c r="K1640" s="260"/>
      <c r="L1640" s="265"/>
      <c r="M1640" s="266"/>
      <c r="N1640" s="267"/>
      <c r="O1640" s="267"/>
      <c r="P1640" s="267"/>
      <c r="Q1640" s="267"/>
      <c r="R1640" s="267"/>
      <c r="S1640" s="267"/>
      <c r="T1640" s="26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9" t="s">
        <v>256</v>
      </c>
      <c r="AU1640" s="269" t="s">
        <v>87</v>
      </c>
      <c r="AV1640" s="14" t="s">
        <v>87</v>
      </c>
      <c r="AW1640" s="14" t="s">
        <v>36</v>
      </c>
      <c r="AX1640" s="14" t="s">
        <v>78</v>
      </c>
      <c r="AY1640" s="269" t="s">
        <v>242</v>
      </c>
    </row>
    <row r="1641" s="14" customFormat="1">
      <c r="A1641" s="14"/>
      <c r="B1641" s="259"/>
      <c r="C1641" s="260"/>
      <c r="D1641" s="242" t="s">
        <v>256</v>
      </c>
      <c r="E1641" s="261" t="s">
        <v>1</v>
      </c>
      <c r="F1641" s="262" t="s">
        <v>2303</v>
      </c>
      <c r="G1641" s="260"/>
      <c r="H1641" s="263">
        <v>844.68000000000018</v>
      </c>
      <c r="I1641" s="264"/>
      <c r="J1641" s="260"/>
      <c r="K1641" s="260"/>
      <c r="L1641" s="265"/>
      <c r="M1641" s="266"/>
      <c r="N1641" s="267"/>
      <c r="O1641" s="267"/>
      <c r="P1641" s="267"/>
      <c r="Q1641" s="267"/>
      <c r="R1641" s="267"/>
      <c r="S1641" s="267"/>
      <c r="T1641" s="268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9" t="s">
        <v>256</v>
      </c>
      <c r="AU1641" s="269" t="s">
        <v>87</v>
      </c>
      <c r="AV1641" s="14" t="s">
        <v>87</v>
      </c>
      <c r="AW1641" s="14" t="s">
        <v>36</v>
      </c>
      <c r="AX1641" s="14" t="s">
        <v>78</v>
      </c>
      <c r="AY1641" s="269" t="s">
        <v>242</v>
      </c>
    </row>
    <row r="1642" s="14" customFormat="1">
      <c r="A1642" s="14"/>
      <c r="B1642" s="259"/>
      <c r="C1642" s="260"/>
      <c r="D1642" s="242" t="s">
        <v>256</v>
      </c>
      <c r="E1642" s="261" t="s">
        <v>1</v>
      </c>
      <c r="F1642" s="262" t="s">
        <v>2304</v>
      </c>
      <c r="G1642" s="260"/>
      <c r="H1642" s="263">
        <v>38.5</v>
      </c>
      <c r="I1642" s="264"/>
      <c r="J1642" s="260"/>
      <c r="K1642" s="260"/>
      <c r="L1642" s="265"/>
      <c r="M1642" s="266"/>
      <c r="N1642" s="267"/>
      <c r="O1642" s="267"/>
      <c r="P1642" s="267"/>
      <c r="Q1642" s="267"/>
      <c r="R1642" s="267"/>
      <c r="S1642" s="267"/>
      <c r="T1642" s="26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9" t="s">
        <v>256</v>
      </c>
      <c r="AU1642" s="269" t="s">
        <v>87</v>
      </c>
      <c r="AV1642" s="14" t="s">
        <v>87</v>
      </c>
      <c r="AW1642" s="14" t="s">
        <v>36</v>
      </c>
      <c r="AX1642" s="14" t="s">
        <v>78</v>
      </c>
      <c r="AY1642" s="269" t="s">
        <v>242</v>
      </c>
    </row>
    <row r="1643" s="14" customFormat="1">
      <c r="A1643" s="14"/>
      <c r="B1643" s="259"/>
      <c r="C1643" s="260"/>
      <c r="D1643" s="242" t="s">
        <v>256</v>
      </c>
      <c r="E1643" s="261" t="s">
        <v>1</v>
      </c>
      <c r="F1643" s="262" t="s">
        <v>2305</v>
      </c>
      <c r="G1643" s="260"/>
      <c r="H1643" s="263">
        <v>202.78</v>
      </c>
      <c r="I1643" s="264"/>
      <c r="J1643" s="260"/>
      <c r="K1643" s="260"/>
      <c r="L1643" s="265"/>
      <c r="M1643" s="266"/>
      <c r="N1643" s="267"/>
      <c r="O1643" s="267"/>
      <c r="P1643" s="267"/>
      <c r="Q1643" s="267"/>
      <c r="R1643" s="267"/>
      <c r="S1643" s="267"/>
      <c r="T1643" s="26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9" t="s">
        <v>256</v>
      </c>
      <c r="AU1643" s="269" t="s">
        <v>87</v>
      </c>
      <c r="AV1643" s="14" t="s">
        <v>87</v>
      </c>
      <c r="AW1643" s="14" t="s">
        <v>36</v>
      </c>
      <c r="AX1643" s="14" t="s">
        <v>78</v>
      </c>
      <c r="AY1643" s="269" t="s">
        <v>242</v>
      </c>
    </row>
    <row r="1644" s="14" customFormat="1">
      <c r="A1644" s="14"/>
      <c r="B1644" s="259"/>
      <c r="C1644" s="260"/>
      <c r="D1644" s="242" t="s">
        <v>256</v>
      </c>
      <c r="E1644" s="261" t="s">
        <v>1</v>
      </c>
      <c r="F1644" s="262" t="s">
        <v>2306</v>
      </c>
      <c r="G1644" s="260"/>
      <c r="H1644" s="263">
        <v>807.08000000000004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256</v>
      </c>
      <c r="AU1644" s="269" t="s">
        <v>87</v>
      </c>
      <c r="AV1644" s="14" t="s">
        <v>87</v>
      </c>
      <c r="AW1644" s="14" t="s">
        <v>36</v>
      </c>
      <c r="AX1644" s="14" t="s">
        <v>78</v>
      </c>
      <c r="AY1644" s="269" t="s">
        <v>242</v>
      </c>
    </row>
    <row r="1645" s="14" customFormat="1">
      <c r="A1645" s="14"/>
      <c r="B1645" s="259"/>
      <c r="C1645" s="260"/>
      <c r="D1645" s="242" t="s">
        <v>256</v>
      </c>
      <c r="E1645" s="261" t="s">
        <v>1</v>
      </c>
      <c r="F1645" s="262" t="s">
        <v>2307</v>
      </c>
      <c r="G1645" s="260"/>
      <c r="H1645" s="263">
        <v>353.19999999999999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9" t="s">
        <v>256</v>
      </c>
      <c r="AU1645" s="269" t="s">
        <v>87</v>
      </c>
      <c r="AV1645" s="14" t="s">
        <v>87</v>
      </c>
      <c r="AW1645" s="14" t="s">
        <v>36</v>
      </c>
      <c r="AX1645" s="14" t="s">
        <v>78</v>
      </c>
      <c r="AY1645" s="269" t="s">
        <v>242</v>
      </c>
    </row>
    <row r="1646" s="15" customFormat="1">
      <c r="A1646" s="15"/>
      <c r="B1646" s="270"/>
      <c r="C1646" s="271"/>
      <c r="D1646" s="242" t="s">
        <v>256</v>
      </c>
      <c r="E1646" s="272" t="s">
        <v>1</v>
      </c>
      <c r="F1646" s="273" t="s">
        <v>269</v>
      </c>
      <c r="G1646" s="271"/>
      <c r="H1646" s="274">
        <v>2853.7800000000002</v>
      </c>
      <c r="I1646" s="275"/>
      <c r="J1646" s="271"/>
      <c r="K1646" s="271"/>
      <c r="L1646" s="276"/>
      <c r="M1646" s="277"/>
      <c r="N1646" s="278"/>
      <c r="O1646" s="278"/>
      <c r="P1646" s="278"/>
      <c r="Q1646" s="278"/>
      <c r="R1646" s="278"/>
      <c r="S1646" s="278"/>
      <c r="T1646" s="279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80" t="s">
        <v>256</v>
      </c>
      <c r="AU1646" s="280" t="s">
        <v>87</v>
      </c>
      <c r="AV1646" s="15" t="s">
        <v>250</v>
      </c>
      <c r="AW1646" s="15" t="s">
        <v>36</v>
      </c>
      <c r="AX1646" s="15" t="s">
        <v>85</v>
      </c>
      <c r="AY1646" s="280" t="s">
        <v>242</v>
      </c>
    </row>
    <row r="1647" s="2" customFormat="1" ht="24.15" customHeight="1">
      <c r="A1647" s="40"/>
      <c r="B1647" s="41"/>
      <c r="C1647" s="229" t="s">
        <v>7</v>
      </c>
      <c r="D1647" s="229" t="s">
        <v>245</v>
      </c>
      <c r="E1647" s="230" t="s">
        <v>2320</v>
      </c>
      <c r="F1647" s="231" t="s">
        <v>2321</v>
      </c>
      <c r="G1647" s="232" t="s">
        <v>248</v>
      </c>
      <c r="H1647" s="233">
        <v>665.62800000000004</v>
      </c>
      <c r="I1647" s="234"/>
      <c r="J1647" s="235">
        <f>ROUND(I1647*H1647,2)</f>
        <v>0</v>
      </c>
      <c r="K1647" s="231" t="s">
        <v>249</v>
      </c>
      <c r="L1647" s="46"/>
      <c r="M1647" s="236" t="s">
        <v>1</v>
      </c>
      <c r="N1647" s="237" t="s">
        <v>43</v>
      </c>
      <c r="O1647" s="93"/>
      <c r="P1647" s="238">
        <f>O1647*H1647</f>
        <v>0</v>
      </c>
      <c r="Q1647" s="238">
        <v>0.00029</v>
      </c>
      <c r="R1647" s="238">
        <f>Q1647*H1647</f>
        <v>0.19303212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1097</v>
      </c>
      <c r="AT1647" s="240" t="s">
        <v>245</v>
      </c>
      <c r="AU1647" s="240" t="s">
        <v>87</v>
      </c>
      <c r="AY1647" s="19" t="s">
        <v>242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85</v>
      </c>
      <c r="BK1647" s="241">
        <f>ROUND(I1647*H1647,2)</f>
        <v>0</v>
      </c>
      <c r="BL1647" s="19" t="s">
        <v>1097</v>
      </c>
      <c r="BM1647" s="240" t="s">
        <v>2322</v>
      </c>
    </row>
    <row r="1648" s="2" customFormat="1">
      <c r="A1648" s="40"/>
      <c r="B1648" s="41"/>
      <c r="C1648" s="42"/>
      <c r="D1648" s="242" t="s">
        <v>252</v>
      </c>
      <c r="E1648" s="42"/>
      <c r="F1648" s="243" t="s">
        <v>2323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252</v>
      </c>
      <c r="AU1648" s="19" t="s">
        <v>87</v>
      </c>
    </row>
    <row r="1649" s="2" customFormat="1">
      <c r="A1649" s="40"/>
      <c r="B1649" s="41"/>
      <c r="C1649" s="42"/>
      <c r="D1649" s="247" t="s">
        <v>254</v>
      </c>
      <c r="E1649" s="42"/>
      <c r="F1649" s="248" t="s">
        <v>2324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254</v>
      </c>
      <c r="AU1649" s="19" t="s">
        <v>87</v>
      </c>
    </row>
    <row r="1650" s="14" customFormat="1">
      <c r="A1650" s="14"/>
      <c r="B1650" s="259"/>
      <c r="C1650" s="260"/>
      <c r="D1650" s="242" t="s">
        <v>256</v>
      </c>
      <c r="E1650" s="261" t="s">
        <v>1</v>
      </c>
      <c r="F1650" s="262" t="s">
        <v>2325</v>
      </c>
      <c r="G1650" s="260"/>
      <c r="H1650" s="263">
        <v>86.927999999999997</v>
      </c>
      <c r="I1650" s="264"/>
      <c r="J1650" s="260"/>
      <c r="K1650" s="260"/>
      <c r="L1650" s="265"/>
      <c r="M1650" s="266"/>
      <c r="N1650" s="267"/>
      <c r="O1650" s="267"/>
      <c r="P1650" s="267"/>
      <c r="Q1650" s="267"/>
      <c r="R1650" s="267"/>
      <c r="S1650" s="267"/>
      <c r="T1650" s="26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9" t="s">
        <v>256</v>
      </c>
      <c r="AU1650" s="269" t="s">
        <v>87</v>
      </c>
      <c r="AV1650" s="14" t="s">
        <v>87</v>
      </c>
      <c r="AW1650" s="14" t="s">
        <v>36</v>
      </c>
      <c r="AX1650" s="14" t="s">
        <v>78</v>
      </c>
      <c r="AY1650" s="269" t="s">
        <v>242</v>
      </c>
    </row>
    <row r="1651" s="14" customFormat="1">
      <c r="A1651" s="14"/>
      <c r="B1651" s="259"/>
      <c r="C1651" s="260"/>
      <c r="D1651" s="242" t="s">
        <v>256</v>
      </c>
      <c r="E1651" s="261" t="s">
        <v>1</v>
      </c>
      <c r="F1651" s="262" t="s">
        <v>2326</v>
      </c>
      <c r="G1651" s="260"/>
      <c r="H1651" s="263">
        <v>578.70000000000005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9" t="s">
        <v>256</v>
      </c>
      <c r="AU1651" s="269" t="s">
        <v>87</v>
      </c>
      <c r="AV1651" s="14" t="s">
        <v>87</v>
      </c>
      <c r="AW1651" s="14" t="s">
        <v>36</v>
      </c>
      <c r="AX1651" s="14" t="s">
        <v>78</v>
      </c>
      <c r="AY1651" s="269" t="s">
        <v>242</v>
      </c>
    </row>
    <row r="1652" s="15" customFormat="1">
      <c r="A1652" s="15"/>
      <c r="B1652" s="270"/>
      <c r="C1652" s="271"/>
      <c r="D1652" s="242" t="s">
        <v>256</v>
      </c>
      <c r="E1652" s="272" t="s">
        <v>1</v>
      </c>
      <c r="F1652" s="273" t="s">
        <v>269</v>
      </c>
      <c r="G1652" s="271"/>
      <c r="H1652" s="274">
        <v>665.62800000000004</v>
      </c>
      <c r="I1652" s="275"/>
      <c r="J1652" s="271"/>
      <c r="K1652" s="271"/>
      <c r="L1652" s="276"/>
      <c r="M1652" s="277"/>
      <c r="N1652" s="278"/>
      <c r="O1652" s="278"/>
      <c r="P1652" s="278"/>
      <c r="Q1652" s="278"/>
      <c r="R1652" s="278"/>
      <c r="S1652" s="278"/>
      <c r="T1652" s="27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80" t="s">
        <v>256</v>
      </c>
      <c r="AU1652" s="280" t="s">
        <v>87</v>
      </c>
      <c r="AV1652" s="15" t="s">
        <v>250</v>
      </c>
      <c r="AW1652" s="15" t="s">
        <v>36</v>
      </c>
      <c r="AX1652" s="15" t="s">
        <v>85</v>
      </c>
      <c r="AY1652" s="280" t="s">
        <v>242</v>
      </c>
    </row>
    <row r="1653" s="2" customFormat="1" ht="24.15" customHeight="1">
      <c r="A1653" s="40"/>
      <c r="B1653" s="41"/>
      <c r="C1653" s="229" t="s">
        <v>2327</v>
      </c>
      <c r="D1653" s="229" t="s">
        <v>245</v>
      </c>
      <c r="E1653" s="230" t="s">
        <v>2328</v>
      </c>
      <c r="F1653" s="231" t="s">
        <v>2329</v>
      </c>
      <c r="G1653" s="232" t="s">
        <v>248</v>
      </c>
      <c r="H1653" s="233">
        <v>665.62800000000004</v>
      </c>
      <c r="I1653" s="234"/>
      <c r="J1653" s="235">
        <f>ROUND(I1653*H1653,2)</f>
        <v>0</v>
      </c>
      <c r="K1653" s="231" t="s">
        <v>249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0.00066</v>
      </c>
      <c r="R1653" s="238">
        <f>Q1653*H1653</f>
        <v>0.43931448000000001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2330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2331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>
      <c r="A1655" s="40"/>
      <c r="B1655" s="41"/>
      <c r="C1655" s="42"/>
      <c r="D1655" s="247" t="s">
        <v>254</v>
      </c>
      <c r="E1655" s="42"/>
      <c r="F1655" s="248" t="s">
        <v>2332</v>
      </c>
      <c r="G1655" s="42"/>
      <c r="H1655" s="42"/>
      <c r="I1655" s="244"/>
      <c r="J1655" s="42"/>
      <c r="K1655" s="42"/>
      <c r="L1655" s="46"/>
      <c r="M1655" s="245"/>
      <c r="N1655" s="246"/>
      <c r="O1655" s="93"/>
      <c r="P1655" s="93"/>
      <c r="Q1655" s="93"/>
      <c r="R1655" s="93"/>
      <c r="S1655" s="93"/>
      <c r="T1655" s="94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254</v>
      </c>
      <c r="AU1655" s="19" t="s">
        <v>87</v>
      </c>
    </row>
    <row r="1656" s="14" customFormat="1">
      <c r="A1656" s="14"/>
      <c r="B1656" s="259"/>
      <c r="C1656" s="260"/>
      <c r="D1656" s="242" t="s">
        <v>256</v>
      </c>
      <c r="E1656" s="261" t="s">
        <v>1</v>
      </c>
      <c r="F1656" s="262" t="s">
        <v>2325</v>
      </c>
      <c r="G1656" s="260"/>
      <c r="H1656" s="263">
        <v>86.927999999999997</v>
      </c>
      <c r="I1656" s="264"/>
      <c r="J1656" s="260"/>
      <c r="K1656" s="260"/>
      <c r="L1656" s="265"/>
      <c r="M1656" s="266"/>
      <c r="N1656" s="267"/>
      <c r="O1656" s="267"/>
      <c r="P1656" s="267"/>
      <c r="Q1656" s="267"/>
      <c r="R1656" s="267"/>
      <c r="S1656" s="267"/>
      <c r="T1656" s="26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9" t="s">
        <v>256</v>
      </c>
      <c r="AU1656" s="269" t="s">
        <v>87</v>
      </c>
      <c r="AV1656" s="14" t="s">
        <v>87</v>
      </c>
      <c r="AW1656" s="14" t="s">
        <v>36</v>
      </c>
      <c r="AX1656" s="14" t="s">
        <v>78</v>
      </c>
      <c r="AY1656" s="269" t="s">
        <v>242</v>
      </c>
    </row>
    <row r="1657" s="14" customFormat="1">
      <c r="A1657" s="14"/>
      <c r="B1657" s="259"/>
      <c r="C1657" s="260"/>
      <c r="D1657" s="242" t="s">
        <v>256</v>
      </c>
      <c r="E1657" s="261" t="s">
        <v>1</v>
      </c>
      <c r="F1657" s="262" t="s">
        <v>2326</v>
      </c>
      <c r="G1657" s="260"/>
      <c r="H1657" s="263">
        <v>578.70000000000005</v>
      </c>
      <c r="I1657" s="264"/>
      <c r="J1657" s="260"/>
      <c r="K1657" s="260"/>
      <c r="L1657" s="265"/>
      <c r="M1657" s="266"/>
      <c r="N1657" s="267"/>
      <c r="O1657" s="267"/>
      <c r="P1657" s="267"/>
      <c r="Q1657" s="267"/>
      <c r="R1657" s="267"/>
      <c r="S1657" s="267"/>
      <c r="T1657" s="268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9" t="s">
        <v>256</v>
      </c>
      <c r="AU1657" s="269" t="s">
        <v>87</v>
      </c>
      <c r="AV1657" s="14" t="s">
        <v>87</v>
      </c>
      <c r="AW1657" s="14" t="s">
        <v>36</v>
      </c>
      <c r="AX1657" s="14" t="s">
        <v>78</v>
      </c>
      <c r="AY1657" s="269" t="s">
        <v>242</v>
      </c>
    </row>
    <row r="1658" s="15" customFormat="1">
      <c r="A1658" s="15"/>
      <c r="B1658" s="270"/>
      <c r="C1658" s="271"/>
      <c r="D1658" s="242" t="s">
        <v>256</v>
      </c>
      <c r="E1658" s="272" t="s">
        <v>1</v>
      </c>
      <c r="F1658" s="273" t="s">
        <v>269</v>
      </c>
      <c r="G1658" s="271"/>
      <c r="H1658" s="274">
        <v>665.62800000000004</v>
      </c>
      <c r="I1658" s="275"/>
      <c r="J1658" s="271"/>
      <c r="K1658" s="271"/>
      <c r="L1658" s="276"/>
      <c r="M1658" s="277"/>
      <c r="N1658" s="278"/>
      <c r="O1658" s="278"/>
      <c r="P1658" s="278"/>
      <c r="Q1658" s="278"/>
      <c r="R1658" s="278"/>
      <c r="S1658" s="278"/>
      <c r="T1658" s="279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80" t="s">
        <v>256</v>
      </c>
      <c r="AU1658" s="280" t="s">
        <v>87</v>
      </c>
      <c r="AV1658" s="15" t="s">
        <v>250</v>
      </c>
      <c r="AW1658" s="15" t="s">
        <v>36</v>
      </c>
      <c r="AX1658" s="15" t="s">
        <v>85</v>
      </c>
      <c r="AY1658" s="280" t="s">
        <v>242</v>
      </c>
    </row>
    <row r="1659" s="2" customFormat="1" ht="24.15" customHeight="1">
      <c r="A1659" s="40"/>
      <c r="B1659" s="41"/>
      <c r="C1659" s="229" t="s">
        <v>2333</v>
      </c>
      <c r="D1659" s="229" t="s">
        <v>245</v>
      </c>
      <c r="E1659" s="230" t="s">
        <v>2328</v>
      </c>
      <c r="F1659" s="231" t="s">
        <v>2329</v>
      </c>
      <c r="G1659" s="232" t="s">
        <v>248</v>
      </c>
      <c r="H1659" s="233">
        <v>13.323</v>
      </c>
      <c r="I1659" s="234"/>
      <c r="J1659" s="235">
        <f>ROUND(I1659*H1659,2)</f>
        <v>0</v>
      </c>
      <c r="K1659" s="231" t="s">
        <v>249</v>
      </c>
      <c r="L1659" s="46"/>
      <c r="M1659" s="236" t="s">
        <v>1</v>
      </c>
      <c r="N1659" s="237" t="s">
        <v>43</v>
      </c>
      <c r="O1659" s="93"/>
      <c r="P1659" s="238">
        <f>O1659*H1659</f>
        <v>0</v>
      </c>
      <c r="Q1659" s="238">
        <v>0.00066</v>
      </c>
      <c r="R1659" s="238">
        <f>Q1659*H1659</f>
        <v>0.0087931799999999994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1097</v>
      </c>
      <c r="AT1659" s="240" t="s">
        <v>245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2334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2331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>
      <c r="A1661" s="40"/>
      <c r="B1661" s="41"/>
      <c r="C1661" s="42"/>
      <c r="D1661" s="247" t="s">
        <v>254</v>
      </c>
      <c r="E1661" s="42"/>
      <c r="F1661" s="248" t="s">
        <v>2332</v>
      </c>
      <c r="G1661" s="42"/>
      <c r="H1661" s="42"/>
      <c r="I1661" s="244"/>
      <c r="J1661" s="42"/>
      <c r="K1661" s="42"/>
      <c r="L1661" s="46"/>
      <c r="M1661" s="245"/>
      <c r="N1661" s="246"/>
      <c r="O1661" s="93"/>
      <c r="P1661" s="93"/>
      <c r="Q1661" s="93"/>
      <c r="R1661" s="93"/>
      <c r="S1661" s="93"/>
      <c r="T1661" s="94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254</v>
      </c>
      <c r="AU1661" s="19" t="s">
        <v>87</v>
      </c>
    </row>
    <row r="1662" s="14" customFormat="1">
      <c r="A1662" s="14"/>
      <c r="B1662" s="259"/>
      <c r="C1662" s="260"/>
      <c r="D1662" s="242" t="s">
        <v>256</v>
      </c>
      <c r="E1662" s="261" t="s">
        <v>1</v>
      </c>
      <c r="F1662" s="262" t="s">
        <v>1082</v>
      </c>
      <c r="G1662" s="260"/>
      <c r="H1662" s="263">
        <v>13.322499999999998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9" t="s">
        <v>256</v>
      </c>
      <c r="AU1662" s="269" t="s">
        <v>87</v>
      </c>
      <c r="AV1662" s="14" t="s">
        <v>87</v>
      </c>
      <c r="AW1662" s="14" t="s">
        <v>36</v>
      </c>
      <c r="AX1662" s="14" t="s">
        <v>85</v>
      </c>
      <c r="AY1662" s="269" t="s">
        <v>242</v>
      </c>
    </row>
    <row r="1663" s="12" customFormat="1" ht="22.8" customHeight="1">
      <c r="A1663" s="12"/>
      <c r="B1663" s="213"/>
      <c r="C1663" s="214"/>
      <c r="D1663" s="215" t="s">
        <v>77</v>
      </c>
      <c r="E1663" s="227" t="s">
        <v>2335</v>
      </c>
      <c r="F1663" s="227" t="s">
        <v>2336</v>
      </c>
      <c r="G1663" s="214"/>
      <c r="H1663" s="214"/>
      <c r="I1663" s="217"/>
      <c r="J1663" s="228">
        <f>BK1663</f>
        <v>0</v>
      </c>
      <c r="K1663" s="214"/>
      <c r="L1663" s="219"/>
      <c r="M1663" s="220"/>
      <c r="N1663" s="221"/>
      <c r="O1663" s="221"/>
      <c r="P1663" s="222">
        <f>SUM(P1664:P1693)</f>
        <v>0</v>
      </c>
      <c r="Q1663" s="221"/>
      <c r="R1663" s="222">
        <f>SUM(R1664:R1693)</f>
        <v>2.1238167999999997</v>
      </c>
      <c r="S1663" s="221"/>
      <c r="T1663" s="223">
        <f>SUM(T1664:T1693)</f>
        <v>0</v>
      </c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R1663" s="224" t="s">
        <v>87</v>
      </c>
      <c r="AT1663" s="225" t="s">
        <v>77</v>
      </c>
      <c r="AU1663" s="225" t="s">
        <v>85</v>
      </c>
      <c r="AY1663" s="224" t="s">
        <v>242</v>
      </c>
      <c r="BK1663" s="226">
        <f>SUM(BK1664:BK1693)</f>
        <v>0</v>
      </c>
    </row>
    <row r="1664" s="2" customFormat="1" ht="24.15" customHeight="1">
      <c r="A1664" s="40"/>
      <c r="B1664" s="41"/>
      <c r="C1664" s="229" t="s">
        <v>2337</v>
      </c>
      <c r="D1664" s="229" t="s">
        <v>245</v>
      </c>
      <c r="E1664" s="230" t="s">
        <v>2338</v>
      </c>
      <c r="F1664" s="231" t="s">
        <v>2339</v>
      </c>
      <c r="G1664" s="232" t="s">
        <v>248</v>
      </c>
      <c r="H1664" s="233">
        <v>4334.3199999999997</v>
      </c>
      <c r="I1664" s="234"/>
      <c r="J1664" s="235">
        <f>ROUND(I1664*H1664,2)</f>
        <v>0</v>
      </c>
      <c r="K1664" s="231" t="s">
        <v>249</v>
      </c>
      <c r="L1664" s="46"/>
      <c r="M1664" s="236" t="s">
        <v>1</v>
      </c>
      <c r="N1664" s="237" t="s">
        <v>43</v>
      </c>
      <c r="O1664" s="93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1097</v>
      </c>
      <c r="AT1664" s="240" t="s">
        <v>245</v>
      </c>
      <c r="AU1664" s="240" t="s">
        <v>87</v>
      </c>
      <c r="AY1664" s="19" t="s">
        <v>242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9" t="s">
        <v>85</v>
      </c>
      <c r="BK1664" s="241">
        <f>ROUND(I1664*H1664,2)</f>
        <v>0</v>
      </c>
      <c r="BL1664" s="19" t="s">
        <v>1097</v>
      </c>
      <c r="BM1664" s="240" t="s">
        <v>2340</v>
      </c>
    </row>
    <row r="1665" s="2" customFormat="1">
      <c r="A1665" s="40"/>
      <c r="B1665" s="41"/>
      <c r="C1665" s="42"/>
      <c r="D1665" s="242" t="s">
        <v>252</v>
      </c>
      <c r="E1665" s="42"/>
      <c r="F1665" s="243" t="s">
        <v>2341</v>
      </c>
      <c r="G1665" s="42"/>
      <c r="H1665" s="42"/>
      <c r="I1665" s="244"/>
      <c r="J1665" s="42"/>
      <c r="K1665" s="42"/>
      <c r="L1665" s="46"/>
      <c r="M1665" s="245"/>
      <c r="N1665" s="246"/>
      <c r="O1665" s="93"/>
      <c r="P1665" s="93"/>
      <c r="Q1665" s="93"/>
      <c r="R1665" s="93"/>
      <c r="S1665" s="93"/>
      <c r="T1665" s="94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252</v>
      </c>
      <c r="AU1665" s="19" t="s">
        <v>87</v>
      </c>
    </row>
    <row r="1666" s="2" customFormat="1">
      <c r="A1666" s="40"/>
      <c r="B1666" s="41"/>
      <c r="C1666" s="42"/>
      <c r="D1666" s="247" t="s">
        <v>254</v>
      </c>
      <c r="E1666" s="42"/>
      <c r="F1666" s="248" t="s">
        <v>2342</v>
      </c>
      <c r="G1666" s="42"/>
      <c r="H1666" s="42"/>
      <c r="I1666" s="244"/>
      <c r="J1666" s="42"/>
      <c r="K1666" s="42"/>
      <c r="L1666" s="46"/>
      <c r="M1666" s="245"/>
      <c r="N1666" s="246"/>
      <c r="O1666" s="93"/>
      <c r="P1666" s="93"/>
      <c r="Q1666" s="93"/>
      <c r="R1666" s="93"/>
      <c r="S1666" s="93"/>
      <c r="T1666" s="94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254</v>
      </c>
      <c r="AU1666" s="19" t="s">
        <v>87</v>
      </c>
    </row>
    <row r="1667" s="14" customFormat="1">
      <c r="A1667" s="14"/>
      <c r="B1667" s="259"/>
      <c r="C1667" s="260"/>
      <c r="D1667" s="242" t="s">
        <v>256</v>
      </c>
      <c r="E1667" s="261" t="s">
        <v>1</v>
      </c>
      <c r="F1667" s="262" t="s">
        <v>2343</v>
      </c>
      <c r="G1667" s="260"/>
      <c r="H1667" s="263">
        <v>5057</v>
      </c>
      <c r="I1667" s="264"/>
      <c r="J1667" s="260"/>
      <c r="K1667" s="260"/>
      <c r="L1667" s="265"/>
      <c r="M1667" s="266"/>
      <c r="N1667" s="267"/>
      <c r="O1667" s="267"/>
      <c r="P1667" s="267"/>
      <c r="Q1667" s="267"/>
      <c r="R1667" s="267"/>
      <c r="S1667" s="267"/>
      <c r="T1667" s="26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9" t="s">
        <v>256</v>
      </c>
      <c r="AU1667" s="269" t="s">
        <v>87</v>
      </c>
      <c r="AV1667" s="14" t="s">
        <v>87</v>
      </c>
      <c r="AW1667" s="14" t="s">
        <v>36</v>
      </c>
      <c r="AX1667" s="14" t="s">
        <v>78</v>
      </c>
      <c r="AY1667" s="269" t="s">
        <v>242</v>
      </c>
    </row>
    <row r="1668" s="14" customFormat="1">
      <c r="A1668" s="14"/>
      <c r="B1668" s="259"/>
      <c r="C1668" s="260"/>
      <c r="D1668" s="242" t="s">
        <v>256</v>
      </c>
      <c r="E1668" s="261" t="s">
        <v>1</v>
      </c>
      <c r="F1668" s="262" t="s">
        <v>2344</v>
      </c>
      <c r="G1668" s="260"/>
      <c r="H1668" s="263">
        <v>1238</v>
      </c>
      <c r="I1668" s="264"/>
      <c r="J1668" s="260"/>
      <c r="K1668" s="260"/>
      <c r="L1668" s="265"/>
      <c r="M1668" s="266"/>
      <c r="N1668" s="267"/>
      <c r="O1668" s="267"/>
      <c r="P1668" s="267"/>
      <c r="Q1668" s="267"/>
      <c r="R1668" s="267"/>
      <c r="S1668" s="267"/>
      <c r="T1668" s="26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9" t="s">
        <v>256</v>
      </c>
      <c r="AU1668" s="269" t="s">
        <v>87</v>
      </c>
      <c r="AV1668" s="14" t="s">
        <v>87</v>
      </c>
      <c r="AW1668" s="14" t="s">
        <v>36</v>
      </c>
      <c r="AX1668" s="14" t="s">
        <v>78</v>
      </c>
      <c r="AY1668" s="269" t="s">
        <v>242</v>
      </c>
    </row>
    <row r="1669" s="14" customFormat="1">
      <c r="A1669" s="14"/>
      <c r="B1669" s="259"/>
      <c r="C1669" s="260"/>
      <c r="D1669" s="242" t="s">
        <v>256</v>
      </c>
      <c r="E1669" s="261" t="s">
        <v>1</v>
      </c>
      <c r="F1669" s="262" t="s">
        <v>2345</v>
      </c>
      <c r="G1669" s="260"/>
      <c r="H1669" s="263">
        <v>648.13000000000011</v>
      </c>
      <c r="I1669" s="264"/>
      <c r="J1669" s="260"/>
      <c r="K1669" s="260"/>
      <c r="L1669" s="265"/>
      <c r="M1669" s="266"/>
      <c r="N1669" s="267"/>
      <c r="O1669" s="267"/>
      <c r="P1669" s="267"/>
      <c r="Q1669" s="267"/>
      <c r="R1669" s="267"/>
      <c r="S1669" s="267"/>
      <c r="T1669" s="268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9" t="s">
        <v>256</v>
      </c>
      <c r="AU1669" s="269" t="s">
        <v>87</v>
      </c>
      <c r="AV1669" s="14" t="s">
        <v>87</v>
      </c>
      <c r="AW1669" s="14" t="s">
        <v>36</v>
      </c>
      <c r="AX1669" s="14" t="s">
        <v>78</v>
      </c>
      <c r="AY1669" s="269" t="s">
        <v>242</v>
      </c>
    </row>
    <row r="1670" s="14" customFormat="1">
      <c r="A1670" s="14"/>
      <c r="B1670" s="259"/>
      <c r="C1670" s="260"/>
      <c r="D1670" s="242" t="s">
        <v>256</v>
      </c>
      <c r="E1670" s="261" t="s">
        <v>1</v>
      </c>
      <c r="F1670" s="262" t="s">
        <v>2346</v>
      </c>
      <c r="G1670" s="260"/>
      <c r="H1670" s="263">
        <v>661.33000000000004</v>
      </c>
      <c r="I1670" s="264"/>
      <c r="J1670" s="260"/>
      <c r="K1670" s="260"/>
      <c r="L1670" s="265"/>
      <c r="M1670" s="266"/>
      <c r="N1670" s="267"/>
      <c r="O1670" s="267"/>
      <c r="P1670" s="267"/>
      <c r="Q1670" s="267"/>
      <c r="R1670" s="267"/>
      <c r="S1670" s="267"/>
      <c r="T1670" s="26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9" t="s">
        <v>256</v>
      </c>
      <c r="AU1670" s="269" t="s">
        <v>87</v>
      </c>
      <c r="AV1670" s="14" t="s">
        <v>87</v>
      </c>
      <c r="AW1670" s="14" t="s">
        <v>36</v>
      </c>
      <c r="AX1670" s="14" t="s">
        <v>78</v>
      </c>
      <c r="AY1670" s="269" t="s">
        <v>242</v>
      </c>
    </row>
    <row r="1671" s="14" customFormat="1">
      <c r="A1671" s="14"/>
      <c r="B1671" s="259"/>
      <c r="C1671" s="260"/>
      <c r="D1671" s="242" t="s">
        <v>256</v>
      </c>
      <c r="E1671" s="261" t="s">
        <v>1</v>
      </c>
      <c r="F1671" s="262" t="s">
        <v>2347</v>
      </c>
      <c r="G1671" s="260"/>
      <c r="H1671" s="263">
        <v>-416.36000000000001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9" t="s">
        <v>256</v>
      </c>
      <c r="AU1671" s="269" t="s">
        <v>87</v>
      </c>
      <c r="AV1671" s="14" t="s">
        <v>87</v>
      </c>
      <c r="AW1671" s="14" t="s">
        <v>36</v>
      </c>
      <c r="AX1671" s="14" t="s">
        <v>78</v>
      </c>
      <c r="AY1671" s="269" t="s">
        <v>242</v>
      </c>
    </row>
    <row r="1672" s="14" customFormat="1">
      <c r="A1672" s="14"/>
      <c r="B1672" s="259"/>
      <c r="C1672" s="260"/>
      <c r="D1672" s="242" t="s">
        <v>256</v>
      </c>
      <c r="E1672" s="261" t="s">
        <v>1</v>
      </c>
      <c r="F1672" s="262" t="s">
        <v>2348</v>
      </c>
      <c r="G1672" s="260"/>
      <c r="H1672" s="263">
        <v>-2853.7800000000002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256</v>
      </c>
      <c r="AU1672" s="269" t="s">
        <v>87</v>
      </c>
      <c r="AV1672" s="14" t="s">
        <v>87</v>
      </c>
      <c r="AW1672" s="14" t="s">
        <v>36</v>
      </c>
      <c r="AX1672" s="14" t="s">
        <v>78</v>
      </c>
      <c r="AY1672" s="269" t="s">
        <v>242</v>
      </c>
    </row>
    <row r="1673" s="15" customFormat="1">
      <c r="A1673" s="15"/>
      <c r="B1673" s="270"/>
      <c r="C1673" s="271"/>
      <c r="D1673" s="242" t="s">
        <v>256</v>
      </c>
      <c r="E1673" s="272" t="s">
        <v>1</v>
      </c>
      <c r="F1673" s="273" t="s">
        <v>269</v>
      </c>
      <c r="G1673" s="271"/>
      <c r="H1673" s="274">
        <v>4334.3199999999997</v>
      </c>
      <c r="I1673" s="275"/>
      <c r="J1673" s="271"/>
      <c r="K1673" s="271"/>
      <c r="L1673" s="276"/>
      <c r="M1673" s="277"/>
      <c r="N1673" s="278"/>
      <c r="O1673" s="278"/>
      <c r="P1673" s="278"/>
      <c r="Q1673" s="278"/>
      <c r="R1673" s="278"/>
      <c r="S1673" s="278"/>
      <c r="T1673" s="279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80" t="s">
        <v>256</v>
      </c>
      <c r="AU1673" s="280" t="s">
        <v>87</v>
      </c>
      <c r="AV1673" s="15" t="s">
        <v>250</v>
      </c>
      <c r="AW1673" s="15" t="s">
        <v>36</v>
      </c>
      <c r="AX1673" s="15" t="s">
        <v>85</v>
      </c>
      <c r="AY1673" s="280" t="s">
        <v>242</v>
      </c>
    </row>
    <row r="1674" s="2" customFormat="1" ht="24.15" customHeight="1">
      <c r="A1674" s="40"/>
      <c r="B1674" s="41"/>
      <c r="C1674" s="229" t="s">
        <v>2349</v>
      </c>
      <c r="D1674" s="229" t="s">
        <v>245</v>
      </c>
      <c r="E1674" s="230" t="s">
        <v>2350</v>
      </c>
      <c r="F1674" s="231" t="s">
        <v>2351</v>
      </c>
      <c r="G1674" s="232" t="s">
        <v>248</v>
      </c>
      <c r="H1674" s="233">
        <v>4334.3199999999997</v>
      </c>
      <c r="I1674" s="234"/>
      <c r="J1674" s="235">
        <f>ROUND(I1674*H1674,2)</f>
        <v>0</v>
      </c>
      <c r="K1674" s="231" t="s">
        <v>249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0.00020000000000000001</v>
      </c>
      <c r="R1674" s="238">
        <f>Q1674*H1674</f>
        <v>0.86686399999999997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2352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2353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2" customFormat="1">
      <c r="A1676" s="40"/>
      <c r="B1676" s="41"/>
      <c r="C1676" s="42"/>
      <c r="D1676" s="247" t="s">
        <v>254</v>
      </c>
      <c r="E1676" s="42"/>
      <c r="F1676" s="248" t="s">
        <v>2354</v>
      </c>
      <c r="G1676" s="42"/>
      <c r="H1676" s="42"/>
      <c r="I1676" s="244"/>
      <c r="J1676" s="42"/>
      <c r="K1676" s="42"/>
      <c r="L1676" s="46"/>
      <c r="M1676" s="245"/>
      <c r="N1676" s="246"/>
      <c r="O1676" s="93"/>
      <c r="P1676" s="93"/>
      <c r="Q1676" s="93"/>
      <c r="R1676" s="93"/>
      <c r="S1676" s="93"/>
      <c r="T1676" s="94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254</v>
      </c>
      <c r="AU1676" s="19" t="s">
        <v>87</v>
      </c>
    </row>
    <row r="1677" s="14" customFormat="1">
      <c r="A1677" s="14"/>
      <c r="B1677" s="259"/>
      <c r="C1677" s="260"/>
      <c r="D1677" s="242" t="s">
        <v>256</v>
      </c>
      <c r="E1677" s="261" t="s">
        <v>1</v>
      </c>
      <c r="F1677" s="262" t="s">
        <v>2343</v>
      </c>
      <c r="G1677" s="260"/>
      <c r="H1677" s="263">
        <v>5057</v>
      </c>
      <c r="I1677" s="264"/>
      <c r="J1677" s="260"/>
      <c r="K1677" s="260"/>
      <c r="L1677" s="265"/>
      <c r="M1677" s="266"/>
      <c r="N1677" s="267"/>
      <c r="O1677" s="267"/>
      <c r="P1677" s="267"/>
      <c r="Q1677" s="267"/>
      <c r="R1677" s="267"/>
      <c r="S1677" s="267"/>
      <c r="T1677" s="26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9" t="s">
        <v>256</v>
      </c>
      <c r="AU1677" s="269" t="s">
        <v>87</v>
      </c>
      <c r="AV1677" s="14" t="s">
        <v>87</v>
      </c>
      <c r="AW1677" s="14" t="s">
        <v>36</v>
      </c>
      <c r="AX1677" s="14" t="s">
        <v>78</v>
      </c>
      <c r="AY1677" s="269" t="s">
        <v>242</v>
      </c>
    </row>
    <row r="1678" s="14" customFormat="1">
      <c r="A1678" s="14"/>
      <c r="B1678" s="259"/>
      <c r="C1678" s="260"/>
      <c r="D1678" s="242" t="s">
        <v>256</v>
      </c>
      <c r="E1678" s="261" t="s">
        <v>1</v>
      </c>
      <c r="F1678" s="262" t="s">
        <v>2344</v>
      </c>
      <c r="G1678" s="260"/>
      <c r="H1678" s="263">
        <v>1238</v>
      </c>
      <c r="I1678" s="264"/>
      <c r="J1678" s="260"/>
      <c r="K1678" s="260"/>
      <c r="L1678" s="265"/>
      <c r="M1678" s="266"/>
      <c r="N1678" s="267"/>
      <c r="O1678" s="267"/>
      <c r="P1678" s="267"/>
      <c r="Q1678" s="267"/>
      <c r="R1678" s="267"/>
      <c r="S1678" s="267"/>
      <c r="T1678" s="26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9" t="s">
        <v>256</v>
      </c>
      <c r="AU1678" s="269" t="s">
        <v>87</v>
      </c>
      <c r="AV1678" s="14" t="s">
        <v>87</v>
      </c>
      <c r="AW1678" s="14" t="s">
        <v>36</v>
      </c>
      <c r="AX1678" s="14" t="s">
        <v>78</v>
      </c>
      <c r="AY1678" s="269" t="s">
        <v>242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2345</v>
      </c>
      <c r="G1679" s="260"/>
      <c r="H1679" s="263">
        <v>648.13000000000011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78</v>
      </c>
      <c r="AY1679" s="269" t="s">
        <v>242</v>
      </c>
    </row>
    <row r="1680" s="14" customFormat="1">
      <c r="A1680" s="14"/>
      <c r="B1680" s="259"/>
      <c r="C1680" s="260"/>
      <c r="D1680" s="242" t="s">
        <v>256</v>
      </c>
      <c r="E1680" s="261" t="s">
        <v>1</v>
      </c>
      <c r="F1680" s="262" t="s">
        <v>2346</v>
      </c>
      <c r="G1680" s="260"/>
      <c r="H1680" s="263">
        <v>661.33000000000004</v>
      </c>
      <c r="I1680" s="264"/>
      <c r="J1680" s="260"/>
      <c r="K1680" s="260"/>
      <c r="L1680" s="265"/>
      <c r="M1680" s="266"/>
      <c r="N1680" s="267"/>
      <c r="O1680" s="267"/>
      <c r="P1680" s="267"/>
      <c r="Q1680" s="267"/>
      <c r="R1680" s="267"/>
      <c r="S1680" s="267"/>
      <c r="T1680" s="26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9" t="s">
        <v>256</v>
      </c>
      <c r="AU1680" s="269" t="s">
        <v>87</v>
      </c>
      <c r="AV1680" s="14" t="s">
        <v>87</v>
      </c>
      <c r="AW1680" s="14" t="s">
        <v>36</v>
      </c>
      <c r="AX1680" s="14" t="s">
        <v>78</v>
      </c>
      <c r="AY1680" s="269" t="s">
        <v>242</v>
      </c>
    </row>
    <row r="1681" s="14" customFormat="1">
      <c r="A1681" s="14"/>
      <c r="B1681" s="259"/>
      <c r="C1681" s="260"/>
      <c r="D1681" s="242" t="s">
        <v>256</v>
      </c>
      <c r="E1681" s="261" t="s">
        <v>1</v>
      </c>
      <c r="F1681" s="262" t="s">
        <v>2347</v>
      </c>
      <c r="G1681" s="260"/>
      <c r="H1681" s="263">
        <v>-416.36000000000001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256</v>
      </c>
      <c r="AU1681" s="269" t="s">
        <v>87</v>
      </c>
      <c r="AV1681" s="14" t="s">
        <v>87</v>
      </c>
      <c r="AW1681" s="14" t="s">
        <v>36</v>
      </c>
      <c r="AX1681" s="14" t="s">
        <v>78</v>
      </c>
      <c r="AY1681" s="269" t="s">
        <v>242</v>
      </c>
    </row>
    <row r="1682" s="14" customFormat="1">
      <c r="A1682" s="14"/>
      <c r="B1682" s="259"/>
      <c r="C1682" s="260"/>
      <c r="D1682" s="242" t="s">
        <v>256</v>
      </c>
      <c r="E1682" s="261" t="s">
        <v>1</v>
      </c>
      <c r="F1682" s="262" t="s">
        <v>2348</v>
      </c>
      <c r="G1682" s="260"/>
      <c r="H1682" s="263">
        <v>-2853.7800000000002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256</v>
      </c>
      <c r="AU1682" s="269" t="s">
        <v>87</v>
      </c>
      <c r="AV1682" s="14" t="s">
        <v>87</v>
      </c>
      <c r="AW1682" s="14" t="s">
        <v>36</v>
      </c>
      <c r="AX1682" s="14" t="s">
        <v>78</v>
      </c>
      <c r="AY1682" s="269" t="s">
        <v>242</v>
      </c>
    </row>
    <row r="1683" s="15" customFormat="1">
      <c r="A1683" s="15"/>
      <c r="B1683" s="270"/>
      <c r="C1683" s="271"/>
      <c r="D1683" s="242" t="s">
        <v>256</v>
      </c>
      <c r="E1683" s="272" t="s">
        <v>1</v>
      </c>
      <c r="F1683" s="273" t="s">
        <v>269</v>
      </c>
      <c r="G1683" s="271"/>
      <c r="H1683" s="274">
        <v>4334.3199999999997</v>
      </c>
      <c r="I1683" s="275"/>
      <c r="J1683" s="271"/>
      <c r="K1683" s="271"/>
      <c r="L1683" s="276"/>
      <c r="M1683" s="277"/>
      <c r="N1683" s="278"/>
      <c r="O1683" s="278"/>
      <c r="P1683" s="278"/>
      <c r="Q1683" s="278"/>
      <c r="R1683" s="278"/>
      <c r="S1683" s="278"/>
      <c r="T1683" s="279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80" t="s">
        <v>256</v>
      </c>
      <c r="AU1683" s="280" t="s">
        <v>87</v>
      </c>
      <c r="AV1683" s="15" t="s">
        <v>250</v>
      </c>
      <c r="AW1683" s="15" t="s">
        <v>36</v>
      </c>
      <c r="AX1683" s="15" t="s">
        <v>85</v>
      </c>
      <c r="AY1683" s="280" t="s">
        <v>242</v>
      </c>
    </row>
    <row r="1684" s="2" customFormat="1" ht="33" customHeight="1">
      <c r="A1684" s="40"/>
      <c r="B1684" s="41"/>
      <c r="C1684" s="229" t="s">
        <v>2355</v>
      </c>
      <c r="D1684" s="229" t="s">
        <v>245</v>
      </c>
      <c r="E1684" s="230" t="s">
        <v>2356</v>
      </c>
      <c r="F1684" s="231" t="s">
        <v>2357</v>
      </c>
      <c r="G1684" s="232" t="s">
        <v>248</v>
      </c>
      <c r="H1684" s="233">
        <v>4334.3199999999997</v>
      </c>
      <c r="I1684" s="234"/>
      <c r="J1684" s="235">
        <f>ROUND(I1684*H1684,2)</f>
        <v>0</v>
      </c>
      <c r="K1684" s="231" t="s">
        <v>249</v>
      </c>
      <c r="L1684" s="46"/>
      <c r="M1684" s="236" t="s">
        <v>1</v>
      </c>
      <c r="N1684" s="237" t="s">
        <v>43</v>
      </c>
      <c r="O1684" s="93"/>
      <c r="P1684" s="238">
        <f>O1684*H1684</f>
        <v>0</v>
      </c>
      <c r="Q1684" s="238">
        <v>0.00029</v>
      </c>
      <c r="R1684" s="238">
        <f>Q1684*H1684</f>
        <v>1.2569527999999999</v>
      </c>
      <c r="S1684" s="238">
        <v>0</v>
      </c>
      <c r="T1684" s="239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40" t="s">
        <v>1097</v>
      </c>
      <c r="AT1684" s="240" t="s">
        <v>245</v>
      </c>
      <c r="AU1684" s="240" t="s">
        <v>87</v>
      </c>
      <c r="AY1684" s="19" t="s">
        <v>242</v>
      </c>
      <c r="BE1684" s="241">
        <f>IF(N1684="základní",J1684,0)</f>
        <v>0</v>
      </c>
      <c r="BF1684" s="241">
        <f>IF(N1684="snížená",J1684,0)</f>
        <v>0</v>
      </c>
      <c r="BG1684" s="241">
        <f>IF(N1684="zákl. přenesená",J1684,0)</f>
        <v>0</v>
      </c>
      <c r="BH1684" s="241">
        <f>IF(N1684="sníž. přenesená",J1684,0)</f>
        <v>0</v>
      </c>
      <c r="BI1684" s="241">
        <f>IF(N1684="nulová",J1684,0)</f>
        <v>0</v>
      </c>
      <c r="BJ1684" s="19" t="s">
        <v>85</v>
      </c>
      <c r="BK1684" s="241">
        <f>ROUND(I1684*H1684,2)</f>
        <v>0</v>
      </c>
      <c r="BL1684" s="19" t="s">
        <v>1097</v>
      </c>
      <c r="BM1684" s="240" t="s">
        <v>2358</v>
      </c>
    </row>
    <row r="1685" s="2" customFormat="1">
      <c r="A1685" s="40"/>
      <c r="B1685" s="41"/>
      <c r="C1685" s="42"/>
      <c r="D1685" s="242" t="s">
        <v>252</v>
      </c>
      <c r="E1685" s="42"/>
      <c r="F1685" s="243" t="s">
        <v>2359</v>
      </c>
      <c r="G1685" s="42"/>
      <c r="H1685" s="42"/>
      <c r="I1685" s="244"/>
      <c r="J1685" s="42"/>
      <c r="K1685" s="42"/>
      <c r="L1685" s="46"/>
      <c r="M1685" s="245"/>
      <c r="N1685" s="246"/>
      <c r="O1685" s="93"/>
      <c r="P1685" s="93"/>
      <c r="Q1685" s="93"/>
      <c r="R1685" s="93"/>
      <c r="S1685" s="93"/>
      <c r="T1685" s="94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252</v>
      </c>
      <c r="AU1685" s="19" t="s">
        <v>87</v>
      </c>
    </row>
    <row r="1686" s="2" customFormat="1">
      <c r="A1686" s="40"/>
      <c r="B1686" s="41"/>
      <c r="C1686" s="42"/>
      <c r="D1686" s="247" t="s">
        <v>254</v>
      </c>
      <c r="E1686" s="42"/>
      <c r="F1686" s="248" t="s">
        <v>2360</v>
      </c>
      <c r="G1686" s="42"/>
      <c r="H1686" s="42"/>
      <c r="I1686" s="244"/>
      <c r="J1686" s="42"/>
      <c r="K1686" s="42"/>
      <c r="L1686" s="46"/>
      <c r="M1686" s="245"/>
      <c r="N1686" s="246"/>
      <c r="O1686" s="93"/>
      <c r="P1686" s="93"/>
      <c r="Q1686" s="93"/>
      <c r="R1686" s="93"/>
      <c r="S1686" s="93"/>
      <c r="T1686" s="94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254</v>
      </c>
      <c r="AU1686" s="19" t="s">
        <v>87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2343</v>
      </c>
      <c r="G1687" s="260"/>
      <c r="H1687" s="263">
        <v>5057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4" customFormat="1">
      <c r="A1688" s="14"/>
      <c r="B1688" s="259"/>
      <c r="C1688" s="260"/>
      <c r="D1688" s="242" t="s">
        <v>256</v>
      </c>
      <c r="E1688" s="261" t="s">
        <v>1</v>
      </c>
      <c r="F1688" s="262" t="s">
        <v>2344</v>
      </c>
      <c r="G1688" s="260"/>
      <c r="H1688" s="263">
        <v>1238</v>
      </c>
      <c r="I1688" s="264"/>
      <c r="J1688" s="260"/>
      <c r="K1688" s="260"/>
      <c r="L1688" s="265"/>
      <c r="M1688" s="266"/>
      <c r="N1688" s="267"/>
      <c r="O1688" s="267"/>
      <c r="P1688" s="267"/>
      <c r="Q1688" s="267"/>
      <c r="R1688" s="267"/>
      <c r="S1688" s="267"/>
      <c r="T1688" s="26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9" t="s">
        <v>256</v>
      </c>
      <c r="AU1688" s="269" t="s">
        <v>87</v>
      </c>
      <c r="AV1688" s="14" t="s">
        <v>87</v>
      </c>
      <c r="AW1688" s="14" t="s">
        <v>36</v>
      </c>
      <c r="AX1688" s="14" t="s">
        <v>78</v>
      </c>
      <c r="AY1688" s="269" t="s">
        <v>242</v>
      </c>
    </row>
    <row r="1689" s="14" customFormat="1">
      <c r="A1689" s="14"/>
      <c r="B1689" s="259"/>
      <c r="C1689" s="260"/>
      <c r="D1689" s="242" t="s">
        <v>256</v>
      </c>
      <c r="E1689" s="261" t="s">
        <v>1</v>
      </c>
      <c r="F1689" s="262" t="s">
        <v>2345</v>
      </c>
      <c r="G1689" s="260"/>
      <c r="H1689" s="263">
        <v>648.13000000000011</v>
      </c>
      <c r="I1689" s="264"/>
      <c r="J1689" s="260"/>
      <c r="K1689" s="260"/>
      <c r="L1689" s="265"/>
      <c r="M1689" s="266"/>
      <c r="N1689" s="267"/>
      <c r="O1689" s="267"/>
      <c r="P1689" s="267"/>
      <c r="Q1689" s="267"/>
      <c r="R1689" s="267"/>
      <c r="S1689" s="267"/>
      <c r="T1689" s="26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9" t="s">
        <v>256</v>
      </c>
      <c r="AU1689" s="269" t="s">
        <v>87</v>
      </c>
      <c r="AV1689" s="14" t="s">
        <v>87</v>
      </c>
      <c r="AW1689" s="14" t="s">
        <v>36</v>
      </c>
      <c r="AX1689" s="14" t="s">
        <v>78</v>
      </c>
      <c r="AY1689" s="269" t="s">
        <v>242</v>
      </c>
    </row>
    <row r="1690" s="14" customFormat="1">
      <c r="A1690" s="14"/>
      <c r="B1690" s="259"/>
      <c r="C1690" s="260"/>
      <c r="D1690" s="242" t="s">
        <v>256</v>
      </c>
      <c r="E1690" s="261" t="s">
        <v>1</v>
      </c>
      <c r="F1690" s="262" t="s">
        <v>2346</v>
      </c>
      <c r="G1690" s="260"/>
      <c r="H1690" s="263">
        <v>661.33000000000004</v>
      </c>
      <c r="I1690" s="264"/>
      <c r="J1690" s="260"/>
      <c r="K1690" s="260"/>
      <c r="L1690" s="265"/>
      <c r="M1690" s="266"/>
      <c r="N1690" s="267"/>
      <c r="O1690" s="267"/>
      <c r="P1690" s="267"/>
      <c r="Q1690" s="267"/>
      <c r="R1690" s="267"/>
      <c r="S1690" s="267"/>
      <c r="T1690" s="26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9" t="s">
        <v>256</v>
      </c>
      <c r="AU1690" s="269" t="s">
        <v>87</v>
      </c>
      <c r="AV1690" s="14" t="s">
        <v>87</v>
      </c>
      <c r="AW1690" s="14" t="s">
        <v>36</v>
      </c>
      <c r="AX1690" s="14" t="s">
        <v>78</v>
      </c>
      <c r="AY1690" s="269" t="s">
        <v>242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2347</v>
      </c>
      <c r="G1691" s="260"/>
      <c r="H1691" s="263">
        <v>-416.36000000000001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78</v>
      </c>
      <c r="AY1691" s="269" t="s">
        <v>242</v>
      </c>
    </row>
    <row r="1692" s="14" customFormat="1">
      <c r="A1692" s="14"/>
      <c r="B1692" s="259"/>
      <c r="C1692" s="260"/>
      <c r="D1692" s="242" t="s">
        <v>256</v>
      </c>
      <c r="E1692" s="261" t="s">
        <v>1</v>
      </c>
      <c r="F1692" s="262" t="s">
        <v>2348</v>
      </c>
      <c r="G1692" s="260"/>
      <c r="H1692" s="263">
        <v>-2853.7800000000002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9" t="s">
        <v>256</v>
      </c>
      <c r="AU1692" s="269" t="s">
        <v>87</v>
      </c>
      <c r="AV1692" s="14" t="s">
        <v>87</v>
      </c>
      <c r="AW1692" s="14" t="s">
        <v>36</v>
      </c>
      <c r="AX1692" s="14" t="s">
        <v>78</v>
      </c>
      <c r="AY1692" s="269" t="s">
        <v>242</v>
      </c>
    </row>
    <row r="1693" s="15" customFormat="1">
      <c r="A1693" s="15"/>
      <c r="B1693" s="270"/>
      <c r="C1693" s="271"/>
      <c r="D1693" s="242" t="s">
        <v>256</v>
      </c>
      <c r="E1693" s="272" t="s">
        <v>1</v>
      </c>
      <c r="F1693" s="273" t="s">
        <v>269</v>
      </c>
      <c r="G1693" s="271"/>
      <c r="H1693" s="274">
        <v>4334.3199999999997</v>
      </c>
      <c r="I1693" s="275"/>
      <c r="J1693" s="271"/>
      <c r="K1693" s="271"/>
      <c r="L1693" s="276"/>
      <c r="M1693" s="277"/>
      <c r="N1693" s="278"/>
      <c r="O1693" s="278"/>
      <c r="P1693" s="278"/>
      <c r="Q1693" s="278"/>
      <c r="R1693" s="278"/>
      <c r="S1693" s="278"/>
      <c r="T1693" s="279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80" t="s">
        <v>256</v>
      </c>
      <c r="AU1693" s="280" t="s">
        <v>87</v>
      </c>
      <c r="AV1693" s="15" t="s">
        <v>250</v>
      </c>
      <c r="AW1693" s="15" t="s">
        <v>36</v>
      </c>
      <c r="AX1693" s="15" t="s">
        <v>85</v>
      </c>
      <c r="AY1693" s="280" t="s">
        <v>242</v>
      </c>
    </row>
    <row r="1694" s="12" customFormat="1" ht="22.8" customHeight="1">
      <c r="A1694" s="12"/>
      <c r="B1694" s="213"/>
      <c r="C1694" s="214"/>
      <c r="D1694" s="215" t="s">
        <v>77</v>
      </c>
      <c r="E1694" s="227" t="s">
        <v>2361</v>
      </c>
      <c r="F1694" s="227" t="s">
        <v>2362</v>
      </c>
      <c r="G1694" s="214"/>
      <c r="H1694" s="214"/>
      <c r="I1694" s="217"/>
      <c r="J1694" s="228">
        <f>BK1694</f>
        <v>0</v>
      </c>
      <c r="K1694" s="214"/>
      <c r="L1694" s="219"/>
      <c r="M1694" s="220"/>
      <c r="N1694" s="221"/>
      <c r="O1694" s="221"/>
      <c r="P1694" s="222">
        <f>SUM(P1695:P1731)</f>
        <v>0</v>
      </c>
      <c r="Q1694" s="221"/>
      <c r="R1694" s="222">
        <f>SUM(R1695:R1731)</f>
        <v>0.24846000000000001</v>
      </c>
      <c r="S1694" s="221"/>
      <c r="T1694" s="223">
        <f>SUM(T1695:T1731)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24" t="s">
        <v>87</v>
      </c>
      <c r="AT1694" s="225" t="s">
        <v>77</v>
      </c>
      <c r="AU1694" s="225" t="s">
        <v>85</v>
      </c>
      <c r="AY1694" s="224" t="s">
        <v>242</v>
      </c>
      <c r="BK1694" s="226">
        <f>SUM(BK1695:BK1731)</f>
        <v>0</v>
      </c>
    </row>
    <row r="1695" s="2" customFormat="1" ht="24.15" customHeight="1">
      <c r="A1695" s="40"/>
      <c r="B1695" s="41"/>
      <c r="C1695" s="229" t="s">
        <v>2363</v>
      </c>
      <c r="D1695" s="229" t="s">
        <v>245</v>
      </c>
      <c r="E1695" s="230" t="s">
        <v>2364</v>
      </c>
      <c r="F1695" s="231" t="s">
        <v>2365</v>
      </c>
      <c r="G1695" s="232" t="s">
        <v>360</v>
      </c>
      <c r="H1695" s="233">
        <v>6</v>
      </c>
      <c r="I1695" s="234"/>
      <c r="J1695" s="235">
        <f>ROUND(I1695*H1695,2)</f>
        <v>0</v>
      </c>
      <c r="K1695" s="231" t="s">
        <v>249</v>
      </c>
      <c r="L1695" s="46"/>
      <c r="M1695" s="236" t="s">
        <v>1</v>
      </c>
      <c r="N1695" s="237" t="s">
        <v>43</v>
      </c>
      <c r="O1695" s="93"/>
      <c r="P1695" s="238">
        <f>O1695*H1695</f>
        <v>0</v>
      </c>
      <c r="Q1695" s="238">
        <v>0</v>
      </c>
      <c r="R1695" s="238">
        <f>Q1695*H1695</f>
        <v>0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1097</v>
      </c>
      <c r="AT1695" s="240" t="s">
        <v>245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2366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2367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2" customFormat="1">
      <c r="A1697" s="40"/>
      <c r="B1697" s="41"/>
      <c r="C1697" s="42"/>
      <c r="D1697" s="247" t="s">
        <v>254</v>
      </c>
      <c r="E1697" s="42"/>
      <c r="F1697" s="248" t="s">
        <v>2368</v>
      </c>
      <c r="G1697" s="42"/>
      <c r="H1697" s="42"/>
      <c r="I1697" s="244"/>
      <c r="J1697" s="42"/>
      <c r="K1697" s="42"/>
      <c r="L1697" s="46"/>
      <c r="M1697" s="245"/>
      <c r="N1697" s="246"/>
      <c r="O1697" s="93"/>
      <c r="P1697" s="93"/>
      <c r="Q1697" s="93"/>
      <c r="R1697" s="93"/>
      <c r="S1697" s="93"/>
      <c r="T1697" s="94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254</v>
      </c>
      <c r="AU1697" s="19" t="s">
        <v>87</v>
      </c>
    </row>
    <row r="1698" s="14" customFormat="1">
      <c r="A1698" s="14"/>
      <c r="B1698" s="259"/>
      <c r="C1698" s="260"/>
      <c r="D1698" s="242" t="s">
        <v>256</v>
      </c>
      <c r="E1698" s="261" t="s">
        <v>1</v>
      </c>
      <c r="F1698" s="262" t="s">
        <v>2369</v>
      </c>
      <c r="G1698" s="260"/>
      <c r="H1698" s="263">
        <v>4</v>
      </c>
      <c r="I1698" s="264"/>
      <c r="J1698" s="260"/>
      <c r="K1698" s="260"/>
      <c r="L1698" s="265"/>
      <c r="M1698" s="266"/>
      <c r="N1698" s="267"/>
      <c r="O1698" s="267"/>
      <c r="P1698" s="267"/>
      <c r="Q1698" s="267"/>
      <c r="R1698" s="267"/>
      <c r="S1698" s="267"/>
      <c r="T1698" s="26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9" t="s">
        <v>256</v>
      </c>
      <c r="AU1698" s="269" t="s">
        <v>87</v>
      </c>
      <c r="AV1698" s="14" t="s">
        <v>87</v>
      </c>
      <c r="AW1698" s="14" t="s">
        <v>36</v>
      </c>
      <c r="AX1698" s="14" t="s">
        <v>78</v>
      </c>
      <c r="AY1698" s="269" t="s">
        <v>242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2370</v>
      </c>
      <c r="G1699" s="260"/>
      <c r="H1699" s="263">
        <v>0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4" customFormat="1">
      <c r="A1700" s="14"/>
      <c r="B1700" s="259"/>
      <c r="C1700" s="260"/>
      <c r="D1700" s="242" t="s">
        <v>256</v>
      </c>
      <c r="E1700" s="261" t="s">
        <v>1</v>
      </c>
      <c r="F1700" s="262" t="s">
        <v>2371</v>
      </c>
      <c r="G1700" s="260"/>
      <c r="H1700" s="263">
        <v>2</v>
      </c>
      <c r="I1700" s="264"/>
      <c r="J1700" s="260"/>
      <c r="K1700" s="260"/>
      <c r="L1700" s="265"/>
      <c r="M1700" s="266"/>
      <c r="N1700" s="267"/>
      <c r="O1700" s="267"/>
      <c r="P1700" s="267"/>
      <c r="Q1700" s="267"/>
      <c r="R1700" s="267"/>
      <c r="S1700" s="267"/>
      <c r="T1700" s="26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9" t="s">
        <v>256</v>
      </c>
      <c r="AU1700" s="269" t="s">
        <v>87</v>
      </c>
      <c r="AV1700" s="14" t="s">
        <v>87</v>
      </c>
      <c r="AW1700" s="14" t="s">
        <v>36</v>
      </c>
      <c r="AX1700" s="14" t="s">
        <v>78</v>
      </c>
      <c r="AY1700" s="269" t="s">
        <v>242</v>
      </c>
    </row>
    <row r="1701" s="15" customFormat="1">
      <c r="A1701" s="15"/>
      <c r="B1701" s="270"/>
      <c r="C1701" s="271"/>
      <c r="D1701" s="242" t="s">
        <v>256</v>
      </c>
      <c r="E1701" s="272" t="s">
        <v>1</v>
      </c>
      <c r="F1701" s="273" t="s">
        <v>269</v>
      </c>
      <c r="G1701" s="271"/>
      <c r="H1701" s="274">
        <v>6</v>
      </c>
      <c r="I1701" s="275"/>
      <c r="J1701" s="271"/>
      <c r="K1701" s="271"/>
      <c r="L1701" s="276"/>
      <c r="M1701" s="277"/>
      <c r="N1701" s="278"/>
      <c r="O1701" s="278"/>
      <c r="P1701" s="278"/>
      <c r="Q1701" s="278"/>
      <c r="R1701" s="278"/>
      <c r="S1701" s="278"/>
      <c r="T1701" s="279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80" t="s">
        <v>256</v>
      </c>
      <c r="AU1701" s="280" t="s">
        <v>87</v>
      </c>
      <c r="AV1701" s="15" t="s">
        <v>250</v>
      </c>
      <c r="AW1701" s="15" t="s">
        <v>36</v>
      </c>
      <c r="AX1701" s="15" t="s">
        <v>85</v>
      </c>
      <c r="AY1701" s="280" t="s">
        <v>242</v>
      </c>
    </row>
    <row r="1702" s="2" customFormat="1" ht="24.15" customHeight="1">
      <c r="A1702" s="40"/>
      <c r="B1702" s="41"/>
      <c r="C1702" s="281" t="s">
        <v>2372</v>
      </c>
      <c r="D1702" s="281" t="s">
        <v>478</v>
      </c>
      <c r="E1702" s="282" t="s">
        <v>2373</v>
      </c>
      <c r="F1702" s="283" t="s">
        <v>2374</v>
      </c>
      <c r="G1702" s="284" t="s">
        <v>248</v>
      </c>
      <c r="H1702" s="285">
        <v>11.16</v>
      </c>
      <c r="I1702" s="286"/>
      <c r="J1702" s="287">
        <f>ROUND(I1702*H1702,2)</f>
        <v>0</v>
      </c>
      <c r="K1702" s="283" t="s">
        <v>249</v>
      </c>
      <c r="L1702" s="288"/>
      <c r="M1702" s="289" t="s">
        <v>1</v>
      </c>
      <c r="N1702" s="290" t="s">
        <v>43</v>
      </c>
      <c r="O1702" s="93"/>
      <c r="P1702" s="238">
        <f>O1702*H1702</f>
        <v>0</v>
      </c>
      <c r="Q1702" s="238">
        <v>0.001</v>
      </c>
      <c r="R1702" s="238">
        <f>Q1702*H1702</f>
        <v>0.01116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896</v>
      </c>
      <c r="AT1702" s="240" t="s">
        <v>478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1097</v>
      </c>
      <c r="BM1702" s="240" t="s">
        <v>2375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2374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14" customFormat="1">
      <c r="A1704" s="14"/>
      <c r="B1704" s="259"/>
      <c r="C1704" s="260"/>
      <c r="D1704" s="242" t="s">
        <v>256</v>
      </c>
      <c r="E1704" s="261" t="s">
        <v>1</v>
      </c>
      <c r="F1704" s="262" t="s">
        <v>2376</v>
      </c>
      <c r="G1704" s="260"/>
      <c r="H1704" s="263">
        <v>7.5600000000000005</v>
      </c>
      <c r="I1704" s="264"/>
      <c r="J1704" s="260"/>
      <c r="K1704" s="260"/>
      <c r="L1704" s="265"/>
      <c r="M1704" s="266"/>
      <c r="N1704" s="267"/>
      <c r="O1704" s="267"/>
      <c r="P1704" s="267"/>
      <c r="Q1704" s="267"/>
      <c r="R1704" s="267"/>
      <c r="S1704" s="267"/>
      <c r="T1704" s="26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9" t="s">
        <v>256</v>
      </c>
      <c r="AU1704" s="269" t="s">
        <v>87</v>
      </c>
      <c r="AV1704" s="14" t="s">
        <v>87</v>
      </c>
      <c r="AW1704" s="14" t="s">
        <v>36</v>
      </c>
      <c r="AX1704" s="14" t="s">
        <v>78</v>
      </c>
      <c r="AY1704" s="269" t="s">
        <v>242</v>
      </c>
    </row>
    <row r="1705" s="14" customFormat="1">
      <c r="A1705" s="14"/>
      <c r="B1705" s="259"/>
      <c r="C1705" s="260"/>
      <c r="D1705" s="242" t="s">
        <v>256</v>
      </c>
      <c r="E1705" s="261" t="s">
        <v>1</v>
      </c>
      <c r="F1705" s="262" t="s">
        <v>2377</v>
      </c>
      <c r="G1705" s="260"/>
      <c r="H1705" s="263">
        <v>3.6000000000000001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256</v>
      </c>
      <c r="AU1705" s="269" t="s">
        <v>87</v>
      </c>
      <c r="AV1705" s="14" t="s">
        <v>87</v>
      </c>
      <c r="AW1705" s="14" t="s">
        <v>36</v>
      </c>
      <c r="AX1705" s="14" t="s">
        <v>78</v>
      </c>
      <c r="AY1705" s="269" t="s">
        <v>242</v>
      </c>
    </row>
    <row r="1706" s="15" customFormat="1">
      <c r="A1706" s="15"/>
      <c r="B1706" s="270"/>
      <c r="C1706" s="271"/>
      <c r="D1706" s="242" t="s">
        <v>256</v>
      </c>
      <c r="E1706" s="272" t="s">
        <v>1</v>
      </c>
      <c r="F1706" s="273" t="s">
        <v>269</v>
      </c>
      <c r="G1706" s="271"/>
      <c r="H1706" s="274">
        <v>11.16</v>
      </c>
      <c r="I1706" s="275"/>
      <c r="J1706" s="271"/>
      <c r="K1706" s="271"/>
      <c r="L1706" s="276"/>
      <c r="M1706" s="277"/>
      <c r="N1706" s="278"/>
      <c r="O1706" s="278"/>
      <c r="P1706" s="278"/>
      <c r="Q1706" s="278"/>
      <c r="R1706" s="278"/>
      <c r="S1706" s="278"/>
      <c r="T1706" s="279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80" t="s">
        <v>256</v>
      </c>
      <c r="AU1706" s="280" t="s">
        <v>87</v>
      </c>
      <c r="AV1706" s="15" t="s">
        <v>250</v>
      </c>
      <c r="AW1706" s="15" t="s">
        <v>36</v>
      </c>
      <c r="AX1706" s="15" t="s">
        <v>85</v>
      </c>
      <c r="AY1706" s="280" t="s">
        <v>242</v>
      </c>
    </row>
    <row r="1707" s="2" customFormat="1" ht="24.15" customHeight="1">
      <c r="A1707" s="40"/>
      <c r="B1707" s="41"/>
      <c r="C1707" s="229" t="s">
        <v>2378</v>
      </c>
      <c r="D1707" s="229" t="s">
        <v>245</v>
      </c>
      <c r="E1707" s="230" t="s">
        <v>2379</v>
      </c>
      <c r="F1707" s="231" t="s">
        <v>2380</v>
      </c>
      <c r="G1707" s="232" t="s">
        <v>360</v>
      </c>
      <c r="H1707" s="233">
        <v>33</v>
      </c>
      <c r="I1707" s="234"/>
      <c r="J1707" s="235">
        <f>ROUND(I1707*H1707,2)</f>
        <v>0</v>
      </c>
      <c r="K1707" s="231" t="s">
        <v>249</v>
      </c>
      <c r="L1707" s="46"/>
      <c r="M1707" s="236" t="s">
        <v>1</v>
      </c>
      <c r="N1707" s="237" t="s">
        <v>43</v>
      </c>
      <c r="O1707" s="93"/>
      <c r="P1707" s="238">
        <f>O1707*H1707</f>
        <v>0</v>
      </c>
      <c r="Q1707" s="238">
        <v>0</v>
      </c>
      <c r="R1707" s="238">
        <f>Q1707*H1707</f>
        <v>0</v>
      </c>
      <c r="S1707" s="238">
        <v>0</v>
      </c>
      <c r="T1707" s="239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40" t="s">
        <v>1097</v>
      </c>
      <c r="AT1707" s="240" t="s">
        <v>245</v>
      </c>
      <c r="AU1707" s="240" t="s">
        <v>87</v>
      </c>
      <c r="AY1707" s="19" t="s">
        <v>242</v>
      </c>
      <c r="BE1707" s="241">
        <f>IF(N1707="základní",J1707,0)</f>
        <v>0</v>
      </c>
      <c r="BF1707" s="241">
        <f>IF(N1707="snížená",J1707,0)</f>
        <v>0</v>
      </c>
      <c r="BG1707" s="241">
        <f>IF(N1707="zákl. přenesená",J1707,0)</f>
        <v>0</v>
      </c>
      <c r="BH1707" s="241">
        <f>IF(N1707="sníž. přenesená",J1707,0)</f>
        <v>0</v>
      </c>
      <c r="BI1707" s="241">
        <f>IF(N1707="nulová",J1707,0)</f>
        <v>0</v>
      </c>
      <c r="BJ1707" s="19" t="s">
        <v>85</v>
      </c>
      <c r="BK1707" s="241">
        <f>ROUND(I1707*H1707,2)</f>
        <v>0</v>
      </c>
      <c r="BL1707" s="19" t="s">
        <v>1097</v>
      </c>
      <c r="BM1707" s="240" t="s">
        <v>2381</v>
      </c>
    </row>
    <row r="1708" s="2" customFormat="1">
      <c r="A1708" s="40"/>
      <c r="B1708" s="41"/>
      <c r="C1708" s="42"/>
      <c r="D1708" s="242" t="s">
        <v>252</v>
      </c>
      <c r="E1708" s="42"/>
      <c r="F1708" s="243" t="s">
        <v>2382</v>
      </c>
      <c r="G1708" s="42"/>
      <c r="H1708" s="42"/>
      <c r="I1708" s="244"/>
      <c r="J1708" s="42"/>
      <c r="K1708" s="42"/>
      <c r="L1708" s="46"/>
      <c r="M1708" s="245"/>
      <c r="N1708" s="246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252</v>
      </c>
      <c r="AU1708" s="19" t="s">
        <v>87</v>
      </c>
    </row>
    <row r="1709" s="2" customFormat="1">
      <c r="A1709" s="40"/>
      <c r="B1709" s="41"/>
      <c r="C1709" s="42"/>
      <c r="D1709" s="247" t="s">
        <v>254</v>
      </c>
      <c r="E1709" s="42"/>
      <c r="F1709" s="248" t="s">
        <v>2383</v>
      </c>
      <c r="G1709" s="42"/>
      <c r="H1709" s="42"/>
      <c r="I1709" s="244"/>
      <c r="J1709" s="42"/>
      <c r="K1709" s="42"/>
      <c r="L1709" s="46"/>
      <c r="M1709" s="245"/>
      <c r="N1709" s="246"/>
      <c r="O1709" s="93"/>
      <c r="P1709" s="93"/>
      <c r="Q1709" s="93"/>
      <c r="R1709" s="93"/>
      <c r="S1709" s="93"/>
      <c r="T1709" s="94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254</v>
      </c>
      <c r="AU1709" s="19" t="s">
        <v>87</v>
      </c>
    </row>
    <row r="1710" s="14" customFormat="1">
      <c r="A1710" s="14"/>
      <c r="B1710" s="259"/>
      <c r="C1710" s="260"/>
      <c r="D1710" s="242" t="s">
        <v>256</v>
      </c>
      <c r="E1710" s="261" t="s">
        <v>1</v>
      </c>
      <c r="F1710" s="262" t="s">
        <v>2384</v>
      </c>
      <c r="G1710" s="260"/>
      <c r="H1710" s="263">
        <v>13</v>
      </c>
      <c r="I1710" s="264"/>
      <c r="J1710" s="260"/>
      <c r="K1710" s="260"/>
      <c r="L1710" s="265"/>
      <c r="M1710" s="266"/>
      <c r="N1710" s="267"/>
      <c r="O1710" s="267"/>
      <c r="P1710" s="267"/>
      <c r="Q1710" s="267"/>
      <c r="R1710" s="267"/>
      <c r="S1710" s="267"/>
      <c r="T1710" s="26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9" t="s">
        <v>256</v>
      </c>
      <c r="AU1710" s="269" t="s">
        <v>87</v>
      </c>
      <c r="AV1710" s="14" t="s">
        <v>87</v>
      </c>
      <c r="AW1710" s="14" t="s">
        <v>36</v>
      </c>
      <c r="AX1710" s="14" t="s">
        <v>78</v>
      </c>
      <c r="AY1710" s="269" t="s">
        <v>242</v>
      </c>
    </row>
    <row r="1711" s="14" customFormat="1">
      <c r="A1711" s="14"/>
      <c r="B1711" s="259"/>
      <c r="C1711" s="260"/>
      <c r="D1711" s="242" t="s">
        <v>256</v>
      </c>
      <c r="E1711" s="261" t="s">
        <v>1</v>
      </c>
      <c r="F1711" s="262" t="s">
        <v>2385</v>
      </c>
      <c r="G1711" s="260"/>
      <c r="H1711" s="263">
        <v>17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9" t="s">
        <v>256</v>
      </c>
      <c r="AU1711" s="269" t="s">
        <v>87</v>
      </c>
      <c r="AV1711" s="14" t="s">
        <v>87</v>
      </c>
      <c r="AW1711" s="14" t="s">
        <v>36</v>
      </c>
      <c r="AX1711" s="14" t="s">
        <v>78</v>
      </c>
      <c r="AY1711" s="269" t="s">
        <v>242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2386</v>
      </c>
      <c r="G1712" s="260"/>
      <c r="H1712" s="263">
        <v>2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4" customFormat="1">
      <c r="A1713" s="14"/>
      <c r="B1713" s="259"/>
      <c r="C1713" s="260"/>
      <c r="D1713" s="242" t="s">
        <v>256</v>
      </c>
      <c r="E1713" s="261" t="s">
        <v>1</v>
      </c>
      <c r="F1713" s="262" t="s">
        <v>2387</v>
      </c>
      <c r="G1713" s="260"/>
      <c r="H1713" s="263">
        <v>1</v>
      </c>
      <c r="I1713" s="264"/>
      <c r="J1713" s="260"/>
      <c r="K1713" s="260"/>
      <c r="L1713" s="265"/>
      <c r="M1713" s="266"/>
      <c r="N1713" s="267"/>
      <c r="O1713" s="267"/>
      <c r="P1713" s="267"/>
      <c r="Q1713" s="267"/>
      <c r="R1713" s="267"/>
      <c r="S1713" s="267"/>
      <c r="T1713" s="26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9" t="s">
        <v>256</v>
      </c>
      <c r="AU1713" s="269" t="s">
        <v>87</v>
      </c>
      <c r="AV1713" s="14" t="s">
        <v>87</v>
      </c>
      <c r="AW1713" s="14" t="s">
        <v>36</v>
      </c>
      <c r="AX1713" s="14" t="s">
        <v>78</v>
      </c>
      <c r="AY1713" s="269" t="s">
        <v>242</v>
      </c>
    </row>
    <row r="1714" s="15" customFormat="1">
      <c r="A1714" s="15"/>
      <c r="B1714" s="270"/>
      <c r="C1714" s="271"/>
      <c r="D1714" s="242" t="s">
        <v>256</v>
      </c>
      <c r="E1714" s="272" t="s">
        <v>1</v>
      </c>
      <c r="F1714" s="273" t="s">
        <v>269</v>
      </c>
      <c r="G1714" s="271"/>
      <c r="H1714" s="274">
        <v>33</v>
      </c>
      <c r="I1714" s="275"/>
      <c r="J1714" s="271"/>
      <c r="K1714" s="271"/>
      <c r="L1714" s="276"/>
      <c r="M1714" s="277"/>
      <c r="N1714" s="278"/>
      <c r="O1714" s="278"/>
      <c r="P1714" s="278"/>
      <c r="Q1714" s="278"/>
      <c r="R1714" s="278"/>
      <c r="S1714" s="278"/>
      <c r="T1714" s="279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0" t="s">
        <v>256</v>
      </c>
      <c r="AU1714" s="280" t="s">
        <v>87</v>
      </c>
      <c r="AV1714" s="15" t="s">
        <v>250</v>
      </c>
      <c r="AW1714" s="15" t="s">
        <v>36</v>
      </c>
      <c r="AX1714" s="15" t="s">
        <v>85</v>
      </c>
      <c r="AY1714" s="280" t="s">
        <v>242</v>
      </c>
    </row>
    <row r="1715" s="2" customFormat="1" ht="24.15" customHeight="1">
      <c r="A1715" s="40"/>
      <c r="B1715" s="41"/>
      <c r="C1715" s="281" t="s">
        <v>2388</v>
      </c>
      <c r="D1715" s="281" t="s">
        <v>478</v>
      </c>
      <c r="E1715" s="282" t="s">
        <v>2389</v>
      </c>
      <c r="F1715" s="283" t="s">
        <v>2390</v>
      </c>
      <c r="G1715" s="284" t="s">
        <v>248</v>
      </c>
      <c r="H1715" s="285">
        <v>156.72</v>
      </c>
      <c r="I1715" s="286"/>
      <c r="J1715" s="287">
        <f>ROUND(I1715*H1715,2)</f>
        <v>0</v>
      </c>
      <c r="K1715" s="283" t="s">
        <v>249</v>
      </c>
      <c r="L1715" s="288"/>
      <c r="M1715" s="289" t="s">
        <v>1</v>
      </c>
      <c r="N1715" s="290" t="s">
        <v>43</v>
      </c>
      <c r="O1715" s="93"/>
      <c r="P1715" s="238">
        <f>O1715*H1715</f>
        <v>0</v>
      </c>
      <c r="Q1715" s="238">
        <v>0.001</v>
      </c>
      <c r="R1715" s="238">
        <f>Q1715*H1715</f>
        <v>0.15672</v>
      </c>
      <c r="S1715" s="238">
        <v>0</v>
      </c>
      <c r="T1715" s="239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40" t="s">
        <v>896</v>
      </c>
      <c r="AT1715" s="240" t="s">
        <v>478</v>
      </c>
      <c r="AU1715" s="240" t="s">
        <v>87</v>
      </c>
      <c r="AY1715" s="19" t="s">
        <v>242</v>
      </c>
      <c r="BE1715" s="241">
        <f>IF(N1715="základní",J1715,0)</f>
        <v>0</v>
      </c>
      <c r="BF1715" s="241">
        <f>IF(N1715="snížená",J1715,0)</f>
        <v>0</v>
      </c>
      <c r="BG1715" s="241">
        <f>IF(N1715="zákl. přenesená",J1715,0)</f>
        <v>0</v>
      </c>
      <c r="BH1715" s="241">
        <f>IF(N1715="sníž. přenesená",J1715,0)</f>
        <v>0</v>
      </c>
      <c r="BI1715" s="241">
        <f>IF(N1715="nulová",J1715,0)</f>
        <v>0</v>
      </c>
      <c r="BJ1715" s="19" t="s">
        <v>85</v>
      </c>
      <c r="BK1715" s="241">
        <f>ROUND(I1715*H1715,2)</f>
        <v>0</v>
      </c>
      <c r="BL1715" s="19" t="s">
        <v>1097</v>
      </c>
      <c r="BM1715" s="240" t="s">
        <v>2391</v>
      </c>
    </row>
    <row r="1716" s="2" customFormat="1">
      <c r="A1716" s="40"/>
      <c r="B1716" s="41"/>
      <c r="C1716" s="42"/>
      <c r="D1716" s="242" t="s">
        <v>252</v>
      </c>
      <c r="E1716" s="42"/>
      <c r="F1716" s="243" t="s">
        <v>2390</v>
      </c>
      <c r="G1716" s="42"/>
      <c r="H1716" s="42"/>
      <c r="I1716" s="244"/>
      <c r="J1716" s="42"/>
      <c r="K1716" s="42"/>
      <c r="L1716" s="46"/>
      <c r="M1716" s="245"/>
      <c r="N1716" s="246"/>
      <c r="O1716" s="93"/>
      <c r="P1716" s="93"/>
      <c r="Q1716" s="93"/>
      <c r="R1716" s="93"/>
      <c r="S1716" s="93"/>
      <c r="T1716" s="94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252</v>
      </c>
      <c r="AU1716" s="19" t="s">
        <v>87</v>
      </c>
    </row>
    <row r="1717" s="14" customFormat="1">
      <c r="A1717" s="14"/>
      <c r="B1717" s="259"/>
      <c r="C1717" s="260"/>
      <c r="D1717" s="242" t="s">
        <v>256</v>
      </c>
      <c r="E1717" s="261" t="s">
        <v>1</v>
      </c>
      <c r="F1717" s="262" t="s">
        <v>2392</v>
      </c>
      <c r="G1717" s="260"/>
      <c r="H1717" s="263">
        <v>65.519999999999996</v>
      </c>
      <c r="I1717" s="264"/>
      <c r="J1717" s="260"/>
      <c r="K1717" s="260"/>
      <c r="L1717" s="265"/>
      <c r="M1717" s="266"/>
      <c r="N1717" s="267"/>
      <c r="O1717" s="267"/>
      <c r="P1717" s="267"/>
      <c r="Q1717" s="267"/>
      <c r="R1717" s="267"/>
      <c r="S1717" s="267"/>
      <c r="T1717" s="26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9" t="s">
        <v>256</v>
      </c>
      <c r="AU1717" s="269" t="s">
        <v>87</v>
      </c>
      <c r="AV1717" s="14" t="s">
        <v>87</v>
      </c>
      <c r="AW1717" s="14" t="s">
        <v>36</v>
      </c>
      <c r="AX1717" s="14" t="s">
        <v>78</v>
      </c>
      <c r="AY1717" s="269" t="s">
        <v>242</v>
      </c>
    </row>
    <row r="1718" s="14" customFormat="1">
      <c r="A1718" s="14"/>
      <c r="B1718" s="259"/>
      <c r="C1718" s="260"/>
      <c r="D1718" s="242" t="s">
        <v>256</v>
      </c>
      <c r="E1718" s="261" t="s">
        <v>1</v>
      </c>
      <c r="F1718" s="262" t="s">
        <v>2393</v>
      </c>
      <c r="G1718" s="260"/>
      <c r="H1718" s="263">
        <v>91.200000000000003</v>
      </c>
      <c r="I1718" s="264"/>
      <c r="J1718" s="260"/>
      <c r="K1718" s="260"/>
      <c r="L1718" s="265"/>
      <c r="M1718" s="266"/>
      <c r="N1718" s="267"/>
      <c r="O1718" s="267"/>
      <c r="P1718" s="267"/>
      <c r="Q1718" s="267"/>
      <c r="R1718" s="267"/>
      <c r="S1718" s="267"/>
      <c r="T1718" s="26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9" t="s">
        <v>256</v>
      </c>
      <c r="AU1718" s="269" t="s">
        <v>87</v>
      </c>
      <c r="AV1718" s="14" t="s">
        <v>87</v>
      </c>
      <c r="AW1718" s="14" t="s">
        <v>36</v>
      </c>
      <c r="AX1718" s="14" t="s">
        <v>78</v>
      </c>
      <c r="AY1718" s="269" t="s">
        <v>242</v>
      </c>
    </row>
    <row r="1719" s="15" customFormat="1">
      <c r="A1719" s="15"/>
      <c r="B1719" s="270"/>
      <c r="C1719" s="271"/>
      <c r="D1719" s="242" t="s">
        <v>256</v>
      </c>
      <c r="E1719" s="272" t="s">
        <v>1</v>
      </c>
      <c r="F1719" s="273" t="s">
        <v>269</v>
      </c>
      <c r="G1719" s="271"/>
      <c r="H1719" s="274">
        <v>156.72</v>
      </c>
      <c r="I1719" s="275"/>
      <c r="J1719" s="271"/>
      <c r="K1719" s="271"/>
      <c r="L1719" s="276"/>
      <c r="M1719" s="277"/>
      <c r="N1719" s="278"/>
      <c r="O1719" s="278"/>
      <c r="P1719" s="278"/>
      <c r="Q1719" s="278"/>
      <c r="R1719" s="278"/>
      <c r="S1719" s="278"/>
      <c r="T1719" s="279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80" t="s">
        <v>256</v>
      </c>
      <c r="AU1719" s="280" t="s">
        <v>87</v>
      </c>
      <c r="AV1719" s="15" t="s">
        <v>250</v>
      </c>
      <c r="AW1719" s="15" t="s">
        <v>36</v>
      </c>
      <c r="AX1719" s="15" t="s">
        <v>85</v>
      </c>
      <c r="AY1719" s="280" t="s">
        <v>242</v>
      </c>
    </row>
    <row r="1720" s="2" customFormat="1" ht="24.15" customHeight="1">
      <c r="A1720" s="40"/>
      <c r="B1720" s="41"/>
      <c r="C1720" s="281" t="s">
        <v>2394</v>
      </c>
      <c r="D1720" s="281" t="s">
        <v>478</v>
      </c>
      <c r="E1720" s="282" t="s">
        <v>2395</v>
      </c>
      <c r="F1720" s="283" t="s">
        <v>2396</v>
      </c>
      <c r="G1720" s="284" t="s">
        <v>248</v>
      </c>
      <c r="H1720" s="285">
        <v>5.7000000000000002</v>
      </c>
      <c r="I1720" s="286"/>
      <c r="J1720" s="287">
        <f>ROUND(I1720*H1720,2)</f>
        <v>0</v>
      </c>
      <c r="K1720" s="283" t="s">
        <v>249</v>
      </c>
      <c r="L1720" s="288"/>
      <c r="M1720" s="289" t="s">
        <v>1</v>
      </c>
      <c r="N1720" s="290" t="s">
        <v>43</v>
      </c>
      <c r="O1720" s="93"/>
      <c r="P1720" s="238">
        <f>O1720*H1720</f>
        <v>0</v>
      </c>
      <c r="Q1720" s="238">
        <v>0.001</v>
      </c>
      <c r="R1720" s="238">
        <f>Q1720*H1720</f>
        <v>0.0057000000000000002</v>
      </c>
      <c r="S1720" s="238">
        <v>0</v>
      </c>
      <c r="T1720" s="239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40" t="s">
        <v>896</v>
      </c>
      <c r="AT1720" s="240" t="s">
        <v>478</v>
      </c>
      <c r="AU1720" s="240" t="s">
        <v>87</v>
      </c>
      <c r="AY1720" s="19" t="s">
        <v>242</v>
      </c>
      <c r="BE1720" s="241">
        <f>IF(N1720="základní",J1720,0)</f>
        <v>0</v>
      </c>
      <c r="BF1720" s="241">
        <f>IF(N1720="snížená",J1720,0)</f>
        <v>0</v>
      </c>
      <c r="BG1720" s="241">
        <f>IF(N1720="zákl. přenesená",J1720,0)</f>
        <v>0</v>
      </c>
      <c r="BH1720" s="241">
        <f>IF(N1720="sníž. přenesená",J1720,0)</f>
        <v>0</v>
      </c>
      <c r="BI1720" s="241">
        <f>IF(N1720="nulová",J1720,0)</f>
        <v>0</v>
      </c>
      <c r="BJ1720" s="19" t="s">
        <v>85</v>
      </c>
      <c r="BK1720" s="241">
        <f>ROUND(I1720*H1720,2)</f>
        <v>0</v>
      </c>
      <c r="BL1720" s="19" t="s">
        <v>1097</v>
      </c>
      <c r="BM1720" s="240" t="s">
        <v>2397</v>
      </c>
    </row>
    <row r="1721" s="2" customFormat="1">
      <c r="A1721" s="40"/>
      <c r="B1721" s="41"/>
      <c r="C1721" s="42"/>
      <c r="D1721" s="242" t="s">
        <v>252</v>
      </c>
      <c r="E1721" s="42"/>
      <c r="F1721" s="243" t="s">
        <v>2396</v>
      </c>
      <c r="G1721" s="42"/>
      <c r="H1721" s="42"/>
      <c r="I1721" s="244"/>
      <c r="J1721" s="42"/>
      <c r="K1721" s="42"/>
      <c r="L1721" s="46"/>
      <c r="M1721" s="245"/>
      <c r="N1721" s="246"/>
      <c r="O1721" s="93"/>
      <c r="P1721" s="93"/>
      <c r="Q1721" s="93"/>
      <c r="R1721" s="93"/>
      <c r="S1721" s="93"/>
      <c r="T1721" s="94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252</v>
      </c>
      <c r="AU1721" s="19" t="s">
        <v>87</v>
      </c>
    </row>
    <row r="1722" s="14" customFormat="1">
      <c r="A1722" s="14"/>
      <c r="B1722" s="259"/>
      <c r="C1722" s="260"/>
      <c r="D1722" s="242" t="s">
        <v>256</v>
      </c>
      <c r="E1722" s="261" t="s">
        <v>1</v>
      </c>
      <c r="F1722" s="262" t="s">
        <v>2398</v>
      </c>
      <c r="G1722" s="260"/>
      <c r="H1722" s="263">
        <v>5.6999999999999993</v>
      </c>
      <c r="I1722" s="264"/>
      <c r="J1722" s="260"/>
      <c r="K1722" s="260"/>
      <c r="L1722" s="265"/>
      <c r="M1722" s="266"/>
      <c r="N1722" s="267"/>
      <c r="O1722" s="267"/>
      <c r="P1722" s="267"/>
      <c r="Q1722" s="267"/>
      <c r="R1722" s="267"/>
      <c r="S1722" s="267"/>
      <c r="T1722" s="26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9" t="s">
        <v>256</v>
      </c>
      <c r="AU1722" s="269" t="s">
        <v>87</v>
      </c>
      <c r="AV1722" s="14" t="s">
        <v>87</v>
      </c>
      <c r="AW1722" s="14" t="s">
        <v>36</v>
      </c>
      <c r="AX1722" s="14" t="s">
        <v>85</v>
      </c>
      <c r="AY1722" s="269" t="s">
        <v>242</v>
      </c>
    </row>
    <row r="1723" s="2" customFormat="1" ht="24.15" customHeight="1">
      <c r="A1723" s="40"/>
      <c r="B1723" s="41"/>
      <c r="C1723" s="229" t="s">
        <v>2399</v>
      </c>
      <c r="D1723" s="229" t="s">
        <v>245</v>
      </c>
      <c r="E1723" s="230" t="s">
        <v>2400</v>
      </c>
      <c r="F1723" s="231" t="s">
        <v>2401</v>
      </c>
      <c r="G1723" s="232" t="s">
        <v>248</v>
      </c>
      <c r="H1723" s="233">
        <v>57.600000000000001</v>
      </c>
      <c r="I1723" s="234"/>
      <c r="J1723" s="235">
        <f>ROUND(I1723*H1723,2)</f>
        <v>0</v>
      </c>
      <c r="K1723" s="231" t="s">
        <v>249</v>
      </c>
      <c r="L1723" s="46"/>
      <c r="M1723" s="236" t="s">
        <v>1</v>
      </c>
      <c r="N1723" s="237" t="s">
        <v>43</v>
      </c>
      <c r="O1723" s="93"/>
      <c r="P1723" s="238">
        <f>O1723*H1723</f>
        <v>0</v>
      </c>
      <c r="Q1723" s="238">
        <v>0</v>
      </c>
      <c r="R1723" s="238">
        <f>Q1723*H1723</f>
        <v>0</v>
      </c>
      <c r="S1723" s="238">
        <v>0</v>
      </c>
      <c r="T1723" s="239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40" t="s">
        <v>1097</v>
      </c>
      <c r="AT1723" s="240" t="s">
        <v>245</v>
      </c>
      <c r="AU1723" s="240" t="s">
        <v>87</v>
      </c>
      <c r="AY1723" s="19" t="s">
        <v>242</v>
      </c>
      <c r="BE1723" s="241">
        <f>IF(N1723="základní",J1723,0)</f>
        <v>0</v>
      </c>
      <c r="BF1723" s="241">
        <f>IF(N1723="snížená",J1723,0)</f>
        <v>0</v>
      </c>
      <c r="BG1723" s="241">
        <f>IF(N1723="zákl. přenesená",J1723,0)</f>
        <v>0</v>
      </c>
      <c r="BH1723" s="241">
        <f>IF(N1723="sníž. přenesená",J1723,0)</f>
        <v>0</v>
      </c>
      <c r="BI1723" s="241">
        <f>IF(N1723="nulová",J1723,0)</f>
        <v>0</v>
      </c>
      <c r="BJ1723" s="19" t="s">
        <v>85</v>
      </c>
      <c r="BK1723" s="241">
        <f>ROUND(I1723*H1723,2)</f>
        <v>0</v>
      </c>
      <c r="BL1723" s="19" t="s">
        <v>1097</v>
      </c>
      <c r="BM1723" s="240" t="s">
        <v>2402</v>
      </c>
    </row>
    <row r="1724" s="2" customFormat="1">
      <c r="A1724" s="40"/>
      <c r="B1724" s="41"/>
      <c r="C1724" s="42"/>
      <c r="D1724" s="242" t="s">
        <v>252</v>
      </c>
      <c r="E1724" s="42"/>
      <c r="F1724" s="243" t="s">
        <v>2403</v>
      </c>
      <c r="G1724" s="42"/>
      <c r="H1724" s="42"/>
      <c r="I1724" s="244"/>
      <c r="J1724" s="42"/>
      <c r="K1724" s="42"/>
      <c r="L1724" s="46"/>
      <c r="M1724" s="245"/>
      <c r="N1724" s="246"/>
      <c r="O1724" s="93"/>
      <c r="P1724" s="93"/>
      <c r="Q1724" s="93"/>
      <c r="R1724" s="93"/>
      <c r="S1724" s="93"/>
      <c r="T1724" s="94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252</v>
      </c>
      <c r="AU1724" s="19" t="s">
        <v>87</v>
      </c>
    </row>
    <row r="1725" s="2" customFormat="1">
      <c r="A1725" s="40"/>
      <c r="B1725" s="41"/>
      <c r="C1725" s="42"/>
      <c r="D1725" s="247" t="s">
        <v>254</v>
      </c>
      <c r="E1725" s="42"/>
      <c r="F1725" s="248" t="s">
        <v>2404</v>
      </c>
      <c r="G1725" s="42"/>
      <c r="H1725" s="42"/>
      <c r="I1725" s="244"/>
      <c r="J1725" s="42"/>
      <c r="K1725" s="42"/>
      <c r="L1725" s="46"/>
      <c r="M1725" s="245"/>
      <c r="N1725" s="246"/>
      <c r="O1725" s="93"/>
      <c r="P1725" s="93"/>
      <c r="Q1725" s="93"/>
      <c r="R1725" s="93"/>
      <c r="S1725" s="93"/>
      <c r="T1725" s="94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254</v>
      </c>
      <c r="AU1725" s="19" t="s">
        <v>87</v>
      </c>
    </row>
    <row r="1726" s="14" customFormat="1">
      <c r="A1726" s="14"/>
      <c r="B1726" s="259"/>
      <c r="C1726" s="260"/>
      <c r="D1726" s="242" t="s">
        <v>256</v>
      </c>
      <c r="E1726" s="261" t="s">
        <v>1</v>
      </c>
      <c r="F1726" s="262" t="s">
        <v>2405</v>
      </c>
      <c r="G1726" s="260"/>
      <c r="H1726" s="263">
        <v>57.599999999999994</v>
      </c>
      <c r="I1726" s="264"/>
      <c r="J1726" s="260"/>
      <c r="K1726" s="260"/>
      <c r="L1726" s="265"/>
      <c r="M1726" s="266"/>
      <c r="N1726" s="267"/>
      <c r="O1726" s="267"/>
      <c r="P1726" s="267"/>
      <c r="Q1726" s="267"/>
      <c r="R1726" s="267"/>
      <c r="S1726" s="267"/>
      <c r="T1726" s="26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9" t="s">
        <v>256</v>
      </c>
      <c r="AU1726" s="269" t="s">
        <v>87</v>
      </c>
      <c r="AV1726" s="14" t="s">
        <v>87</v>
      </c>
      <c r="AW1726" s="14" t="s">
        <v>36</v>
      </c>
      <c r="AX1726" s="14" t="s">
        <v>85</v>
      </c>
      <c r="AY1726" s="269" t="s">
        <v>242</v>
      </c>
    </row>
    <row r="1727" s="2" customFormat="1" ht="16.5" customHeight="1">
      <c r="A1727" s="40"/>
      <c r="B1727" s="41"/>
      <c r="C1727" s="281" t="s">
        <v>2406</v>
      </c>
      <c r="D1727" s="281" t="s">
        <v>478</v>
      </c>
      <c r="E1727" s="282" t="s">
        <v>2407</v>
      </c>
      <c r="F1727" s="283" t="s">
        <v>2408</v>
      </c>
      <c r="G1727" s="284" t="s">
        <v>248</v>
      </c>
      <c r="H1727" s="285">
        <v>57.600000000000001</v>
      </c>
      <c r="I1727" s="286"/>
      <c r="J1727" s="287">
        <f>ROUND(I1727*H1727,2)</f>
        <v>0</v>
      </c>
      <c r="K1727" s="283" t="s">
        <v>249</v>
      </c>
      <c r="L1727" s="288"/>
      <c r="M1727" s="289" t="s">
        <v>1</v>
      </c>
      <c r="N1727" s="290" t="s">
        <v>43</v>
      </c>
      <c r="O1727" s="93"/>
      <c r="P1727" s="238">
        <f>O1727*H1727</f>
        <v>0</v>
      </c>
      <c r="Q1727" s="238">
        <v>0.0012999999999999999</v>
      </c>
      <c r="R1727" s="238">
        <f>Q1727*H1727</f>
        <v>0.074880000000000002</v>
      </c>
      <c r="S1727" s="238">
        <v>0</v>
      </c>
      <c r="T1727" s="239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40" t="s">
        <v>896</v>
      </c>
      <c r="AT1727" s="240" t="s">
        <v>478</v>
      </c>
      <c r="AU1727" s="240" t="s">
        <v>87</v>
      </c>
      <c r="AY1727" s="19" t="s">
        <v>242</v>
      </c>
      <c r="BE1727" s="241">
        <f>IF(N1727="základní",J1727,0)</f>
        <v>0</v>
      </c>
      <c r="BF1727" s="241">
        <f>IF(N1727="snížená",J1727,0)</f>
        <v>0</v>
      </c>
      <c r="BG1727" s="241">
        <f>IF(N1727="zákl. přenesená",J1727,0)</f>
        <v>0</v>
      </c>
      <c r="BH1727" s="241">
        <f>IF(N1727="sníž. přenesená",J1727,0)</f>
        <v>0</v>
      </c>
      <c r="BI1727" s="241">
        <f>IF(N1727="nulová",J1727,0)</f>
        <v>0</v>
      </c>
      <c r="BJ1727" s="19" t="s">
        <v>85</v>
      </c>
      <c r="BK1727" s="241">
        <f>ROUND(I1727*H1727,2)</f>
        <v>0</v>
      </c>
      <c r="BL1727" s="19" t="s">
        <v>1097</v>
      </c>
      <c r="BM1727" s="240" t="s">
        <v>2409</v>
      </c>
    </row>
    <row r="1728" s="2" customFormat="1">
      <c r="A1728" s="40"/>
      <c r="B1728" s="41"/>
      <c r="C1728" s="42"/>
      <c r="D1728" s="242" t="s">
        <v>252</v>
      </c>
      <c r="E1728" s="42"/>
      <c r="F1728" s="243" t="s">
        <v>2408</v>
      </c>
      <c r="G1728" s="42"/>
      <c r="H1728" s="42"/>
      <c r="I1728" s="244"/>
      <c r="J1728" s="42"/>
      <c r="K1728" s="42"/>
      <c r="L1728" s="46"/>
      <c r="M1728" s="245"/>
      <c r="N1728" s="246"/>
      <c r="O1728" s="93"/>
      <c r="P1728" s="93"/>
      <c r="Q1728" s="93"/>
      <c r="R1728" s="93"/>
      <c r="S1728" s="93"/>
      <c r="T1728" s="94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252</v>
      </c>
      <c r="AU1728" s="19" t="s">
        <v>87</v>
      </c>
    </row>
    <row r="1729" s="2" customFormat="1" ht="24.15" customHeight="1">
      <c r="A1729" s="40"/>
      <c r="B1729" s="41"/>
      <c r="C1729" s="229" t="s">
        <v>2410</v>
      </c>
      <c r="D1729" s="229" t="s">
        <v>245</v>
      </c>
      <c r="E1729" s="230" t="s">
        <v>2411</v>
      </c>
      <c r="F1729" s="231" t="s">
        <v>2412</v>
      </c>
      <c r="G1729" s="232" t="s">
        <v>299</v>
      </c>
      <c r="H1729" s="233">
        <v>0.248</v>
      </c>
      <c r="I1729" s="234"/>
      <c r="J1729" s="235">
        <f>ROUND(I1729*H1729,2)</f>
        <v>0</v>
      </c>
      <c r="K1729" s="231" t="s">
        <v>249</v>
      </c>
      <c r="L1729" s="46"/>
      <c r="M1729" s="236" t="s">
        <v>1</v>
      </c>
      <c r="N1729" s="237" t="s">
        <v>43</v>
      </c>
      <c r="O1729" s="93"/>
      <c r="P1729" s="238">
        <f>O1729*H1729</f>
        <v>0</v>
      </c>
      <c r="Q1729" s="238">
        <v>0</v>
      </c>
      <c r="R1729" s="238">
        <f>Q1729*H1729</f>
        <v>0</v>
      </c>
      <c r="S1729" s="238">
        <v>0</v>
      </c>
      <c r="T1729" s="239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40" t="s">
        <v>1097</v>
      </c>
      <c r="AT1729" s="240" t="s">
        <v>245</v>
      </c>
      <c r="AU1729" s="240" t="s">
        <v>87</v>
      </c>
      <c r="AY1729" s="19" t="s">
        <v>242</v>
      </c>
      <c r="BE1729" s="241">
        <f>IF(N1729="základní",J1729,0)</f>
        <v>0</v>
      </c>
      <c r="BF1729" s="241">
        <f>IF(N1729="snížená",J1729,0)</f>
        <v>0</v>
      </c>
      <c r="BG1729" s="241">
        <f>IF(N1729="zákl. přenesená",J1729,0)</f>
        <v>0</v>
      </c>
      <c r="BH1729" s="241">
        <f>IF(N1729="sníž. přenesená",J1729,0)</f>
        <v>0</v>
      </c>
      <c r="BI1729" s="241">
        <f>IF(N1729="nulová",J1729,0)</f>
        <v>0</v>
      </c>
      <c r="BJ1729" s="19" t="s">
        <v>85</v>
      </c>
      <c r="BK1729" s="241">
        <f>ROUND(I1729*H1729,2)</f>
        <v>0</v>
      </c>
      <c r="BL1729" s="19" t="s">
        <v>1097</v>
      </c>
      <c r="BM1729" s="240" t="s">
        <v>2413</v>
      </c>
    </row>
    <row r="1730" s="2" customFormat="1">
      <c r="A1730" s="40"/>
      <c r="B1730" s="41"/>
      <c r="C1730" s="42"/>
      <c r="D1730" s="242" t="s">
        <v>252</v>
      </c>
      <c r="E1730" s="42"/>
      <c r="F1730" s="243" t="s">
        <v>2414</v>
      </c>
      <c r="G1730" s="42"/>
      <c r="H1730" s="42"/>
      <c r="I1730" s="244"/>
      <c r="J1730" s="42"/>
      <c r="K1730" s="42"/>
      <c r="L1730" s="46"/>
      <c r="M1730" s="245"/>
      <c r="N1730" s="246"/>
      <c r="O1730" s="93"/>
      <c r="P1730" s="93"/>
      <c r="Q1730" s="93"/>
      <c r="R1730" s="93"/>
      <c r="S1730" s="93"/>
      <c r="T1730" s="94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252</v>
      </c>
      <c r="AU1730" s="19" t="s">
        <v>87</v>
      </c>
    </row>
    <row r="1731" s="2" customFormat="1">
      <c r="A1731" s="40"/>
      <c r="B1731" s="41"/>
      <c r="C1731" s="42"/>
      <c r="D1731" s="247" t="s">
        <v>254</v>
      </c>
      <c r="E1731" s="42"/>
      <c r="F1731" s="248" t="s">
        <v>2415</v>
      </c>
      <c r="G1731" s="42"/>
      <c r="H1731" s="42"/>
      <c r="I1731" s="244"/>
      <c r="J1731" s="42"/>
      <c r="K1731" s="42"/>
      <c r="L1731" s="46"/>
      <c r="M1731" s="292"/>
      <c r="N1731" s="293"/>
      <c r="O1731" s="294"/>
      <c r="P1731" s="294"/>
      <c r="Q1731" s="294"/>
      <c r="R1731" s="294"/>
      <c r="S1731" s="294"/>
      <c r="T1731" s="295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9" t="s">
        <v>254</v>
      </c>
      <c r="AU1731" s="19" t="s">
        <v>87</v>
      </c>
    </row>
    <row r="1732" s="2" customFormat="1" ht="6.96" customHeight="1">
      <c r="A1732" s="40"/>
      <c r="B1732" s="68"/>
      <c r="C1732" s="69"/>
      <c r="D1732" s="69"/>
      <c r="E1732" s="69"/>
      <c r="F1732" s="69"/>
      <c r="G1732" s="69"/>
      <c r="H1732" s="69"/>
      <c r="I1732" s="69"/>
      <c r="J1732" s="69"/>
      <c r="K1732" s="69"/>
      <c r="L1732" s="46"/>
      <c r="M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</row>
  </sheetData>
  <sheetProtection sheet="1" autoFilter="0" formatColumns="0" formatRows="0" objects="1" scenarios="1" spinCount="100000" saltValue="+a/H2rmspJ/a1swBsoQGWOJd05xUrArlJiolUZVNXlDbvmfLXYUnpw65UoPG38kHWgrwybylOJSNmOe5jx6R9g==" hashValue="Z7SZbqUNX5mKZroJxBSY+Mxod2oFXfCTKeD8WHjeTvGRp/hd5MzdYi9O6HylSBkDf+gPDCRuyBpJI0Lcm0OLyg==" algorithmName="SHA-512" password="CC35"/>
  <autoFilter ref="C146:K17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43" r:id="rId132" display="https://podminky.urs.cz/item/CS_URS_2025_01/766660021"/>
    <hyperlink ref="F1054" r:id="rId133" display="https://podminky.urs.cz/item/CS_URS_2025_01/766660022"/>
    <hyperlink ref="F1060" r:id="rId134" display="https://podminky.urs.cz/item/CS_URS_2025_01/766660112"/>
    <hyperlink ref="F1072" r:id="rId135" display="https://podminky.urs.cz/item/CS_URS_2025_01/766660312"/>
    <hyperlink ref="F1081" r:id="rId136" display="https://podminky.urs.cz/item/CS_URS_2025_01/766660351"/>
    <hyperlink ref="F1095" r:id="rId137" display="https://podminky.urs.cz/item/CS_URS_2025_01/766660451"/>
    <hyperlink ref="F1102" r:id="rId138" display="https://podminky.urs.cz/item/CS_URS_2025_01/766660729"/>
    <hyperlink ref="F1113" r:id="rId139" display="https://podminky.urs.cz/item/CS_URS_2025_01/766660730"/>
    <hyperlink ref="F1118" r:id="rId140" display="https://podminky.urs.cz/item/CS_URS_2025_01/766660748"/>
    <hyperlink ref="F1124" r:id="rId141" display="https://podminky.urs.cz/item/CS_URS_2025_01/725291668"/>
    <hyperlink ref="F1130" r:id="rId142" display="https://podminky.urs.cz/item/CS_URS_2025_01/766660752"/>
    <hyperlink ref="F1135" r:id="rId143" display="https://podminky.urs.cz/item/CS_URS_2025_01/766694116"/>
    <hyperlink ref="F1144" r:id="rId144" display="https://podminky.urs.cz/item/CS_URS_2025_01/998766102"/>
    <hyperlink ref="F1150" r:id="rId145" display="https://podminky.urs.cz/item/CS_URS_2025_01/767114132"/>
    <hyperlink ref="F1157" r:id="rId146" display="https://podminky.urs.cz/item/CS_URS_2025_01/767122112"/>
    <hyperlink ref="F1167" r:id="rId147" display="https://podminky.urs.cz/item/CS_URS_2025_01/767163102"/>
    <hyperlink ref="F1174" r:id="rId148" display="https://podminky.urs.cz/item/CS_URS_2025_01/767163223"/>
    <hyperlink ref="F1187" r:id="rId149" display="https://podminky.urs.cz/item/CS_URS_2025_01/767541411"/>
    <hyperlink ref="F1194" r:id="rId150" display="https://podminky.urs.cz/item/CS_URS_2025_01/767590124"/>
    <hyperlink ref="F1216" r:id="rId151" display="https://podminky.urs.cz/item/CS_URS_2025_01/767620352"/>
    <hyperlink ref="F1222" r:id="rId152" display="https://podminky.urs.cz/item/CS_URS_2025_01/767620353"/>
    <hyperlink ref="F1239" r:id="rId153" display="https://podminky.urs.cz/item/CS_URS_2025_01/767620354"/>
    <hyperlink ref="F1267" r:id="rId154" display="https://podminky.urs.cz/item/CS_URS_2025_01/767640112"/>
    <hyperlink ref="F1275" r:id="rId155" display="https://podminky.urs.cz/item/CS_URS_2025_01/767640221"/>
    <hyperlink ref="F1292" r:id="rId156" display="https://podminky.urs.cz/item/CS_URS_2025_01/767640222"/>
    <hyperlink ref="F1300" r:id="rId157" display="https://podminky.urs.cz/item/CS_URS_2025_01/767640311"/>
    <hyperlink ref="F1317" r:id="rId158" display="https://podminky.urs.cz/item/CS_URS_2025_01/767640322"/>
    <hyperlink ref="F1331" r:id="rId159" display="https://podminky.urs.cz/item/CS_URS_2025_01/767641111"/>
    <hyperlink ref="F1343" r:id="rId160" display="https://podminky.urs.cz/item/CS_URS_2025_01/767642111"/>
    <hyperlink ref="F1351" r:id="rId161" display="https://podminky.urs.cz/item/CS_URS_2025_01/767646510"/>
    <hyperlink ref="F1369" r:id="rId162" display="https://podminky.urs.cz/item/CS_URS_2025_01/767646522"/>
    <hyperlink ref="F1381" r:id="rId163" display="https://podminky.urs.cz/item/CS_URS_2025_01/767651112"/>
    <hyperlink ref="F1392" r:id="rId164" display="https://podminky.urs.cz/item/CS_URS_2025_01/767893127"/>
    <hyperlink ref="F1404" r:id="rId165" display="https://podminky.urs.cz/item/CS_URS_2025_01/998767102"/>
    <hyperlink ref="F1413" r:id="rId166" display="https://podminky.urs.cz/item/CS_URS_2025_01/771121011"/>
    <hyperlink ref="F1420" r:id="rId167" display="https://podminky.urs.cz/item/CS_URS_2025_01/771151012"/>
    <hyperlink ref="F1427" r:id="rId168" display="https://podminky.urs.cz/item/CS_URS_2025_01/771474112"/>
    <hyperlink ref="F1437" r:id="rId169" display="https://podminky.urs.cz/item/CS_URS_2025_01/771574416"/>
    <hyperlink ref="F1447" r:id="rId170" display="https://podminky.urs.cz/item/CS_URS_2025_01/998771102"/>
    <hyperlink ref="F1451" r:id="rId171" display="https://podminky.urs.cz/item/CS_URS_2025_01/776111112"/>
    <hyperlink ref="F1458" r:id="rId172" display="https://podminky.urs.cz/item/CS_URS_2025_01/776111311"/>
    <hyperlink ref="F1465" r:id="rId173" display="https://podminky.urs.cz/item/CS_URS_2025_01/776121321"/>
    <hyperlink ref="F1472" r:id="rId174" display="https://podminky.urs.cz/item/CS_URS_2025_01/776141112"/>
    <hyperlink ref="F1479" r:id="rId175" display="https://podminky.urs.cz/item/CS_URS_2025_01/776145111"/>
    <hyperlink ref="F1489" r:id="rId176" display="https://podminky.urs.cz/item/CS_URS_2025_01/776211111"/>
    <hyperlink ref="F1499" r:id="rId177" display="https://podminky.urs.cz/item/CS_URS_2025_01/776411111"/>
    <hyperlink ref="F1509" r:id="rId178" display="https://podminky.urs.cz/item/CS_URS_2025_01/776421312"/>
    <hyperlink ref="F1515" r:id="rId179" display="https://podminky.urs.cz/item/CS_URS_2025_01/998776102"/>
    <hyperlink ref="F1519" r:id="rId180" display="https://podminky.urs.cz/item/CS_URS_2025_01/781121011"/>
    <hyperlink ref="F1527" r:id="rId181" display="https://podminky.urs.cz/item/CS_URS_2025_01/781121011"/>
    <hyperlink ref="F1537" r:id="rId182" display="https://podminky.urs.cz/item/CS_URS_2025_01/781131112"/>
    <hyperlink ref="F1547" r:id="rId183" display="https://podminky.urs.cz/item/CS_URS_2025_01/781472215"/>
    <hyperlink ref="F1560" r:id="rId184" display="https://podminky.urs.cz/item/CS_URS_2025_01/781472292"/>
    <hyperlink ref="F1570" r:id="rId185" display="https://podminky.urs.cz/item/CS_URS_2025_01/781492311"/>
    <hyperlink ref="F1576" r:id="rId186" display="https://podminky.urs.cz/item/CS_URS_2025_01/781492351"/>
    <hyperlink ref="F1582" r:id="rId187" display="https://podminky.urs.cz/item/CS_URS_2025_01/781495115"/>
    <hyperlink ref="F1585" r:id="rId188" display="https://podminky.urs.cz/item/CS_URS_2025_01/781734111"/>
    <hyperlink ref="F1597" r:id="rId189" display="https://podminky.urs.cz/item/CS_URS_2025_01/781739195"/>
    <hyperlink ref="F1605" r:id="rId190" display="https://podminky.urs.cz/item/CS_URS_2025_01/998781102"/>
    <hyperlink ref="F1609" r:id="rId191" display="https://podminky.urs.cz/item/CS_URS_2025_01/783314203"/>
    <hyperlink ref="F1613" r:id="rId192" display="https://podminky.urs.cz/item/CS_URS_2025_01/783317101"/>
    <hyperlink ref="F1616" r:id="rId193" display="https://podminky.urs.cz/item/CS_URS_2025_01/783801403"/>
    <hyperlink ref="F1627" r:id="rId194" display="https://podminky.urs.cz/item/CS_URS_2025_01/783823131"/>
    <hyperlink ref="F1638" r:id="rId195" display="https://podminky.urs.cz/item/CS_URS_2025_01/783827125"/>
    <hyperlink ref="F1649" r:id="rId196" display="https://podminky.urs.cz/item/CS_URS_2025_01/783933151"/>
    <hyperlink ref="F1655" r:id="rId197" display="https://podminky.urs.cz/item/CS_URS_2025_01/783937163"/>
    <hyperlink ref="F1661" r:id="rId198" display="https://podminky.urs.cz/item/CS_URS_2025_01/783937163"/>
    <hyperlink ref="F1666" r:id="rId199" display="https://podminky.urs.cz/item/CS_URS_2025_01/784111001"/>
    <hyperlink ref="F1676" r:id="rId200" display="https://podminky.urs.cz/item/CS_URS_2025_01/784181121"/>
    <hyperlink ref="F1686" r:id="rId201" display="https://podminky.urs.cz/item/CS_URS_2025_01/784211101"/>
    <hyperlink ref="F1697" r:id="rId202" display="https://podminky.urs.cz/item/CS_URS_2025_01/786623021"/>
    <hyperlink ref="F1709" r:id="rId203" display="https://podminky.urs.cz/item/CS_URS_2025_01/786623023"/>
    <hyperlink ref="F1725" r:id="rId204" display="https://podminky.urs.cz/item/CS_URS_2025_01/786624121"/>
    <hyperlink ref="F1731" r:id="rId205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2416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2417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2418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2419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2420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2421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2422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2423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2424</v>
      </c>
      <c r="F149" s="231" t="s">
        <v>2425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2426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2427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2429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2430</v>
      </c>
      <c r="F153" s="231" t="s">
        <v>2431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2432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2433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2434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2435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2436</v>
      </c>
      <c r="F157" s="231" t="s">
        <v>2437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2438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2439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2440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2441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2442</v>
      </c>
      <c r="F161" s="231" t="s">
        <v>2443</v>
      </c>
      <c r="G161" s="232" t="s">
        <v>2444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2445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2446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2447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2448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2449</v>
      </c>
      <c r="D165" s="229" t="s">
        <v>245</v>
      </c>
      <c r="E165" s="230" t="s">
        <v>2450</v>
      </c>
      <c r="F165" s="231" t="s">
        <v>2451</v>
      </c>
      <c r="G165" s="232" t="s">
        <v>2452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2453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2454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2456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2457</v>
      </c>
      <c r="F169" s="231" t="s">
        <v>2458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2459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2460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2461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2462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2463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2464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2465</v>
      </c>
      <c r="F176" s="231" t="s">
        <v>2466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2467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2468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2469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2470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2471</v>
      </c>
      <c r="F180" s="231" t="s">
        <v>2472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2473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2476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2477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2478</v>
      </c>
      <c r="F186" s="231" t="s">
        <v>2479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2480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2481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2482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2483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2484</v>
      </c>
      <c r="D190" s="281" t="s">
        <v>478</v>
      </c>
      <c r="E190" s="282" t="s">
        <v>2485</v>
      </c>
      <c r="F190" s="283" t="s">
        <v>2486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2487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2486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2488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2489</v>
      </c>
      <c r="D193" s="229" t="s">
        <v>245</v>
      </c>
      <c r="E193" s="230" t="s">
        <v>2490</v>
      </c>
      <c r="F193" s="231" t="s">
        <v>2491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2492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2494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1821</v>
      </c>
      <c r="D196" s="229" t="s">
        <v>245</v>
      </c>
      <c r="E196" s="230" t="s">
        <v>2495</v>
      </c>
      <c r="F196" s="231" t="s">
        <v>2496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2497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2498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2499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2500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2501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1832</v>
      </c>
      <c r="D202" s="229" t="s">
        <v>245</v>
      </c>
      <c r="E202" s="230" t="s">
        <v>2502</v>
      </c>
      <c r="F202" s="231" t="s">
        <v>2503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2504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2505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2506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1605</v>
      </c>
      <c r="D205" s="229" t="s">
        <v>245</v>
      </c>
      <c r="E205" s="230" t="s">
        <v>2507</v>
      </c>
      <c r="F205" s="231" t="s">
        <v>2508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2509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2510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2511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2512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2513</v>
      </c>
      <c r="D209" s="229" t="s">
        <v>245</v>
      </c>
      <c r="E209" s="230" t="s">
        <v>2514</v>
      </c>
      <c r="F209" s="231" t="s">
        <v>2515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2516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2517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2518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2476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2477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2519</v>
      </c>
      <c r="D215" s="229" t="s">
        <v>245</v>
      </c>
      <c r="E215" s="230" t="s">
        <v>2520</v>
      </c>
      <c r="F215" s="231" t="s">
        <v>2521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2522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2523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2524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2525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2526</v>
      </c>
      <c r="D219" s="229" t="s">
        <v>245</v>
      </c>
      <c r="E219" s="230" t="s">
        <v>2527</v>
      </c>
      <c r="F219" s="231" t="s">
        <v>2528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2529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2530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2531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2532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2533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2534</v>
      </c>
      <c r="D225" s="229" t="s">
        <v>245</v>
      </c>
      <c r="E225" s="230" t="s">
        <v>2535</v>
      </c>
      <c r="F225" s="231" t="s">
        <v>2536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2537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2538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2539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2456</v>
      </c>
      <c r="D228" s="229" t="s">
        <v>245</v>
      </c>
      <c r="E228" s="230" t="s">
        <v>2540</v>
      </c>
      <c r="F228" s="231" t="s">
        <v>2541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2542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2543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2544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2545</v>
      </c>
      <c r="D231" s="229" t="s">
        <v>245</v>
      </c>
      <c r="E231" s="230" t="s">
        <v>2546</v>
      </c>
      <c r="F231" s="231" t="s">
        <v>2547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2548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2549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2550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2551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1612</v>
      </c>
      <c r="D236" s="229" t="s">
        <v>245</v>
      </c>
      <c r="E236" s="230" t="s">
        <v>2552</v>
      </c>
      <c r="F236" s="231" t="s">
        <v>2553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2554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2555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2556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2557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1686</v>
      </c>
      <c r="D240" s="229" t="s">
        <v>245</v>
      </c>
      <c r="E240" s="230" t="s">
        <v>2558</v>
      </c>
      <c r="F240" s="231" t="s">
        <v>2559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2560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2561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2562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2563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2564</v>
      </c>
      <c r="F244" s="283" t="s">
        <v>2565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2566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2565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2567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2568</v>
      </c>
      <c r="F247" s="231" t="s">
        <v>2569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2570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2571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2572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2512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2573</v>
      </c>
      <c r="F251" s="231" t="s">
        <v>2574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2575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2576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2577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2578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2579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2580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2581</v>
      </c>
      <c r="F259" s="231" t="s">
        <v>2582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2583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2584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2585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2586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2587</v>
      </c>
      <c r="F263" s="283" t="s">
        <v>2588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2589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2588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2590</v>
      </c>
      <c r="F266" s="231" t="s">
        <v>2591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2592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2593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2594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2595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2596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2597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2598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2599</v>
      </c>
      <c r="F274" s="283" t="s">
        <v>2600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2601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2600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2602</v>
      </c>
      <c r="F276" s="231" t="s">
        <v>2603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2604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2605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2606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2607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2608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2609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2610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2611</v>
      </c>
      <c r="F285" s="231" t="s">
        <v>2612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2613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2614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2615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2616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2204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2617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2618</v>
      </c>
      <c r="F293" s="231" t="s">
        <v>2619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2620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2619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2621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2622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2623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1680</v>
      </c>
      <c r="D299" s="229" t="s">
        <v>245</v>
      </c>
      <c r="E299" s="230" t="s">
        <v>2624</v>
      </c>
      <c r="F299" s="231" t="s">
        <v>2625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2626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2627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2628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2629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2630</v>
      </c>
      <c r="F303" s="231" t="s">
        <v>2631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2632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2633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2634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2635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2636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2637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2638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2639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2640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2641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2642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2643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2644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2645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2646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2647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2648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2640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2649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2650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2651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2652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2653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2640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2654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2655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2656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2657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2658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2659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2640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2660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2661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2662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2663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2664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2640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2665</v>
      </c>
      <c r="F341" s="231" t="s">
        <v>2666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2667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2668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2669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2670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2671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2672</v>
      </c>
      <c r="F346" s="231" t="s">
        <v>2673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2674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2675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2676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2677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2678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2640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2679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2680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2681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2640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2682</v>
      </c>
      <c r="F357" s="231" t="s">
        <v>2683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2684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2685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2686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2687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2688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2689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2690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2691</v>
      </c>
      <c r="D365" s="229" t="s">
        <v>245</v>
      </c>
      <c r="E365" s="230" t="s">
        <v>2692</v>
      </c>
      <c r="F365" s="231" t="s">
        <v>2693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2694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2695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2696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2697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2698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2699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2640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2700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2640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2701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2702</v>
      </c>
      <c r="F376" s="231" t="s">
        <v>2703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2704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2705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2706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2707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2708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2709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2710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2711</v>
      </c>
      <c r="F384" s="231" t="s">
        <v>2712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2713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2714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2715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2716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2717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2718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2719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2717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2720</v>
      </c>
      <c r="F393" s="231" t="s">
        <v>2721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2722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2723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2724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2725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2726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2720</v>
      </c>
      <c r="F398" s="231" t="s">
        <v>2721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2727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2723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2724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2728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2729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2730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2731</v>
      </c>
      <c r="F405" s="231" t="s">
        <v>2732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2733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2734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2735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2736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2737</v>
      </c>
      <c r="F409" s="231" t="s">
        <v>2738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2739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2740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2741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2742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2743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2744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2745</v>
      </c>
      <c r="F416" s="231" t="s">
        <v>2746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2747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2748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2749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2750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2751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2752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2753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2754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2755</v>
      </c>
      <c r="F425" s="231" t="s">
        <v>2756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2757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2758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2759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2760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2761</v>
      </c>
      <c r="F429" s="231" t="s">
        <v>2762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2763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2764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2765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2766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2186</v>
      </c>
      <c r="D433" s="229" t="s">
        <v>245</v>
      </c>
      <c r="E433" s="230" t="s">
        <v>2767</v>
      </c>
      <c r="F433" s="231" t="s">
        <v>2768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2769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2770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2771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2772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2773</v>
      </c>
      <c r="F437" s="231" t="s">
        <v>2774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2775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2776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2777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2778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2779</v>
      </c>
      <c r="F441" s="231" t="s">
        <v>2780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2781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2782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2783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2784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2785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2786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2787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2788</v>
      </c>
      <c r="F449" s="231" t="s">
        <v>2789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2790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2791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2792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2793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2794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2795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2796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2797</v>
      </c>
      <c r="F457" s="231" t="s">
        <v>2798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2799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2800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2801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2802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2803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2804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2805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2806</v>
      </c>
      <c r="F465" s="231" t="s">
        <v>2807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2808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2809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2810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2811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2812</v>
      </c>
      <c r="F469" s="231" t="s">
        <v>2813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2814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2815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2816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2817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2818</v>
      </c>
      <c r="F473" s="231" t="s">
        <v>2819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2820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2821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2822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2811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2823</v>
      </c>
      <c r="F477" s="231" t="s">
        <v>2824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2825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2826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2827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2828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2829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2830</v>
      </c>
      <c r="F483" s="231" t="s">
        <v>2831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2832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2833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2834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2835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2836</v>
      </c>
      <c r="F487" s="231" t="s">
        <v>2837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2838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2839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2840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2778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2333</v>
      </c>
      <c r="D491" s="229" t="s">
        <v>245</v>
      </c>
      <c r="E491" s="230" t="s">
        <v>2841</v>
      </c>
      <c r="F491" s="231" t="s">
        <v>2842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2843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2844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2845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2846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2847</v>
      </c>
      <c r="F495" s="231" t="s">
        <v>2848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2849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2848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2850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2851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2852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2853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2640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2854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2640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2855</v>
      </c>
      <c r="F505" s="231" t="s">
        <v>2856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2857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2858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2859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2860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2861</v>
      </c>
      <c r="F509" s="231" t="s">
        <v>2862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2863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2862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2864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2865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2866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2867</v>
      </c>
      <c r="F515" s="231" t="s">
        <v>2868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2869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2870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2871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2852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2872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2873</v>
      </c>
      <c r="F521" s="231" t="s">
        <v>2874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2875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2876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2877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2865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2866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2878</v>
      </c>
      <c r="F527" s="231" t="s">
        <v>2879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2880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2881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2882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2865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2852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2883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2866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2884</v>
      </c>
      <c r="F535" s="231" t="s">
        <v>2885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2886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2887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2888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2865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2852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2883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2866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2889</v>
      </c>
      <c r="F543" s="227" t="s">
        <v>2890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1781</v>
      </c>
      <c r="D544" s="229" t="s">
        <v>245</v>
      </c>
      <c r="E544" s="230" t="s">
        <v>2891</v>
      </c>
      <c r="F544" s="231" t="s">
        <v>2892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2893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2894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2895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1786</v>
      </c>
      <c r="D547" s="229" t="s">
        <v>245</v>
      </c>
      <c r="E547" s="230" t="s">
        <v>2896</v>
      </c>
      <c r="F547" s="231" t="s">
        <v>2897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2898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2899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2900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1791</v>
      </c>
      <c r="D550" s="229" t="s">
        <v>245</v>
      </c>
      <c r="E550" s="230" t="s">
        <v>2901</v>
      </c>
      <c r="F550" s="231" t="s">
        <v>2902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2903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2904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2905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2057</v>
      </c>
      <c r="D553" s="229" t="s">
        <v>245</v>
      </c>
      <c r="E553" s="230" t="s">
        <v>2906</v>
      </c>
      <c r="F553" s="231" t="s">
        <v>2907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2908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2909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2910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2066</v>
      </c>
      <c r="D556" s="229" t="s">
        <v>245</v>
      </c>
      <c r="E556" s="230" t="s">
        <v>2911</v>
      </c>
      <c r="F556" s="231" t="s">
        <v>2912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2913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2914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2915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2916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2085</v>
      </c>
      <c r="D560" s="229" t="s">
        <v>245</v>
      </c>
      <c r="E560" s="230" t="s">
        <v>2917</v>
      </c>
      <c r="F560" s="231" t="s">
        <v>2918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2919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2920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2921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2922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2091</v>
      </c>
      <c r="D564" s="229" t="s">
        <v>245</v>
      </c>
      <c r="E564" s="230" t="s">
        <v>2923</v>
      </c>
      <c r="F564" s="231" t="s">
        <v>2924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2925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2926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2927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2295</v>
      </c>
      <c r="D567" s="229" t="s">
        <v>245</v>
      </c>
      <c r="E567" s="230" t="s">
        <v>2928</v>
      </c>
      <c r="F567" s="231" t="s">
        <v>2929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2930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2931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2932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2933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2355</v>
      </c>
      <c r="D571" s="229" t="s">
        <v>245</v>
      </c>
      <c r="E571" s="230" t="s">
        <v>2934</v>
      </c>
      <c r="F571" s="231" t="s">
        <v>2935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2936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2937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2938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2939</v>
      </c>
      <c r="F574" s="231" t="s">
        <v>2940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2941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2942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2943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2944</v>
      </c>
      <c r="F577" s="231" t="s">
        <v>2945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2946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2947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2948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2308</v>
      </c>
      <c r="D580" s="229" t="s">
        <v>245</v>
      </c>
      <c r="E580" s="230" t="s">
        <v>2949</v>
      </c>
      <c r="F580" s="231" t="s">
        <v>2950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2951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2952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2953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2314</v>
      </c>
      <c r="D583" s="229" t="s">
        <v>245</v>
      </c>
      <c r="E583" s="230" t="s">
        <v>2954</v>
      </c>
      <c r="F583" s="231" t="s">
        <v>2955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2956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2957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2958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2959</v>
      </c>
      <c r="D586" s="229" t="s">
        <v>245</v>
      </c>
      <c r="E586" s="230" t="s">
        <v>2960</v>
      </c>
      <c r="F586" s="231" t="s">
        <v>2961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2962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2963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2964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2965</v>
      </c>
      <c r="F589" s="231" t="s">
        <v>2966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2967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2968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2969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2337</v>
      </c>
      <c r="D592" s="229" t="s">
        <v>245</v>
      </c>
      <c r="E592" s="230" t="s">
        <v>2970</v>
      </c>
      <c r="F592" s="231" t="s">
        <v>2549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2971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2549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2972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2349</v>
      </c>
      <c r="D595" s="229" t="s">
        <v>245</v>
      </c>
      <c r="E595" s="230" t="s">
        <v>2973</v>
      </c>
      <c r="F595" s="231" t="s">
        <v>2974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2975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2976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2977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2978</v>
      </c>
      <c r="F598" s="231" t="s">
        <v>2979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2980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2979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1775</v>
      </c>
      <c r="D601" s="229" t="s">
        <v>245</v>
      </c>
      <c r="E601" s="230" t="s">
        <v>2981</v>
      </c>
      <c r="F601" s="231" t="s">
        <v>2982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2983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2984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2985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2986</v>
      </c>
      <c r="F606" s="231" t="s">
        <v>2987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2988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2989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2990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2629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2991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2992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2993</v>
      </c>
      <c r="F613" s="227" t="s">
        <v>2994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2995</v>
      </c>
      <c r="F614" s="231" t="s">
        <v>2996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2997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2998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2999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3000</v>
      </c>
      <c r="F617" s="231" t="s">
        <v>3001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3002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3003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3004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3005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3006</v>
      </c>
      <c r="F621" s="231" t="s">
        <v>3007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3008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3009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3010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3011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3012</v>
      </c>
      <c r="D625" s="229" t="s">
        <v>245</v>
      </c>
      <c r="E625" s="230" t="s">
        <v>3013</v>
      </c>
      <c r="F625" s="231" t="s">
        <v>3014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3015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3016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3017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3018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3013</v>
      </c>
      <c r="F629" s="231" t="s">
        <v>3014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3019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3016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3017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3020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3021</v>
      </c>
      <c r="F633" s="231" t="s">
        <v>3022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3023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3024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3026</v>
      </c>
      <c r="F637" s="231" t="s">
        <v>3027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3028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3029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3030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3031</v>
      </c>
      <c r="F640" s="227" t="s">
        <v>3032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3033</v>
      </c>
      <c r="F641" s="231" t="s">
        <v>3034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3035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3036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3037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3038</v>
      </c>
      <c r="F644" s="231" t="s">
        <v>3039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3040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3041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3042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3043</v>
      </c>
      <c r="F647" s="231" t="s">
        <v>3044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3045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3046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3047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3048</v>
      </c>
      <c r="F650" s="231" t="s">
        <v>3049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3050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3051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3052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3053</v>
      </c>
      <c r="F653" s="227" t="s">
        <v>3054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3055</v>
      </c>
      <c r="F654" s="231" t="s">
        <v>3056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3057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3058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3059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2196</v>
      </c>
      <c r="D657" s="229" t="s">
        <v>245</v>
      </c>
      <c r="E657" s="230" t="s">
        <v>3060</v>
      </c>
      <c r="F657" s="231" t="s">
        <v>3061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2137</v>
      </c>
      <c r="D661" s="229" t="s">
        <v>245</v>
      </c>
      <c r="E661" s="230" t="s">
        <v>3065</v>
      </c>
      <c r="F661" s="231" t="s">
        <v>3066</v>
      </c>
      <c r="G661" s="232" t="s">
        <v>3067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3068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3069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3070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3071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2104</v>
      </c>
      <c r="D665" s="229" t="s">
        <v>245</v>
      </c>
      <c r="E665" s="230" t="s">
        <v>3072</v>
      </c>
      <c r="F665" s="231" t="s">
        <v>3073</v>
      </c>
      <c r="G665" s="232" t="s">
        <v>3067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3074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3075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3076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3077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2113</v>
      </c>
      <c r="D669" s="229" t="s">
        <v>245</v>
      </c>
      <c r="E669" s="230" t="s">
        <v>3078</v>
      </c>
      <c r="F669" s="231" t="s">
        <v>3079</v>
      </c>
      <c r="G669" s="232" t="s">
        <v>3067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3080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3081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3082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3083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2119</v>
      </c>
      <c r="D673" s="229" t="s">
        <v>245</v>
      </c>
      <c r="E673" s="230" t="s">
        <v>3084</v>
      </c>
      <c r="F673" s="231" t="s">
        <v>3085</v>
      </c>
      <c r="G673" s="232" t="s">
        <v>3067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3086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3087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3088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2125</v>
      </c>
      <c r="D677" s="229" t="s">
        <v>245</v>
      </c>
      <c r="E677" s="230" t="s">
        <v>3089</v>
      </c>
      <c r="F677" s="231" t="s">
        <v>3090</v>
      </c>
      <c r="G677" s="232" t="s">
        <v>3067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3091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3092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3093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3094</v>
      </c>
      <c r="F681" s="231" t="s">
        <v>3095</v>
      </c>
      <c r="G681" s="232" t="s">
        <v>3067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3096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3097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3098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2142</v>
      </c>
      <c r="D685" s="229" t="s">
        <v>245</v>
      </c>
      <c r="E685" s="230" t="s">
        <v>3099</v>
      </c>
      <c r="F685" s="231" t="s">
        <v>3100</v>
      </c>
      <c r="G685" s="232" t="s">
        <v>3067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3101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3102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3103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3104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2148</v>
      </c>
      <c r="D689" s="229" t="s">
        <v>245</v>
      </c>
      <c r="E689" s="230" t="s">
        <v>3105</v>
      </c>
      <c r="F689" s="231" t="s">
        <v>3106</v>
      </c>
      <c r="G689" s="232" t="s">
        <v>3067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3107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3108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3109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3110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2153</v>
      </c>
      <c r="D693" s="229" t="s">
        <v>245</v>
      </c>
      <c r="E693" s="230" t="s">
        <v>3111</v>
      </c>
      <c r="F693" s="231" t="s">
        <v>3112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3113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3114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3115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2162</v>
      </c>
      <c r="D696" s="229" t="s">
        <v>245</v>
      </c>
      <c r="E696" s="230" t="s">
        <v>3116</v>
      </c>
      <c r="F696" s="231" t="s">
        <v>3117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3118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3119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3120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2072</v>
      </c>
      <c r="D699" s="229" t="s">
        <v>245</v>
      </c>
      <c r="E699" s="230" t="s">
        <v>3121</v>
      </c>
      <c r="F699" s="231" t="s">
        <v>3122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3123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3124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3125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3126</v>
      </c>
      <c r="F702" s="227" t="s">
        <v>3127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1801</v>
      </c>
      <c r="D703" s="229" t="s">
        <v>245</v>
      </c>
      <c r="E703" s="230" t="s">
        <v>3128</v>
      </c>
      <c r="F703" s="231" t="s">
        <v>3129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3130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3131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3132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1805</v>
      </c>
      <c r="D706" s="229" t="s">
        <v>245</v>
      </c>
      <c r="E706" s="230" t="s">
        <v>3133</v>
      </c>
      <c r="F706" s="231" t="s">
        <v>3134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3135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3136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3137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1763</v>
      </c>
      <c r="D709" s="229" t="s">
        <v>245</v>
      </c>
      <c r="E709" s="230" t="s">
        <v>3138</v>
      </c>
      <c r="F709" s="231" t="s">
        <v>3139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3140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3141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3142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1770</v>
      </c>
      <c r="D712" s="229" t="s">
        <v>245</v>
      </c>
      <c r="E712" s="230" t="s">
        <v>3143</v>
      </c>
      <c r="F712" s="231" t="s">
        <v>3144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3145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3146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3147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3148</v>
      </c>
      <c r="F715" s="231" t="s">
        <v>3149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3150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3151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3152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2131</v>
      </c>
      <c r="D718" s="229" t="s">
        <v>245</v>
      </c>
      <c r="E718" s="230" t="s">
        <v>3153</v>
      </c>
      <c r="F718" s="231" t="s">
        <v>3154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3155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3156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3157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2261</v>
      </c>
      <c r="D722" s="229" t="s">
        <v>245</v>
      </c>
      <c r="E722" s="230" t="s">
        <v>3158</v>
      </c>
      <c r="F722" s="231" t="s">
        <v>3159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3160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3161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3162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3163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3164</v>
      </c>
      <c r="F726" s="231" t="s">
        <v>3165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3166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3167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3168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3169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3170</v>
      </c>
      <c r="F730" s="231" t="s">
        <v>3171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3172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3173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3174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3175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3176</v>
      </c>
      <c r="F735" s="231" t="s">
        <v>3177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3178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3179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3180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3181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3182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3183</v>
      </c>
      <c r="F741" s="231" t="s">
        <v>3184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3185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3186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3187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3188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3189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3190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3191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3192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2255</v>
      </c>
      <c r="D750" s="229" t="s">
        <v>245</v>
      </c>
      <c r="E750" s="230" t="s">
        <v>3193</v>
      </c>
      <c r="F750" s="231" t="s">
        <v>3194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3195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3196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3197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3198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2268</v>
      </c>
      <c r="D754" s="229" t="s">
        <v>245</v>
      </c>
      <c r="E754" s="230" t="s">
        <v>3199</v>
      </c>
      <c r="F754" s="231" t="s">
        <v>3200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3201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3202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3203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3204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3205</v>
      </c>
      <c r="F759" s="231" t="s">
        <v>3206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3207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3208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3209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3210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3205</v>
      </c>
      <c r="F763" s="231" t="s">
        <v>3206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3211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3208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3209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3212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3213</v>
      </c>
      <c r="F767" s="231" t="s">
        <v>3214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3215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3216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3217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3218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3219</v>
      </c>
      <c r="F771" s="231" t="s">
        <v>3220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3221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3222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3223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3224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3225</v>
      </c>
      <c r="F775" s="231" t="s">
        <v>3226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3227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3226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3228</v>
      </c>
      <c r="F777" s="231" t="s">
        <v>3229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3230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3231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3232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3233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3234</v>
      </c>
      <c r="F781" s="231" t="s">
        <v>3235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3236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3237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3238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3210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3239</v>
      </c>
      <c r="F785" s="231" t="s">
        <v>3240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3241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3242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3243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3212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3244</v>
      </c>
      <c r="F789" s="231" t="s">
        <v>3245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3246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3247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3248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3249</v>
      </c>
      <c r="F792" s="231" t="s">
        <v>3250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3251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3252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3253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3254</v>
      </c>
      <c r="F795" s="231" t="s">
        <v>3255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3256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3257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3258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3259</v>
      </c>
      <c r="D798" s="229" t="s">
        <v>245</v>
      </c>
      <c r="E798" s="230" t="s">
        <v>3260</v>
      </c>
      <c r="F798" s="231" t="s">
        <v>3261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3262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3263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3264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3265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3266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3267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3268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3269</v>
      </c>
      <c r="F806" s="231" t="s">
        <v>3270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3271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3272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3273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3212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3274</v>
      </c>
      <c r="F810" s="231" t="s">
        <v>3275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3276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3277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3278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3279</v>
      </c>
      <c r="F813" s="231" t="s">
        <v>3280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3281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3282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3283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3284</v>
      </c>
      <c r="F816" s="231" t="s">
        <v>3285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3286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3287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3288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3289</v>
      </c>
      <c r="F819" s="231" t="s">
        <v>3290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3291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3292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3293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3210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3294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3295</v>
      </c>
      <c r="F825" s="231" t="s">
        <v>3296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3297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3298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3299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3300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3301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3302</v>
      </c>
      <c r="F830" s="231" t="s">
        <v>3303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3304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3305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3306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3307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3308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3309</v>
      </c>
      <c r="F836" s="231" t="s">
        <v>3310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3311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3312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3313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3314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3315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3316</v>
      </c>
      <c r="F842" s="227" t="s">
        <v>3317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3318</v>
      </c>
      <c r="F843" s="231" t="s">
        <v>3319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3320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3321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3322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3169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3323</v>
      </c>
      <c r="F847" s="231" t="s">
        <v>3324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3325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3326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3327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3224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3328</v>
      </c>
      <c r="F851" s="231" t="s">
        <v>3329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3330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3329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3331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3169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3332</v>
      </c>
      <c r="F855" s="231" t="s">
        <v>3333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3334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3335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3336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3337</v>
      </c>
      <c r="F859" s="231" t="s">
        <v>3338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3339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3340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3341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2641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3342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3343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3344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3345</v>
      </c>
      <c r="F867" s="231" t="s">
        <v>3346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3347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3348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3349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3350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3351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3352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3353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3354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1705</v>
      </c>
      <c r="F876" s="227" t="s">
        <v>1706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3355</v>
      </c>
      <c r="F877" s="231" t="s">
        <v>3356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3357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3358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3359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3360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3361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3362</v>
      </c>
      <c r="F883" s="231" t="s">
        <v>3363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3364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3365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3366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2513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3367</v>
      </c>
      <c r="F887" s="231" t="s">
        <v>3368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3369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3370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3371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3372</v>
      </c>
      <c r="F891" s="231" t="s">
        <v>3373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3374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3375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3376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3377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3351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3378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3353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3354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3379</v>
      </c>
      <c r="F900" s="231" t="s">
        <v>3380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3381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3382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3383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3384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3385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3386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3387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3388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3389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3390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2055</v>
      </c>
      <c r="F911" s="227" t="s">
        <v>2056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3391</v>
      </c>
      <c r="F912" s="231" t="s">
        <v>3392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3393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3392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3394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3395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3396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2640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3397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3398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2640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3399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2640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2660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3400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2640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3401</v>
      </c>
      <c r="F927" s="227" t="s">
        <v>3402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3403</v>
      </c>
      <c r="F928" s="231" t="s">
        <v>3404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3405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3406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3407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3408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2640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3409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2640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3410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2640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1796</v>
      </c>
      <c r="D938" s="229" t="s">
        <v>245</v>
      </c>
      <c r="E938" s="230" t="s">
        <v>3411</v>
      </c>
      <c r="F938" s="231" t="s">
        <v>3412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3413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3415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3416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2102</v>
      </c>
      <c r="F942" s="227" t="s">
        <v>2103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3417</v>
      </c>
      <c r="F943" s="231" t="s">
        <v>3418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3419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3420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3421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3422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3423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2640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3408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2640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3409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2640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3410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2640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2184</v>
      </c>
      <c r="F956" s="227" t="s">
        <v>2185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3424</v>
      </c>
      <c r="F957" s="231" t="s">
        <v>3425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3426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3427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3428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3429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3430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3431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2640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3432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3433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2640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3434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2640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3435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2640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yQTEfy5wi4c20+AppNAnNziRhghu9QjGGAQv6qv/fiqQfGq4u/Ummd0eJIf4+DPLeOPzaNs2+uJcKVac9R7NBQ==" hashValue="Wnv5Kf2YnjrUGcWiWn3LwRaGHo59eRYCfJ+YzyqDYRvSZRqigH2y1NqJOSdK4HTx4W6LzicaQBqmjnyGfc2FNQ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3436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3437</v>
      </c>
      <c r="F130" s="231" t="s">
        <v>3438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3439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3440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3441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3442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3443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3444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3445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3446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3447</v>
      </c>
      <c r="F141" s="231" t="s">
        <v>3448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3449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3450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3451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3444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3452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3453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3454</v>
      </c>
      <c r="F148" s="231" t="s">
        <v>3455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3456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3457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3458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3444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3459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3460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3461</v>
      </c>
      <c r="F155" s="231" t="s">
        <v>3462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3463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3464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3465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3466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3467</v>
      </c>
      <c r="F159" s="231" t="s">
        <v>3468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3469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3470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3471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3467</v>
      </c>
      <c r="F162" s="231" t="s">
        <v>3468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3472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3470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3471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3444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3473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3474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3475</v>
      </c>
      <c r="F169" s="231" t="s">
        <v>3476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3477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3478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3479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3475</v>
      </c>
      <c r="F172" s="231" t="s">
        <v>3476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3480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3479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3444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3473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3474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3481</v>
      </c>
      <c r="F179" s="231" t="s">
        <v>3482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3483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3484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3485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3486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3487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3481</v>
      </c>
      <c r="F185" s="231" t="s">
        <v>3482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3488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3484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3485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3489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3490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3491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3492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3493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3494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3495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3496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3497</v>
      </c>
      <c r="F200" s="231" t="s">
        <v>3498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3499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3500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3501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3502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3503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3504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3505</v>
      </c>
      <c r="F207" s="231" t="s">
        <v>3506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3507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3508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3509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1605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3510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3511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2484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3512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3513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2489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3514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3515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3516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3517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1821</v>
      </c>
      <c r="D225" s="281" t="s">
        <v>478</v>
      </c>
      <c r="E225" s="282" t="s">
        <v>3518</v>
      </c>
      <c r="F225" s="283" t="s">
        <v>3519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3520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3519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3521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1832</v>
      </c>
      <c r="D228" s="229" t="s">
        <v>245</v>
      </c>
      <c r="E228" s="230" t="s">
        <v>3522</v>
      </c>
      <c r="F228" s="231" t="s">
        <v>3523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3524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3525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3526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3527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3528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3529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3530</v>
      </c>
      <c r="F235" s="231" t="s">
        <v>3531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3532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3533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3534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3527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3535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3536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2327</v>
      </c>
      <c r="D242" s="229" t="s">
        <v>245</v>
      </c>
      <c r="E242" s="230" t="s">
        <v>3537</v>
      </c>
      <c r="F242" s="231" t="s">
        <v>3538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3539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3540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3541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3542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3543</v>
      </c>
      <c r="F247" s="231" t="s">
        <v>3544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3545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3546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3547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1612</v>
      </c>
      <c r="D250" s="229" t="s">
        <v>245</v>
      </c>
      <c r="E250" s="230" t="s">
        <v>3548</v>
      </c>
      <c r="F250" s="231" t="s">
        <v>3549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3550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3551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3552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1686</v>
      </c>
      <c r="D254" s="229" t="s">
        <v>245</v>
      </c>
      <c r="E254" s="230" t="s">
        <v>2981</v>
      </c>
      <c r="F254" s="231" t="s">
        <v>2982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3553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2984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2985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1705</v>
      </c>
      <c r="F258" s="227" t="s">
        <v>1706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3554</v>
      </c>
      <c r="F259" s="231" t="s">
        <v>3555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3556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3557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3558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3559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3560</v>
      </c>
      <c r="F263" s="283" t="s">
        <v>3561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3562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3561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3563</v>
      </c>
      <c r="F265" s="231" t="s">
        <v>3564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3565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3566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3567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3568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3569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3570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3571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3572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3573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3574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3575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1729</v>
      </c>
      <c r="F277" s="283" t="s">
        <v>3576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3577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3578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1680</v>
      </c>
      <c r="D279" s="229" t="s">
        <v>245</v>
      </c>
      <c r="E279" s="230" t="s">
        <v>3579</v>
      </c>
      <c r="F279" s="231" t="s">
        <v>3580</v>
      </c>
      <c r="G279" s="232" t="s">
        <v>3581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3582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3583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3584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XHIu9x9HaiFm6Sdobf3dZPJxUtyOAtrkvEo8CqgVfq0mnp587tbbHcyr/wSFwesOv0v62ZklseMHAY5Bbkc9TA==" hashValue="vVOHySdRLVnoUKHwVyzRJTFazL+EICrE27C7I7qAW6hfj0FSkR33xP1lEBzRTRUg8x+EizZRPFTd3W82SyUGlQ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ROUND((SUM(BE127:BE378)),  2)</f>
        <v>0</v>
      </c>
      <c r="G35" s="40"/>
      <c r="H35" s="40"/>
      <c r="I35" s="167">
        <v>0.20999999999999999</v>
      </c>
      <c r="J35" s="166">
        <f>ROUND(((SUM(BE127:BE378))*I35),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ROUND((SUM(BF127:BF378)),  2)</f>
        <v>0</v>
      </c>
      <c r="G36" s="40"/>
      <c r="H36" s="40"/>
      <c r="I36" s="167">
        <v>0.12</v>
      </c>
      <c r="J36" s="166">
        <f>ROUND(((SUM(BF127:BF378))*I36),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2418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J310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128.63146882000001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3586</v>
      </c>
      <c r="F130" s="231" t="s">
        <v>3587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3588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3589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3590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3591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3592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2519</v>
      </c>
      <c r="D136" s="229" t="s">
        <v>245</v>
      </c>
      <c r="E136" s="230" t="s">
        <v>3593</v>
      </c>
      <c r="F136" s="231" t="s">
        <v>3594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3595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3596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3597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3598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2526</v>
      </c>
      <c r="D140" s="281" t="s">
        <v>478</v>
      </c>
      <c r="E140" s="282" t="s">
        <v>3599</v>
      </c>
      <c r="F140" s="283" t="s">
        <v>3600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3601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3600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3602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P144+P279+P310+P367</f>
        <v>0</v>
      </c>
      <c r="Q143" s="221"/>
      <c r="R143" s="222">
        <f>R144+R279+R310+R367</f>
        <v>36.750675500000007</v>
      </c>
      <c r="S143" s="221"/>
      <c r="T143" s="223">
        <f>T144+T279+T310+T367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BK144+BK279+BK310+BK367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2993</v>
      </c>
      <c r="F144" s="227" t="s">
        <v>2994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SUM(P145:P278)</f>
        <v>0</v>
      </c>
      <c r="Q144" s="221"/>
      <c r="R144" s="222">
        <f>SUM(R145:R278)</f>
        <v>23.251882699999999</v>
      </c>
      <c r="S144" s="221"/>
      <c r="T144" s="223">
        <f>SUM(T145:T278)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SUM(BK145:BK278)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3603</v>
      </c>
      <c r="F145" s="231" t="s">
        <v>3604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3605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3606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3607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3608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3592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3609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3610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3611</v>
      </c>
      <c r="F154" s="231" t="s">
        <v>3612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3613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3614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3615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3592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3616</v>
      </c>
      <c r="F158" s="231" t="s">
        <v>3617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3618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3619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3620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3608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3592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3621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3622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3623</v>
      </c>
      <c r="F167" s="231" t="s">
        <v>3624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3625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3626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3592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37.8" customHeight="1">
      <c r="A171" s="40"/>
      <c r="B171" s="41"/>
      <c r="C171" s="281" t="s">
        <v>1232</v>
      </c>
      <c r="D171" s="281" t="s">
        <v>478</v>
      </c>
      <c r="E171" s="282" t="s">
        <v>3628</v>
      </c>
      <c r="F171" s="283" t="s">
        <v>3629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3630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3631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2" t="s">
        <v>1050</v>
      </c>
      <c r="E173" s="42"/>
      <c r="F173" s="291" t="s">
        <v>3632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1050</v>
      </c>
      <c r="AU173" s="19" t="s">
        <v>87</v>
      </c>
    </row>
    <row r="174" s="2" customFormat="1" ht="37.8" customHeight="1">
      <c r="A174" s="40"/>
      <c r="B174" s="41"/>
      <c r="C174" s="229" t="s">
        <v>1169</v>
      </c>
      <c r="D174" s="229" t="s">
        <v>245</v>
      </c>
      <c r="E174" s="230" t="s">
        <v>3633</v>
      </c>
      <c r="F174" s="231" t="s">
        <v>3634</v>
      </c>
      <c r="G174" s="232" t="s">
        <v>248</v>
      </c>
      <c r="H174" s="233">
        <v>990.51900000000001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0.00013999999999999999</v>
      </c>
      <c r="R174" s="238">
        <f>Q174*H174</f>
        <v>0.13867265999999998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3635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3636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3637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3608</v>
      </c>
      <c r="G177" s="260"/>
      <c r="H177" s="263">
        <v>817.94899999999996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3638</v>
      </c>
      <c r="G178" s="260"/>
      <c r="H178" s="263">
        <v>172.56999999999999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990.51900000000001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81" t="s">
        <v>1097</v>
      </c>
      <c r="D180" s="281" t="s">
        <v>478</v>
      </c>
      <c r="E180" s="282" t="s">
        <v>3639</v>
      </c>
      <c r="F180" s="283" t="s">
        <v>3640</v>
      </c>
      <c r="G180" s="284" t="s">
        <v>248</v>
      </c>
      <c r="H180" s="285">
        <v>1154.4500000000001</v>
      </c>
      <c r="I180" s="286"/>
      <c r="J180" s="287">
        <f>ROUND(I180*H180,2)</f>
        <v>0</v>
      </c>
      <c r="K180" s="283" t="s">
        <v>249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0.0025400000000000002</v>
      </c>
      <c r="R180" s="238">
        <f>Q180*H180</f>
        <v>2.9323030000000001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3641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3640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0"/>
      <c r="F182" s="262" t="s">
        <v>3642</v>
      </c>
      <c r="G182" s="260"/>
      <c r="H182" s="263">
        <v>1154.4500000000001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4</v>
      </c>
      <c r="AX182" s="14" t="s">
        <v>85</v>
      </c>
      <c r="AY182" s="269" t="s">
        <v>242</v>
      </c>
    </row>
    <row r="183" s="2" customFormat="1" ht="24.15" customHeight="1">
      <c r="A183" s="40"/>
      <c r="B183" s="41"/>
      <c r="C183" s="229" t="s">
        <v>2484</v>
      </c>
      <c r="D183" s="229" t="s">
        <v>245</v>
      </c>
      <c r="E183" s="230" t="s">
        <v>3643</v>
      </c>
      <c r="F183" s="231" t="s">
        <v>3644</v>
      </c>
      <c r="G183" s="232" t="s">
        <v>262</v>
      </c>
      <c r="H183" s="233">
        <v>762.96000000000004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5.0000000000000002E-05</v>
      </c>
      <c r="R183" s="238">
        <f>Q183*H183</f>
        <v>0.038148000000000001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3645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3646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3647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3648</v>
      </c>
      <c r="G186" s="260"/>
      <c r="H186" s="263">
        <v>137.81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3649</v>
      </c>
      <c r="G187" s="260"/>
      <c r="H187" s="263">
        <v>413.43000000000001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3650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3650</v>
      </c>
      <c r="G189" s="260"/>
      <c r="H189" s="263">
        <v>94.325000000000003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3651</v>
      </c>
      <c r="G190" s="260"/>
      <c r="H190" s="263">
        <v>23.07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762.96000000000015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85</v>
      </c>
      <c r="AY191" s="280" t="s">
        <v>242</v>
      </c>
    </row>
    <row r="192" s="2" customFormat="1" ht="24.15" customHeight="1">
      <c r="A192" s="40"/>
      <c r="B192" s="41"/>
      <c r="C192" s="281" t="s">
        <v>2327</v>
      </c>
      <c r="D192" s="281" t="s">
        <v>478</v>
      </c>
      <c r="E192" s="282" t="s">
        <v>3652</v>
      </c>
      <c r="F192" s="283" t="s">
        <v>3653</v>
      </c>
      <c r="G192" s="284" t="s">
        <v>262</v>
      </c>
      <c r="H192" s="285">
        <v>24.224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3654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3653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3651</v>
      </c>
      <c r="G194" s="260"/>
      <c r="H194" s="263">
        <v>23.07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85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0"/>
      <c r="F195" s="262" t="s">
        <v>3655</v>
      </c>
      <c r="G195" s="260"/>
      <c r="H195" s="263">
        <v>24.224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4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2489</v>
      </c>
      <c r="D196" s="281" t="s">
        <v>478</v>
      </c>
      <c r="E196" s="282" t="s">
        <v>3656</v>
      </c>
      <c r="F196" s="283" t="s">
        <v>3657</v>
      </c>
      <c r="G196" s="284" t="s">
        <v>262</v>
      </c>
      <c r="H196" s="285">
        <v>151.59100000000001</v>
      </c>
      <c r="I196" s="286"/>
      <c r="J196" s="287">
        <f>ROUND(I196*H196,2)</f>
        <v>0</v>
      </c>
      <c r="K196" s="283" t="s">
        <v>249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0.0020999999999999999</v>
      </c>
      <c r="R196" s="238">
        <f>Q196*H196</f>
        <v>0.31834109999999999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3658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3657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3648</v>
      </c>
      <c r="G198" s="260"/>
      <c r="H198" s="263">
        <v>137.81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85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0"/>
      <c r="F199" s="262" t="s">
        <v>3659</v>
      </c>
      <c r="G199" s="260"/>
      <c r="H199" s="263">
        <v>151.59100000000001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4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81" t="s">
        <v>1821</v>
      </c>
      <c r="D200" s="281" t="s">
        <v>478</v>
      </c>
      <c r="E200" s="282" t="s">
        <v>3660</v>
      </c>
      <c r="F200" s="283" t="s">
        <v>3661</v>
      </c>
      <c r="G200" s="284" t="s">
        <v>262</v>
      </c>
      <c r="H200" s="285">
        <v>454.77300000000002</v>
      </c>
      <c r="I200" s="286"/>
      <c r="J200" s="287">
        <f>ROUND(I200*H200,2)</f>
        <v>0</v>
      </c>
      <c r="K200" s="283" t="s">
        <v>249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0.0010499999999999999</v>
      </c>
      <c r="R200" s="238">
        <f>Q200*H200</f>
        <v>0.47751165000000001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3662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3661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3649</v>
      </c>
      <c r="G202" s="260"/>
      <c r="H202" s="263">
        <v>413.43000000000001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0"/>
      <c r="F203" s="262" t="s">
        <v>3663</v>
      </c>
      <c r="G203" s="260"/>
      <c r="H203" s="263">
        <v>454.77300000000002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4</v>
      </c>
      <c r="AX203" s="14" t="s">
        <v>85</v>
      </c>
      <c r="AY203" s="269" t="s">
        <v>242</v>
      </c>
    </row>
    <row r="204" s="2" customFormat="1" ht="24.15" customHeight="1">
      <c r="A204" s="40"/>
      <c r="B204" s="41"/>
      <c r="C204" s="281" t="s">
        <v>1832</v>
      </c>
      <c r="D204" s="281" t="s">
        <v>478</v>
      </c>
      <c r="E204" s="282" t="s">
        <v>3664</v>
      </c>
      <c r="F204" s="283" t="s">
        <v>3665</v>
      </c>
      <c r="G204" s="284" t="s">
        <v>262</v>
      </c>
      <c r="H204" s="285">
        <v>99.040999999999997</v>
      </c>
      <c r="I204" s="286"/>
      <c r="J204" s="287">
        <f>ROUND(I204*H204,2)</f>
        <v>0</v>
      </c>
      <c r="K204" s="283" t="s">
        <v>249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0.00139</v>
      </c>
      <c r="R204" s="238">
        <f>Q204*H204</f>
        <v>0.13766698999999999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3666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3665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3650</v>
      </c>
      <c r="G206" s="260"/>
      <c r="H206" s="263">
        <v>94.325000000000003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85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0"/>
      <c r="F207" s="262" t="s">
        <v>3667</v>
      </c>
      <c r="G207" s="260"/>
      <c r="H207" s="263">
        <v>99.040999999999997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4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7</v>
      </c>
      <c r="D208" s="281" t="s">
        <v>478</v>
      </c>
      <c r="E208" s="282" t="s">
        <v>3668</v>
      </c>
      <c r="F208" s="283" t="s">
        <v>3669</v>
      </c>
      <c r="G208" s="284" t="s">
        <v>262</v>
      </c>
      <c r="H208" s="285">
        <v>99.040999999999997</v>
      </c>
      <c r="I208" s="286"/>
      <c r="J208" s="287">
        <f>ROUND(I208*H208,2)</f>
        <v>0</v>
      </c>
      <c r="K208" s="283" t="s">
        <v>249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0.0015</v>
      </c>
      <c r="R208" s="238">
        <f>Q208*H208</f>
        <v>0.14856149999999999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3670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3669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3671</v>
      </c>
      <c r="G210" s="260"/>
      <c r="H210" s="263">
        <v>94.325000000000003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14" customFormat="1">
      <c r="A211" s="14"/>
      <c r="B211" s="259"/>
      <c r="C211" s="260"/>
      <c r="D211" s="242" t="s">
        <v>256</v>
      </c>
      <c r="E211" s="260"/>
      <c r="F211" s="262" t="s">
        <v>3667</v>
      </c>
      <c r="G211" s="260"/>
      <c r="H211" s="263">
        <v>99.040999999999997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4</v>
      </c>
      <c r="AX211" s="14" t="s">
        <v>85</v>
      </c>
      <c r="AY211" s="269" t="s">
        <v>242</v>
      </c>
    </row>
    <row r="212" s="2" customFormat="1" ht="24.15" customHeight="1">
      <c r="A212" s="40"/>
      <c r="B212" s="41"/>
      <c r="C212" s="229" t="s">
        <v>1158</v>
      </c>
      <c r="D212" s="229" t="s">
        <v>245</v>
      </c>
      <c r="E212" s="230" t="s">
        <v>3672</v>
      </c>
      <c r="F212" s="231" t="s">
        <v>3673</v>
      </c>
      <c r="G212" s="232" t="s">
        <v>248</v>
      </c>
      <c r="H212" s="233">
        <v>990.51900000000001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3674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3675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3676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3608</v>
      </c>
      <c r="G215" s="260"/>
      <c r="H215" s="263">
        <v>817.94899999999996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3638</v>
      </c>
      <c r="G216" s="260"/>
      <c r="H216" s="263">
        <v>172.56999999999999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5" customFormat="1">
      <c r="A217" s="15"/>
      <c r="B217" s="270"/>
      <c r="C217" s="271"/>
      <c r="D217" s="242" t="s">
        <v>256</v>
      </c>
      <c r="E217" s="272" t="s">
        <v>1</v>
      </c>
      <c r="F217" s="273" t="s">
        <v>269</v>
      </c>
      <c r="G217" s="271"/>
      <c r="H217" s="274">
        <v>990.51900000000001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0" t="s">
        <v>256</v>
      </c>
      <c r="AU217" s="280" t="s">
        <v>87</v>
      </c>
      <c r="AV217" s="15" t="s">
        <v>250</v>
      </c>
      <c r="AW217" s="15" t="s">
        <v>36</v>
      </c>
      <c r="AX217" s="15" t="s">
        <v>85</v>
      </c>
      <c r="AY217" s="280" t="s">
        <v>242</v>
      </c>
    </row>
    <row r="218" s="2" customFormat="1" ht="21.75" customHeight="1">
      <c r="A218" s="40"/>
      <c r="B218" s="41"/>
      <c r="C218" s="281" t="s">
        <v>1164</v>
      </c>
      <c r="D218" s="281" t="s">
        <v>478</v>
      </c>
      <c r="E218" s="282" t="s">
        <v>3677</v>
      </c>
      <c r="F218" s="283" t="s">
        <v>3678</v>
      </c>
      <c r="G218" s="284" t="s">
        <v>248</v>
      </c>
      <c r="H218" s="285">
        <v>990.51900000000001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0.00012</v>
      </c>
      <c r="R218" s="238">
        <f>Q218*H218</f>
        <v>0.11886228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3679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3678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3680</v>
      </c>
      <c r="F220" s="231" t="s">
        <v>3681</v>
      </c>
      <c r="G220" s="232" t="s">
        <v>248</v>
      </c>
      <c r="H220" s="233">
        <v>116.56999999999999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3682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3683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3684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3592</v>
      </c>
      <c r="G223" s="260"/>
      <c r="H223" s="263">
        <v>116.5697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81" t="s">
        <v>344</v>
      </c>
      <c r="D224" s="281" t="s">
        <v>478</v>
      </c>
      <c r="E224" s="282" t="s">
        <v>3685</v>
      </c>
      <c r="F224" s="283" t="s">
        <v>3686</v>
      </c>
      <c r="G224" s="284" t="s">
        <v>248</v>
      </c>
      <c r="H224" s="285">
        <v>122.399</v>
      </c>
      <c r="I224" s="286"/>
      <c r="J224" s="287">
        <f>ROUND(I224*H224,2)</f>
        <v>0</v>
      </c>
      <c r="K224" s="283" t="s">
        <v>249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0.00059999999999999995</v>
      </c>
      <c r="R224" s="238">
        <f>Q224*H224</f>
        <v>0.073439399999999988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3687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3686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4" customFormat="1">
      <c r="A226" s="14"/>
      <c r="B226" s="259"/>
      <c r="C226" s="260"/>
      <c r="D226" s="242" t="s">
        <v>256</v>
      </c>
      <c r="E226" s="260"/>
      <c r="F226" s="262" t="s">
        <v>3688</v>
      </c>
      <c r="G226" s="260"/>
      <c r="H226" s="263">
        <v>122.399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4</v>
      </c>
      <c r="AX226" s="14" t="s">
        <v>85</v>
      </c>
      <c r="AY226" s="269" t="s">
        <v>242</v>
      </c>
    </row>
    <row r="227" s="2" customFormat="1" ht="24.15" customHeight="1">
      <c r="A227" s="40"/>
      <c r="B227" s="41"/>
      <c r="C227" s="229" t="s">
        <v>380</v>
      </c>
      <c r="D227" s="229" t="s">
        <v>245</v>
      </c>
      <c r="E227" s="230" t="s">
        <v>3689</v>
      </c>
      <c r="F227" s="231" t="s">
        <v>3690</v>
      </c>
      <c r="G227" s="232" t="s">
        <v>248</v>
      </c>
      <c r="H227" s="233">
        <v>116.56999999999999</v>
      </c>
      <c r="I227" s="234"/>
      <c r="J227" s="235">
        <f>ROUND(I227*H227,2)</f>
        <v>0</v>
      </c>
      <c r="K227" s="231" t="s">
        <v>249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3691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3692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>
      <c r="A229" s="40"/>
      <c r="B229" s="41"/>
      <c r="C229" s="42"/>
      <c r="D229" s="247" t="s">
        <v>254</v>
      </c>
      <c r="E229" s="42"/>
      <c r="F229" s="248" t="s">
        <v>3693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254</v>
      </c>
      <c r="AU229" s="19" t="s">
        <v>87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3592</v>
      </c>
      <c r="G230" s="260"/>
      <c r="H230" s="263">
        <v>116.5697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85</v>
      </c>
      <c r="AY230" s="269" t="s">
        <v>242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3694</v>
      </c>
      <c r="F231" s="283" t="s">
        <v>3695</v>
      </c>
      <c r="G231" s="284" t="s">
        <v>248</v>
      </c>
      <c r="H231" s="285">
        <v>128.227</v>
      </c>
      <c r="I231" s="286"/>
      <c r="J231" s="287">
        <f>ROUND(I231*H231,2)</f>
        <v>0</v>
      </c>
      <c r="K231" s="283" t="s">
        <v>249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0.00029999999999999997</v>
      </c>
      <c r="R231" s="238">
        <f>Q231*H231</f>
        <v>0.038468099999999998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3696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3695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0"/>
      <c r="F233" s="262" t="s">
        <v>3697</v>
      </c>
      <c r="G233" s="260"/>
      <c r="H233" s="263">
        <v>128.227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4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399</v>
      </c>
      <c r="D234" s="229" t="s">
        <v>245</v>
      </c>
      <c r="E234" s="230" t="s">
        <v>3698</v>
      </c>
      <c r="F234" s="231" t="s">
        <v>3699</v>
      </c>
      <c r="G234" s="232" t="s">
        <v>248</v>
      </c>
      <c r="H234" s="233">
        <v>116.56999999999999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3700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3701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3702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3592</v>
      </c>
      <c r="G237" s="260"/>
      <c r="H237" s="263">
        <v>116.5697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81" t="s">
        <v>413</v>
      </c>
      <c r="D238" s="281" t="s">
        <v>478</v>
      </c>
      <c r="E238" s="282" t="s">
        <v>3703</v>
      </c>
      <c r="F238" s="283" t="s">
        <v>3704</v>
      </c>
      <c r="G238" s="284" t="s">
        <v>279</v>
      </c>
      <c r="H238" s="285">
        <v>9.3260000000000005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0.65000000000000002</v>
      </c>
      <c r="R238" s="238">
        <f>Q238*H238</f>
        <v>6.0619000000000005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3705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3704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3706</v>
      </c>
      <c r="G240" s="260"/>
      <c r="H240" s="263">
        <v>9.3255759999999999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29" t="s">
        <v>1378</v>
      </c>
      <c r="D241" s="229" t="s">
        <v>245</v>
      </c>
      <c r="E241" s="230" t="s">
        <v>3707</v>
      </c>
      <c r="F241" s="231" t="s">
        <v>3708</v>
      </c>
      <c r="G241" s="232" t="s">
        <v>248</v>
      </c>
      <c r="H241" s="233">
        <v>116.56999999999999</v>
      </c>
      <c r="I241" s="234"/>
      <c r="J241" s="235">
        <f>ROUND(I241*H241,2)</f>
        <v>0</v>
      </c>
      <c r="K241" s="231" t="s">
        <v>249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3709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3710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>
      <c r="A243" s="40"/>
      <c r="B243" s="41"/>
      <c r="C243" s="42"/>
      <c r="D243" s="247" t="s">
        <v>254</v>
      </c>
      <c r="E243" s="42"/>
      <c r="F243" s="248" t="s">
        <v>3711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254</v>
      </c>
      <c r="AU243" s="19" t="s">
        <v>87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3592</v>
      </c>
      <c r="G244" s="260"/>
      <c r="H244" s="263">
        <v>116.5697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85</v>
      </c>
      <c r="AY244" s="269" t="s">
        <v>242</v>
      </c>
    </row>
    <row r="245" s="2" customFormat="1" ht="16.5" customHeight="1">
      <c r="A245" s="40"/>
      <c r="B245" s="41"/>
      <c r="C245" s="281" t="s">
        <v>306</v>
      </c>
      <c r="D245" s="281" t="s">
        <v>478</v>
      </c>
      <c r="E245" s="282" t="s">
        <v>3712</v>
      </c>
      <c r="F245" s="283" t="s">
        <v>3713</v>
      </c>
      <c r="G245" s="284" t="s">
        <v>248</v>
      </c>
      <c r="H245" s="285">
        <v>116.56999999999999</v>
      </c>
      <c r="I245" s="286"/>
      <c r="J245" s="287">
        <f>ROUND(I245*H245,2)</f>
        <v>0</v>
      </c>
      <c r="K245" s="283" t="s">
        <v>249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0.010999999999999999</v>
      </c>
      <c r="R245" s="238">
        <f>Q245*H245</f>
        <v>1.2822699999999998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3714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3713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>
      <c r="A247" s="40"/>
      <c r="B247" s="41"/>
      <c r="C247" s="42"/>
      <c r="D247" s="242" t="s">
        <v>1050</v>
      </c>
      <c r="E247" s="42"/>
      <c r="F247" s="291" t="s">
        <v>3715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1050</v>
      </c>
      <c r="AU247" s="19" t="s">
        <v>87</v>
      </c>
    </row>
    <row r="248" s="2" customFormat="1" ht="24.15" customHeight="1">
      <c r="A248" s="40"/>
      <c r="B248" s="41"/>
      <c r="C248" s="229" t="s">
        <v>406</v>
      </c>
      <c r="D248" s="229" t="s">
        <v>245</v>
      </c>
      <c r="E248" s="230" t="s">
        <v>3716</v>
      </c>
      <c r="F248" s="231" t="s">
        <v>3717</v>
      </c>
      <c r="G248" s="232" t="s">
        <v>279</v>
      </c>
      <c r="H248" s="233">
        <v>2.1509999999999998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3718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3719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3720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3721</v>
      </c>
      <c r="G251" s="260"/>
      <c r="H251" s="263">
        <v>2.1508199999999995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16.5" customHeight="1">
      <c r="A252" s="40"/>
      <c r="B252" s="41"/>
      <c r="C252" s="281" t="s">
        <v>357</v>
      </c>
      <c r="D252" s="281" t="s">
        <v>478</v>
      </c>
      <c r="E252" s="282" t="s">
        <v>3722</v>
      </c>
      <c r="F252" s="283" t="s">
        <v>3723</v>
      </c>
      <c r="G252" s="284" t="s">
        <v>299</v>
      </c>
      <c r="H252" s="285">
        <v>3.5539999999999998</v>
      </c>
      <c r="I252" s="286"/>
      <c r="J252" s="287">
        <f>ROUND(I252*H252,2)</f>
        <v>0</v>
      </c>
      <c r="K252" s="283" t="s">
        <v>249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1</v>
      </c>
      <c r="R252" s="238">
        <f>Q252*H252</f>
        <v>3.5539999999999998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3724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3723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0"/>
      <c r="F254" s="262" t="s">
        <v>3725</v>
      </c>
      <c r="G254" s="260"/>
      <c r="H254" s="263">
        <v>3.5539999999999998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4</v>
      </c>
      <c r="AX254" s="14" t="s">
        <v>85</v>
      </c>
      <c r="AY254" s="269" t="s">
        <v>242</v>
      </c>
    </row>
    <row r="255" s="2" customFormat="1" ht="24.15" customHeight="1">
      <c r="A255" s="40"/>
      <c r="B255" s="41"/>
      <c r="C255" s="229" t="s">
        <v>1282</v>
      </c>
      <c r="D255" s="229" t="s">
        <v>245</v>
      </c>
      <c r="E255" s="230" t="s">
        <v>3726</v>
      </c>
      <c r="F255" s="231" t="s">
        <v>3727</v>
      </c>
      <c r="G255" s="232" t="s">
        <v>262</v>
      </c>
      <c r="H255" s="233">
        <v>119.49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2.0000000000000002E-05</v>
      </c>
      <c r="R255" s="238">
        <f>Q255*H255</f>
        <v>0.0023898000000000001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3728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3729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3730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3731</v>
      </c>
      <c r="G258" s="260"/>
      <c r="H258" s="263">
        <v>119.49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16.5" customHeight="1">
      <c r="A259" s="40"/>
      <c r="B259" s="41"/>
      <c r="C259" s="281" t="s">
        <v>1289</v>
      </c>
      <c r="D259" s="281" t="s">
        <v>478</v>
      </c>
      <c r="E259" s="282" t="s">
        <v>3732</v>
      </c>
      <c r="F259" s="283" t="s">
        <v>3733</v>
      </c>
      <c r="G259" s="284" t="s">
        <v>262</v>
      </c>
      <c r="H259" s="285">
        <v>121.88</v>
      </c>
      <c r="I259" s="286"/>
      <c r="J259" s="287">
        <f>ROUND(I259*H259,2)</f>
        <v>0</v>
      </c>
      <c r="K259" s="283" t="s">
        <v>249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0.00050000000000000001</v>
      </c>
      <c r="R259" s="238">
        <f>Q259*H259</f>
        <v>0.060940000000000001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3734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3733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0"/>
      <c r="F261" s="262" t="s">
        <v>3735</v>
      </c>
      <c r="G261" s="260"/>
      <c r="H261" s="263">
        <v>121.88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4</v>
      </c>
      <c r="AX261" s="14" t="s">
        <v>85</v>
      </c>
      <c r="AY261" s="269" t="s">
        <v>242</v>
      </c>
    </row>
    <row r="262" s="2" customFormat="1" ht="24.15" customHeight="1">
      <c r="A262" s="40"/>
      <c r="B262" s="41"/>
      <c r="C262" s="229" t="s">
        <v>539</v>
      </c>
      <c r="D262" s="229" t="s">
        <v>245</v>
      </c>
      <c r="E262" s="230" t="s">
        <v>3736</v>
      </c>
      <c r="F262" s="231" t="s">
        <v>3737</v>
      </c>
      <c r="G262" s="232" t="s">
        <v>248</v>
      </c>
      <c r="H262" s="233">
        <v>172.56999999999999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0.00093999999999999997</v>
      </c>
      <c r="R262" s="238">
        <f>Q262*H262</f>
        <v>0.16221579999999999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3738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3739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3740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3741</v>
      </c>
      <c r="G265" s="260"/>
      <c r="H265" s="263">
        <v>150.92000000000002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4" customFormat="1">
      <c r="A266" s="14"/>
      <c r="B266" s="259"/>
      <c r="C266" s="260"/>
      <c r="D266" s="242" t="s">
        <v>256</v>
      </c>
      <c r="E266" s="261" t="s">
        <v>1</v>
      </c>
      <c r="F266" s="262" t="s">
        <v>3742</v>
      </c>
      <c r="G266" s="260"/>
      <c r="H266" s="263">
        <v>21.650000000000002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87</v>
      </c>
      <c r="AV266" s="14" t="s">
        <v>87</v>
      </c>
      <c r="AW266" s="14" t="s">
        <v>36</v>
      </c>
      <c r="AX266" s="14" t="s">
        <v>78</v>
      </c>
      <c r="AY266" s="269" t="s">
        <v>242</v>
      </c>
    </row>
    <row r="267" s="15" customFormat="1">
      <c r="A267" s="15"/>
      <c r="B267" s="270"/>
      <c r="C267" s="271"/>
      <c r="D267" s="242" t="s">
        <v>256</v>
      </c>
      <c r="E267" s="272" t="s">
        <v>1</v>
      </c>
      <c r="F267" s="273" t="s">
        <v>269</v>
      </c>
      <c r="G267" s="271"/>
      <c r="H267" s="274">
        <v>172.57000000000002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0" t="s">
        <v>256</v>
      </c>
      <c r="AU267" s="280" t="s">
        <v>87</v>
      </c>
      <c r="AV267" s="15" t="s">
        <v>250</v>
      </c>
      <c r="AW267" s="15" t="s">
        <v>36</v>
      </c>
      <c r="AX267" s="15" t="s">
        <v>85</v>
      </c>
      <c r="AY267" s="280" t="s">
        <v>242</v>
      </c>
    </row>
    <row r="268" s="2" customFormat="1" ht="49.05" customHeight="1">
      <c r="A268" s="40"/>
      <c r="B268" s="41"/>
      <c r="C268" s="281" t="s">
        <v>1040</v>
      </c>
      <c r="D268" s="281" t="s">
        <v>478</v>
      </c>
      <c r="E268" s="282" t="s">
        <v>1128</v>
      </c>
      <c r="F268" s="283" t="s">
        <v>1129</v>
      </c>
      <c r="G268" s="284" t="s">
        <v>248</v>
      </c>
      <c r="H268" s="285">
        <v>207.084</v>
      </c>
      <c r="I268" s="286"/>
      <c r="J268" s="287">
        <f>ROUND(I268*H268,2)</f>
        <v>0</v>
      </c>
      <c r="K268" s="283" t="s">
        <v>249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0.0047000000000000002</v>
      </c>
      <c r="R268" s="238">
        <f>Q268*H268</f>
        <v>0.97329480000000002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3743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1129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0"/>
      <c r="F270" s="262" t="s">
        <v>3744</v>
      </c>
      <c r="G270" s="260"/>
      <c r="H270" s="263">
        <v>207.084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4</v>
      </c>
      <c r="AX270" s="14" t="s">
        <v>85</v>
      </c>
      <c r="AY270" s="269" t="s">
        <v>242</v>
      </c>
    </row>
    <row r="271" s="2" customFormat="1" ht="16.5" customHeight="1">
      <c r="A271" s="40"/>
      <c r="B271" s="41"/>
      <c r="C271" s="229" t="s">
        <v>1605</v>
      </c>
      <c r="D271" s="229" t="s">
        <v>245</v>
      </c>
      <c r="E271" s="230" t="s">
        <v>3745</v>
      </c>
      <c r="F271" s="231" t="s">
        <v>3746</v>
      </c>
      <c r="G271" s="232" t="s">
        <v>360</v>
      </c>
      <c r="H271" s="233">
        <v>4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5.0000000000000002E-05</v>
      </c>
      <c r="R271" s="238">
        <f>Q271*H271</f>
        <v>0.00020000000000000001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3747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3748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3749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81" t="s">
        <v>1612</v>
      </c>
      <c r="D274" s="281" t="s">
        <v>478</v>
      </c>
      <c r="E274" s="282" t="s">
        <v>3750</v>
      </c>
      <c r="F274" s="283" t="s">
        <v>3751</v>
      </c>
      <c r="G274" s="284" t="s">
        <v>360</v>
      </c>
      <c r="H274" s="285">
        <v>4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0.0020999999999999999</v>
      </c>
      <c r="R274" s="238">
        <f>Q274*H274</f>
        <v>0.0083999999999999995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3752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3751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2534</v>
      </c>
      <c r="D276" s="229" t="s">
        <v>245</v>
      </c>
      <c r="E276" s="230" t="s">
        <v>3753</v>
      </c>
      <c r="F276" s="231" t="s">
        <v>3754</v>
      </c>
      <c r="G276" s="232" t="s">
        <v>3581</v>
      </c>
      <c r="H276" s="310"/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3755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3756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3757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1191</v>
      </c>
      <c r="F279" s="227" t="s">
        <v>1192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SUM(P280:P309)</f>
        <v>0</v>
      </c>
      <c r="Q279" s="221"/>
      <c r="R279" s="222">
        <f>SUM(R280:R309)</f>
        <v>9.0498155000000011</v>
      </c>
      <c r="S279" s="221"/>
      <c r="T279" s="223">
        <f>SUM(T280:T309)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87</v>
      </c>
      <c r="AT279" s="225" t="s">
        <v>77</v>
      </c>
      <c r="AU279" s="225" t="s">
        <v>85</v>
      </c>
      <c r="AY279" s="224" t="s">
        <v>242</v>
      </c>
      <c r="BK279" s="226">
        <f>SUM(BK280:BK309)</f>
        <v>0</v>
      </c>
    </row>
    <row r="280" s="2" customFormat="1" ht="24.15" customHeight="1">
      <c r="A280" s="40"/>
      <c r="B280" s="41"/>
      <c r="C280" s="229" t="s">
        <v>1103</v>
      </c>
      <c r="D280" s="229" t="s">
        <v>245</v>
      </c>
      <c r="E280" s="230" t="s">
        <v>3758</v>
      </c>
      <c r="F280" s="231" t="s">
        <v>3759</v>
      </c>
      <c r="G280" s="232" t="s">
        <v>248</v>
      </c>
      <c r="H280" s="233">
        <v>934.51900000000001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3760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3761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3762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3608</v>
      </c>
      <c r="G283" s="260"/>
      <c r="H283" s="263">
        <v>817.94899999999996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3592</v>
      </c>
      <c r="G284" s="260"/>
      <c r="H284" s="263">
        <v>116.5697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5" customFormat="1">
      <c r="A285" s="15"/>
      <c r="B285" s="270"/>
      <c r="C285" s="271"/>
      <c r="D285" s="242" t="s">
        <v>256</v>
      </c>
      <c r="E285" s="272" t="s">
        <v>1</v>
      </c>
      <c r="F285" s="273" t="s">
        <v>269</v>
      </c>
      <c r="G285" s="271"/>
      <c r="H285" s="274">
        <v>934.51869999999997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0" t="s">
        <v>256</v>
      </c>
      <c r="AU285" s="280" t="s">
        <v>87</v>
      </c>
      <c r="AV285" s="15" t="s">
        <v>250</v>
      </c>
      <c r="AW285" s="15" t="s">
        <v>36</v>
      </c>
      <c r="AX285" s="15" t="s">
        <v>85</v>
      </c>
      <c r="AY285" s="280" t="s">
        <v>242</v>
      </c>
    </row>
    <row r="286" s="2" customFormat="1" ht="37.8" customHeight="1">
      <c r="A286" s="40"/>
      <c r="B286" s="41"/>
      <c r="C286" s="281" t="s">
        <v>1120</v>
      </c>
      <c r="D286" s="281" t="s">
        <v>478</v>
      </c>
      <c r="E286" s="282" t="s">
        <v>3763</v>
      </c>
      <c r="F286" s="283" t="s">
        <v>3764</v>
      </c>
      <c r="G286" s="284" t="s">
        <v>248</v>
      </c>
      <c r="H286" s="285">
        <v>858.846</v>
      </c>
      <c r="I286" s="286"/>
      <c r="J286" s="287">
        <f>ROUND(I286*H286,2)</f>
        <v>0</v>
      </c>
      <c r="K286" s="283" t="s">
        <v>249</v>
      </c>
      <c r="L286" s="288"/>
      <c r="M286" s="289" t="s">
        <v>1</v>
      </c>
      <c r="N286" s="290" t="s">
        <v>43</v>
      </c>
      <c r="O286" s="93"/>
      <c r="P286" s="238">
        <f>O286*H286</f>
        <v>0</v>
      </c>
      <c r="Q286" s="238">
        <v>0.0054000000000000003</v>
      </c>
      <c r="R286" s="238">
        <f>Q286*H286</f>
        <v>4.6377684000000006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896</v>
      </c>
      <c r="AT286" s="240" t="s">
        <v>478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3765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3764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0"/>
      <c r="F288" s="262" t="s">
        <v>3766</v>
      </c>
      <c r="G288" s="260"/>
      <c r="H288" s="263">
        <v>858.846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4</v>
      </c>
      <c r="AX288" s="14" t="s">
        <v>85</v>
      </c>
      <c r="AY288" s="269" t="s">
        <v>242</v>
      </c>
    </row>
    <row r="289" s="2" customFormat="1" ht="37.8" customHeight="1">
      <c r="A289" s="40"/>
      <c r="B289" s="41"/>
      <c r="C289" s="281" t="s">
        <v>433</v>
      </c>
      <c r="D289" s="281" t="s">
        <v>478</v>
      </c>
      <c r="E289" s="282" t="s">
        <v>3767</v>
      </c>
      <c r="F289" s="283" t="s">
        <v>3768</v>
      </c>
      <c r="G289" s="284" t="s">
        <v>248</v>
      </c>
      <c r="H289" s="285">
        <v>122.399</v>
      </c>
      <c r="I289" s="286"/>
      <c r="J289" s="287">
        <f>ROUND(I289*H289,2)</f>
        <v>0</v>
      </c>
      <c r="K289" s="283" t="s">
        <v>249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0.0047999999999999996</v>
      </c>
      <c r="R289" s="238">
        <f>Q289*H289</f>
        <v>0.5875151999999999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3769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3768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3592</v>
      </c>
      <c r="G291" s="260"/>
      <c r="H291" s="263">
        <v>116.5697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85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0"/>
      <c r="F292" s="262" t="s">
        <v>3688</v>
      </c>
      <c r="G292" s="260"/>
      <c r="H292" s="263">
        <v>122.399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4</v>
      </c>
      <c r="AX292" s="14" t="s">
        <v>85</v>
      </c>
      <c r="AY292" s="269" t="s">
        <v>242</v>
      </c>
    </row>
    <row r="293" s="2" customFormat="1" ht="24.15" customHeight="1">
      <c r="A293" s="40"/>
      <c r="B293" s="41"/>
      <c r="C293" s="229" t="s">
        <v>8</v>
      </c>
      <c r="D293" s="229" t="s">
        <v>245</v>
      </c>
      <c r="E293" s="230" t="s">
        <v>3770</v>
      </c>
      <c r="F293" s="231" t="s">
        <v>3771</v>
      </c>
      <c r="G293" s="232" t="s">
        <v>248</v>
      </c>
      <c r="H293" s="233">
        <v>934.51900000000001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0.00010000000000000001</v>
      </c>
      <c r="R293" s="238">
        <f>Q293*H293</f>
        <v>0.093451900000000004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3772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3773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3774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24.15" customHeight="1">
      <c r="A296" s="40"/>
      <c r="B296" s="41"/>
      <c r="C296" s="229" t="s">
        <v>481</v>
      </c>
      <c r="D296" s="229" t="s">
        <v>245</v>
      </c>
      <c r="E296" s="230" t="s">
        <v>3775</v>
      </c>
      <c r="F296" s="231" t="s">
        <v>3776</v>
      </c>
      <c r="G296" s="232" t="s">
        <v>248</v>
      </c>
      <c r="H296" s="233">
        <v>934.51900000000001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3777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3778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3779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3608</v>
      </c>
      <c r="G299" s="260"/>
      <c r="H299" s="263">
        <v>817.94899999999996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3592</v>
      </c>
      <c r="G300" s="260"/>
      <c r="H300" s="263">
        <v>116.5697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934.51869999999997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87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16.5" customHeight="1">
      <c r="A302" s="40"/>
      <c r="B302" s="41"/>
      <c r="C302" s="281" t="s">
        <v>909</v>
      </c>
      <c r="D302" s="281" t="s">
        <v>478</v>
      </c>
      <c r="E302" s="282" t="s">
        <v>3780</v>
      </c>
      <c r="F302" s="283" t="s">
        <v>3781</v>
      </c>
      <c r="G302" s="284" t="s">
        <v>279</v>
      </c>
      <c r="H302" s="285">
        <v>186.554</v>
      </c>
      <c r="I302" s="286"/>
      <c r="J302" s="287">
        <f>ROUND(I302*H302,2)</f>
        <v>0</v>
      </c>
      <c r="K302" s="283" t="s">
        <v>249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0.02</v>
      </c>
      <c r="R302" s="238">
        <f>Q302*H302</f>
        <v>3.73108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3782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3781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3783</v>
      </c>
      <c r="G304" s="260"/>
      <c r="H304" s="263">
        <v>181.12000000000001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5" customFormat="1">
      <c r="A305" s="15"/>
      <c r="B305" s="270"/>
      <c r="C305" s="271"/>
      <c r="D305" s="242" t="s">
        <v>256</v>
      </c>
      <c r="E305" s="272" t="s">
        <v>1</v>
      </c>
      <c r="F305" s="273" t="s">
        <v>269</v>
      </c>
      <c r="G305" s="271"/>
      <c r="H305" s="274">
        <v>181.12000000000001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0" t="s">
        <v>256</v>
      </c>
      <c r="AU305" s="280" t="s">
        <v>87</v>
      </c>
      <c r="AV305" s="15" t="s">
        <v>250</v>
      </c>
      <c r="AW305" s="15" t="s">
        <v>36</v>
      </c>
      <c r="AX305" s="15" t="s">
        <v>85</v>
      </c>
      <c r="AY305" s="280" t="s">
        <v>242</v>
      </c>
    </row>
    <row r="306" s="14" customFormat="1">
      <c r="A306" s="14"/>
      <c r="B306" s="259"/>
      <c r="C306" s="260"/>
      <c r="D306" s="242" t="s">
        <v>256</v>
      </c>
      <c r="E306" s="260"/>
      <c r="F306" s="262" t="s">
        <v>3784</v>
      </c>
      <c r="G306" s="260"/>
      <c r="H306" s="263">
        <v>186.554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4</v>
      </c>
      <c r="AX306" s="14" t="s">
        <v>85</v>
      </c>
      <c r="AY306" s="269" t="s">
        <v>242</v>
      </c>
    </row>
    <row r="307" s="2" customFormat="1" ht="24.15" customHeight="1">
      <c r="A307" s="40"/>
      <c r="B307" s="41"/>
      <c r="C307" s="229" t="s">
        <v>2456</v>
      </c>
      <c r="D307" s="229" t="s">
        <v>245</v>
      </c>
      <c r="E307" s="230" t="s">
        <v>3785</v>
      </c>
      <c r="F307" s="231" t="s">
        <v>3786</v>
      </c>
      <c r="G307" s="232" t="s">
        <v>3581</v>
      </c>
      <c r="H307" s="310"/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3787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3788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3789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12" customFormat="1" ht="22.8" customHeight="1">
      <c r="A310" s="12"/>
      <c r="B310" s="213"/>
      <c r="C310" s="214"/>
      <c r="D310" s="215" t="s">
        <v>77</v>
      </c>
      <c r="E310" s="227" t="s">
        <v>1428</v>
      </c>
      <c r="F310" s="227" t="s">
        <v>1429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SUM(P311:P366)</f>
        <v>0</v>
      </c>
      <c r="Q310" s="221"/>
      <c r="R310" s="222">
        <f>SUM(R311:R366)</f>
        <v>4.3958773000000004</v>
      </c>
      <c r="S310" s="221"/>
      <c r="T310" s="223">
        <f>SUM(T311:T366)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87</v>
      </c>
      <c r="AT310" s="225" t="s">
        <v>77</v>
      </c>
      <c r="AU310" s="225" t="s">
        <v>85</v>
      </c>
      <c r="AY310" s="224" t="s">
        <v>242</v>
      </c>
      <c r="BK310" s="226">
        <f>SUM(BK311:BK366)</f>
        <v>0</v>
      </c>
    </row>
    <row r="311" s="2" customFormat="1" ht="33" customHeight="1">
      <c r="A311" s="40"/>
      <c r="B311" s="41"/>
      <c r="C311" s="229" t="s">
        <v>1437</v>
      </c>
      <c r="D311" s="229" t="s">
        <v>245</v>
      </c>
      <c r="E311" s="230" t="s">
        <v>3790</v>
      </c>
      <c r="F311" s="231" t="s">
        <v>3791</v>
      </c>
      <c r="G311" s="232" t="s">
        <v>262</v>
      </c>
      <c r="H311" s="233">
        <v>104.52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0.0025899999999999999</v>
      </c>
      <c r="R311" s="238">
        <f>Q311*H311</f>
        <v>0.27070679999999997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3792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3793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3794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24.15" customHeight="1">
      <c r="A314" s="40"/>
      <c r="B314" s="41"/>
      <c r="C314" s="229" t="s">
        <v>270</v>
      </c>
      <c r="D314" s="229" t="s">
        <v>245</v>
      </c>
      <c r="E314" s="230" t="s">
        <v>3795</v>
      </c>
      <c r="F314" s="231" t="s">
        <v>3796</v>
      </c>
      <c r="G314" s="232" t="s">
        <v>262</v>
      </c>
      <c r="H314" s="233">
        <v>34.5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0.0044000000000000003</v>
      </c>
      <c r="R314" s="238">
        <f>Q314*H314</f>
        <v>0.15180000000000002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3797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3798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3799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3800</v>
      </c>
      <c r="G317" s="260"/>
      <c r="H317" s="263">
        <v>34.5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4.15" customHeight="1">
      <c r="A318" s="40"/>
      <c r="B318" s="41"/>
      <c r="C318" s="229" t="s">
        <v>902</v>
      </c>
      <c r="D318" s="229" t="s">
        <v>245</v>
      </c>
      <c r="E318" s="230" t="s">
        <v>3801</v>
      </c>
      <c r="F318" s="231" t="s">
        <v>3802</v>
      </c>
      <c r="G318" s="232" t="s">
        <v>262</v>
      </c>
      <c r="H318" s="233">
        <v>275.62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0.0035799999999999998</v>
      </c>
      <c r="R318" s="238">
        <f>Q318*H318</f>
        <v>0.98671960000000003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3803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3804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3805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3806</v>
      </c>
      <c r="G321" s="260"/>
      <c r="H321" s="263">
        <v>137.81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3807</v>
      </c>
      <c r="G322" s="260"/>
      <c r="H322" s="263">
        <v>137.81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5" customFormat="1">
      <c r="A323" s="15"/>
      <c r="B323" s="270"/>
      <c r="C323" s="271"/>
      <c r="D323" s="242" t="s">
        <v>256</v>
      </c>
      <c r="E323" s="272" t="s">
        <v>1</v>
      </c>
      <c r="F323" s="273" t="s">
        <v>269</v>
      </c>
      <c r="G323" s="271"/>
      <c r="H323" s="274">
        <v>275.62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0" t="s">
        <v>256</v>
      </c>
      <c r="AU323" s="280" t="s">
        <v>87</v>
      </c>
      <c r="AV323" s="15" t="s">
        <v>250</v>
      </c>
      <c r="AW323" s="15" t="s">
        <v>36</v>
      </c>
      <c r="AX323" s="15" t="s">
        <v>85</v>
      </c>
      <c r="AY323" s="280" t="s">
        <v>242</v>
      </c>
    </row>
    <row r="324" s="2" customFormat="1" ht="24.15" customHeight="1">
      <c r="A324" s="40"/>
      <c r="B324" s="41"/>
      <c r="C324" s="281" t="s">
        <v>1076</v>
      </c>
      <c r="D324" s="281" t="s">
        <v>478</v>
      </c>
      <c r="E324" s="282" t="s">
        <v>3808</v>
      </c>
      <c r="F324" s="283" t="s">
        <v>3809</v>
      </c>
      <c r="G324" s="284" t="s">
        <v>299</v>
      </c>
      <c r="H324" s="285">
        <v>0.82499999999999996</v>
      </c>
      <c r="I324" s="286"/>
      <c r="J324" s="287">
        <f>ROUND(I324*H324,2)</f>
        <v>0</v>
      </c>
      <c r="K324" s="283" t="s">
        <v>249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1</v>
      </c>
      <c r="R324" s="238">
        <f>Q324*H324</f>
        <v>0.82499999999999996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3810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3809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3811</v>
      </c>
      <c r="G326" s="260"/>
      <c r="H326" s="263">
        <v>0.82476000000000005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24.15" customHeight="1">
      <c r="A327" s="40"/>
      <c r="B327" s="41"/>
      <c r="C327" s="229" t="s">
        <v>2333</v>
      </c>
      <c r="D327" s="229" t="s">
        <v>245</v>
      </c>
      <c r="E327" s="230" t="s">
        <v>3812</v>
      </c>
      <c r="F327" s="231" t="s">
        <v>3813</v>
      </c>
      <c r="G327" s="232" t="s">
        <v>262</v>
      </c>
      <c r="H327" s="233">
        <v>34.5</v>
      </c>
      <c r="I327" s="234"/>
      <c r="J327" s="235">
        <f>ROUND(I327*H327,2)</f>
        <v>0</v>
      </c>
      <c r="K327" s="231" t="s">
        <v>249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0.0030599999999999998</v>
      </c>
      <c r="R327" s="238">
        <f>Q327*H327</f>
        <v>0.10557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3814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3815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>
      <c r="A329" s="40"/>
      <c r="B329" s="41"/>
      <c r="C329" s="42"/>
      <c r="D329" s="247" t="s">
        <v>254</v>
      </c>
      <c r="E329" s="42"/>
      <c r="F329" s="248" t="s">
        <v>3816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254</v>
      </c>
      <c r="AU329" s="19" t="s">
        <v>87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3800</v>
      </c>
      <c r="G330" s="260"/>
      <c r="H330" s="263">
        <v>34.5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85</v>
      </c>
      <c r="AY330" s="269" t="s">
        <v>242</v>
      </c>
    </row>
    <row r="331" s="2" customFormat="1" ht="33" customHeight="1">
      <c r="A331" s="40"/>
      <c r="B331" s="41"/>
      <c r="C331" s="229" t="s">
        <v>881</v>
      </c>
      <c r="D331" s="229" t="s">
        <v>245</v>
      </c>
      <c r="E331" s="230" t="s">
        <v>3817</v>
      </c>
      <c r="F331" s="231" t="s">
        <v>3818</v>
      </c>
      <c r="G331" s="232" t="s">
        <v>262</v>
      </c>
      <c r="H331" s="233">
        <v>137.81</v>
      </c>
      <c r="I331" s="234"/>
      <c r="J331" s="235">
        <f>ROUND(I331*H331,2)</f>
        <v>0</v>
      </c>
      <c r="K331" s="231" t="s">
        <v>249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0.00147</v>
      </c>
      <c r="R331" s="238">
        <f>Q331*H331</f>
        <v>0.2025807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3819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3820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>
      <c r="A333" s="40"/>
      <c r="B333" s="41"/>
      <c r="C333" s="42"/>
      <c r="D333" s="247" t="s">
        <v>254</v>
      </c>
      <c r="E333" s="42"/>
      <c r="F333" s="248" t="s">
        <v>3821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254</v>
      </c>
      <c r="AU333" s="19" t="s">
        <v>87</v>
      </c>
    </row>
    <row r="334" s="14" customFormat="1">
      <c r="A334" s="14"/>
      <c r="B334" s="259"/>
      <c r="C334" s="260"/>
      <c r="D334" s="242" t="s">
        <v>256</v>
      </c>
      <c r="E334" s="261" t="s">
        <v>1</v>
      </c>
      <c r="F334" s="262" t="s">
        <v>3822</v>
      </c>
      <c r="G334" s="260"/>
      <c r="H334" s="263">
        <v>137.81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256</v>
      </c>
      <c r="AU334" s="269" t="s">
        <v>87</v>
      </c>
      <c r="AV334" s="14" t="s">
        <v>87</v>
      </c>
      <c r="AW334" s="14" t="s">
        <v>36</v>
      </c>
      <c r="AX334" s="14" t="s">
        <v>85</v>
      </c>
      <c r="AY334" s="269" t="s">
        <v>242</v>
      </c>
    </row>
    <row r="335" s="2" customFormat="1" ht="33" customHeight="1">
      <c r="A335" s="40"/>
      <c r="B335" s="41"/>
      <c r="C335" s="229" t="s">
        <v>316</v>
      </c>
      <c r="D335" s="229" t="s">
        <v>245</v>
      </c>
      <c r="E335" s="230" t="s">
        <v>3823</v>
      </c>
      <c r="F335" s="231" t="s">
        <v>3824</v>
      </c>
      <c r="G335" s="232" t="s">
        <v>262</v>
      </c>
      <c r="H335" s="233">
        <v>137.81</v>
      </c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0.0027799999999999999</v>
      </c>
      <c r="R335" s="238">
        <f>Q335*H335</f>
        <v>0.3831118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3825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3826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3827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3828</v>
      </c>
      <c r="G338" s="260"/>
      <c r="H338" s="263">
        <v>137.81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85</v>
      </c>
      <c r="AY338" s="269" t="s">
        <v>242</v>
      </c>
    </row>
    <row r="339" s="2" customFormat="1" ht="33" customHeight="1">
      <c r="A339" s="40"/>
      <c r="B339" s="41"/>
      <c r="C339" s="229" t="s">
        <v>889</v>
      </c>
      <c r="D339" s="229" t="s">
        <v>245</v>
      </c>
      <c r="E339" s="230" t="s">
        <v>3829</v>
      </c>
      <c r="F339" s="231" t="s">
        <v>3830</v>
      </c>
      <c r="G339" s="232" t="s">
        <v>262</v>
      </c>
      <c r="H339" s="233">
        <v>137.81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0.0022200000000000002</v>
      </c>
      <c r="R339" s="238">
        <f>Q339*H339</f>
        <v>0.30593820000000005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3831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3832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3833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3834</v>
      </c>
      <c r="G342" s="260"/>
      <c r="H342" s="263">
        <v>137.81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85</v>
      </c>
      <c r="AY342" s="269" t="s">
        <v>242</v>
      </c>
    </row>
    <row r="343" s="2" customFormat="1" ht="33" customHeight="1">
      <c r="A343" s="40"/>
      <c r="B343" s="41"/>
      <c r="C343" s="229" t="s">
        <v>896</v>
      </c>
      <c r="D343" s="229" t="s">
        <v>245</v>
      </c>
      <c r="E343" s="230" t="s">
        <v>3835</v>
      </c>
      <c r="F343" s="231" t="s">
        <v>3836</v>
      </c>
      <c r="G343" s="232" t="s">
        <v>262</v>
      </c>
      <c r="H343" s="233">
        <v>137.81</v>
      </c>
      <c r="I343" s="234"/>
      <c r="J343" s="235">
        <f>ROUND(I343*H343,2)</f>
        <v>0</v>
      </c>
      <c r="K343" s="231" t="s">
        <v>249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0.0043800000000000002</v>
      </c>
      <c r="R343" s="238">
        <f>Q343*H343</f>
        <v>0.60360780000000003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3837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3838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>
      <c r="A345" s="40"/>
      <c r="B345" s="41"/>
      <c r="C345" s="42"/>
      <c r="D345" s="247" t="s">
        <v>254</v>
      </c>
      <c r="E345" s="42"/>
      <c r="F345" s="248" t="s">
        <v>3839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254</v>
      </c>
      <c r="AU345" s="19" t="s">
        <v>87</v>
      </c>
    </row>
    <row r="346" s="14" customFormat="1">
      <c r="A346" s="14"/>
      <c r="B346" s="259"/>
      <c r="C346" s="260"/>
      <c r="D346" s="242" t="s">
        <v>256</v>
      </c>
      <c r="E346" s="261" t="s">
        <v>1</v>
      </c>
      <c r="F346" s="262" t="s">
        <v>3840</v>
      </c>
      <c r="G346" s="260"/>
      <c r="H346" s="263">
        <v>137.81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256</v>
      </c>
      <c r="AU346" s="269" t="s">
        <v>87</v>
      </c>
      <c r="AV346" s="14" t="s">
        <v>87</v>
      </c>
      <c r="AW346" s="14" t="s">
        <v>36</v>
      </c>
      <c r="AX346" s="14" t="s">
        <v>85</v>
      </c>
      <c r="AY346" s="269" t="s">
        <v>242</v>
      </c>
    </row>
    <row r="347" s="2" customFormat="1" ht="33" customHeight="1">
      <c r="A347" s="40"/>
      <c r="B347" s="41"/>
      <c r="C347" s="229" t="s">
        <v>421</v>
      </c>
      <c r="D347" s="229" t="s">
        <v>245</v>
      </c>
      <c r="E347" s="230" t="s">
        <v>3841</v>
      </c>
      <c r="F347" s="231" t="s">
        <v>3842</v>
      </c>
      <c r="G347" s="232" t="s">
        <v>262</v>
      </c>
      <c r="H347" s="233">
        <v>18.91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0.0043600000000000002</v>
      </c>
      <c r="R347" s="238">
        <f>Q347*H347</f>
        <v>0.08244760000000001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1097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3843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3844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3845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3846</v>
      </c>
      <c r="G350" s="260"/>
      <c r="H350" s="263">
        <v>18.91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29" t="s">
        <v>1068</v>
      </c>
      <c r="D351" s="229" t="s">
        <v>245</v>
      </c>
      <c r="E351" s="230" t="s">
        <v>3847</v>
      </c>
      <c r="F351" s="231" t="s">
        <v>3848</v>
      </c>
      <c r="G351" s="232" t="s">
        <v>262</v>
      </c>
      <c r="H351" s="233">
        <v>104.52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0.0027399999999999998</v>
      </c>
      <c r="R351" s="238">
        <f>Q351*H351</f>
        <v>0.28638479999999999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3849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3850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3851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3852</v>
      </c>
      <c r="G354" s="260"/>
      <c r="H354" s="263">
        <v>63.984999999999999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3853</v>
      </c>
      <c r="G355" s="260"/>
      <c r="H355" s="263">
        <v>40.534999999999997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104.52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24.15" customHeight="1">
      <c r="A357" s="40"/>
      <c r="B357" s="41"/>
      <c r="C357" s="229" t="s">
        <v>1680</v>
      </c>
      <c r="D357" s="229" t="s">
        <v>245</v>
      </c>
      <c r="E357" s="230" t="s">
        <v>3854</v>
      </c>
      <c r="F357" s="231" t="s">
        <v>3855</v>
      </c>
      <c r="G357" s="232" t="s">
        <v>360</v>
      </c>
      <c r="H357" s="233">
        <v>8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0.00044000000000000002</v>
      </c>
      <c r="R357" s="238">
        <f>Q357*H357</f>
        <v>0.0035200000000000001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3856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3857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3858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4.15" customHeight="1">
      <c r="A360" s="40"/>
      <c r="B360" s="41"/>
      <c r="C360" s="229" t="s">
        <v>1686</v>
      </c>
      <c r="D360" s="229" t="s">
        <v>245</v>
      </c>
      <c r="E360" s="230" t="s">
        <v>3859</v>
      </c>
      <c r="F360" s="231" t="s">
        <v>3860</v>
      </c>
      <c r="G360" s="232" t="s">
        <v>262</v>
      </c>
      <c r="H360" s="233">
        <v>91.5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0.0020600000000000002</v>
      </c>
      <c r="R360" s="238">
        <f>Q360*H360</f>
        <v>0.18849000000000002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3861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3862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3863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3864</v>
      </c>
      <c r="G363" s="260"/>
      <c r="H363" s="263">
        <v>91.5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85</v>
      </c>
      <c r="AY363" s="269" t="s">
        <v>242</v>
      </c>
    </row>
    <row r="364" s="2" customFormat="1" ht="24.15" customHeight="1">
      <c r="A364" s="40"/>
      <c r="B364" s="41"/>
      <c r="C364" s="229" t="s">
        <v>2545</v>
      </c>
      <c r="D364" s="229" t="s">
        <v>245</v>
      </c>
      <c r="E364" s="230" t="s">
        <v>3865</v>
      </c>
      <c r="F364" s="231" t="s">
        <v>3866</v>
      </c>
      <c r="G364" s="232" t="s">
        <v>3581</v>
      </c>
      <c r="H364" s="310"/>
      <c r="I364" s="234"/>
      <c r="J364" s="235">
        <f>ROUND(I364*H364,2)</f>
        <v>0</v>
      </c>
      <c r="K364" s="231" t="s">
        <v>249</v>
      </c>
      <c r="L364" s="46"/>
      <c r="M364" s="236" t="s">
        <v>1</v>
      </c>
      <c r="N364" s="237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1097</v>
      </c>
      <c r="AT364" s="240" t="s">
        <v>245</v>
      </c>
      <c r="AU364" s="240" t="s">
        <v>87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3867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3868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87</v>
      </c>
    </row>
    <row r="366" s="2" customFormat="1">
      <c r="A366" s="40"/>
      <c r="B366" s="41"/>
      <c r="C366" s="42"/>
      <c r="D366" s="247" t="s">
        <v>254</v>
      </c>
      <c r="E366" s="42"/>
      <c r="F366" s="248" t="s">
        <v>3869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254</v>
      </c>
      <c r="AU366" s="19" t="s">
        <v>87</v>
      </c>
    </row>
    <row r="367" s="12" customFormat="1" ht="22.8" customHeight="1">
      <c r="A367" s="12"/>
      <c r="B367" s="213"/>
      <c r="C367" s="214"/>
      <c r="D367" s="215" t="s">
        <v>77</v>
      </c>
      <c r="E367" s="227" t="s">
        <v>1705</v>
      </c>
      <c r="F367" s="227" t="s">
        <v>1706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SUM(P368:P378)</f>
        <v>0</v>
      </c>
      <c r="Q367" s="221"/>
      <c r="R367" s="222">
        <f>SUM(R368:R378)</f>
        <v>0.053099999999999994</v>
      </c>
      <c r="S367" s="221"/>
      <c r="T367" s="223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87</v>
      </c>
      <c r="AT367" s="225" t="s">
        <v>77</v>
      </c>
      <c r="AU367" s="225" t="s">
        <v>85</v>
      </c>
      <c r="AY367" s="224" t="s">
        <v>242</v>
      </c>
      <c r="BK367" s="226">
        <f>SUM(BK368:BK378)</f>
        <v>0</v>
      </c>
    </row>
    <row r="368" s="2" customFormat="1" ht="24.15" customHeight="1">
      <c r="A368" s="40"/>
      <c r="B368" s="41"/>
      <c r="C368" s="229" t="s">
        <v>365</v>
      </c>
      <c r="D368" s="229" t="s">
        <v>245</v>
      </c>
      <c r="E368" s="230" t="s">
        <v>3870</v>
      </c>
      <c r="F368" s="231" t="s">
        <v>3871</v>
      </c>
      <c r="G368" s="232" t="s">
        <v>360</v>
      </c>
      <c r="H368" s="233">
        <v>13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0.00017000000000000001</v>
      </c>
      <c r="R368" s="238">
        <f>Q368*H368</f>
        <v>0.0022100000000000002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3872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3873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3874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3875</v>
      </c>
      <c r="G371" s="260"/>
      <c r="H371" s="263">
        <v>13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85</v>
      </c>
      <c r="AY371" s="269" t="s">
        <v>242</v>
      </c>
    </row>
    <row r="372" s="2" customFormat="1" ht="33" customHeight="1">
      <c r="A372" s="40"/>
      <c r="B372" s="41"/>
      <c r="C372" s="281" t="s">
        <v>2513</v>
      </c>
      <c r="D372" s="281" t="s">
        <v>478</v>
      </c>
      <c r="E372" s="282" t="s">
        <v>3876</v>
      </c>
      <c r="F372" s="283" t="s">
        <v>3877</v>
      </c>
      <c r="G372" s="284" t="s">
        <v>262</v>
      </c>
      <c r="H372" s="285">
        <v>23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0.00024000000000000001</v>
      </c>
      <c r="R372" s="238">
        <f>Q372*H372</f>
        <v>0.0055199999999999997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3878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3877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81" t="s">
        <v>2449</v>
      </c>
      <c r="D374" s="281" t="s">
        <v>478</v>
      </c>
      <c r="E374" s="282" t="s">
        <v>3879</v>
      </c>
      <c r="F374" s="283" t="s">
        <v>3880</v>
      </c>
      <c r="G374" s="284" t="s">
        <v>360</v>
      </c>
      <c r="H374" s="285">
        <v>13</v>
      </c>
      <c r="I374" s="286"/>
      <c r="J374" s="287">
        <f>ROUND(I374*H374,2)</f>
        <v>0</v>
      </c>
      <c r="K374" s="283" t="s">
        <v>249</v>
      </c>
      <c r="L374" s="288"/>
      <c r="M374" s="289" t="s">
        <v>1</v>
      </c>
      <c r="N374" s="290" t="s">
        <v>43</v>
      </c>
      <c r="O374" s="93"/>
      <c r="P374" s="238">
        <f>O374*H374</f>
        <v>0</v>
      </c>
      <c r="Q374" s="238">
        <v>0.00349</v>
      </c>
      <c r="R374" s="238">
        <f>Q374*H374</f>
        <v>0.045370000000000001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896</v>
      </c>
      <c r="AT374" s="240" t="s">
        <v>478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3881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3880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 ht="24.15" customHeight="1">
      <c r="A376" s="40"/>
      <c r="B376" s="41"/>
      <c r="C376" s="229" t="s">
        <v>2691</v>
      </c>
      <c r="D376" s="229" t="s">
        <v>245</v>
      </c>
      <c r="E376" s="230" t="s">
        <v>3579</v>
      </c>
      <c r="F376" s="231" t="s">
        <v>3580</v>
      </c>
      <c r="G376" s="232" t="s">
        <v>3581</v>
      </c>
      <c r="H376" s="310"/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1097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1097</v>
      </c>
      <c r="BM376" s="240" t="s">
        <v>3882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3583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3584</v>
      </c>
      <c r="G378" s="42"/>
      <c r="H378" s="42"/>
      <c r="I378" s="244"/>
      <c r="J378" s="42"/>
      <c r="K378" s="42"/>
      <c r="L378" s="46"/>
      <c r="M378" s="292"/>
      <c r="N378" s="293"/>
      <c r="O378" s="294"/>
      <c r="P378" s="294"/>
      <c r="Q378" s="294"/>
      <c r="R378" s="294"/>
      <c r="S378" s="294"/>
      <c r="T378" s="295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2" customFormat="1" ht="6.96" customHeight="1">
      <c r="A379" s="40"/>
      <c r="B379" s="68"/>
      <c r="C379" s="69"/>
      <c r="D379" s="69"/>
      <c r="E379" s="69"/>
      <c r="F379" s="69"/>
      <c r="G379" s="69"/>
      <c r="H379" s="69"/>
      <c r="I379" s="69"/>
      <c r="J379" s="69"/>
      <c r="K379" s="69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v2pNVTaoZRotMyRE9Rre5wOFqYYO7yWPr6iXvo03QDf1GOj3TJ8+CIKPfMJmEPjKCVavQG41zV0IBhUOuRY69w==" hashValue="Z9DqRTi6yXf7D8dZL5xxqsrnHMWpmXKInkOi51L1+RdkWgMkZR9K0cctv+6RdQdJsLjIyjIQDPKDh/yu5rCfmg==" algorithmName="SHA-512" password="CC35"/>
  <autoFilter ref="C126:K3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6" r:id="rId7" display="https://podminky.urs.cz/item/CS_URS_2025_01/712363604"/>
    <hyperlink ref="F185" r:id="rId8" display="https://podminky.urs.cz/item/CS_URS_2025_01/712363673"/>
    <hyperlink ref="F214" r:id="rId9" display="https://podminky.urs.cz/item/CS_URS_2025_01/712391171"/>
    <hyperlink ref="F222" r:id="rId10" display="https://podminky.urs.cz/item/CS_URS_2025_01/712771101"/>
    <hyperlink ref="F229" r:id="rId11" display="https://podminky.urs.cz/item/CS_URS_2025_01/712771271"/>
    <hyperlink ref="F236" r:id="rId12" display="https://podminky.urs.cz/item/CS_URS_2025_01/712771401"/>
    <hyperlink ref="F243" r:id="rId13" display="https://podminky.urs.cz/item/CS_URS_2025_01/712771521"/>
    <hyperlink ref="F250" r:id="rId14" display="https://podminky.urs.cz/item/CS_URS_2025_01/712771601"/>
    <hyperlink ref="F257" r:id="rId15" display="https://podminky.urs.cz/item/CS_URS_2025_01/712771613"/>
    <hyperlink ref="F264" r:id="rId16" display="https://podminky.urs.cz/item/CS_URS_2025_01/712841559"/>
    <hyperlink ref="F273" r:id="rId17" display="https://podminky.urs.cz/item/CS_URS_2025_01/712998001"/>
    <hyperlink ref="F278" r:id="rId18" display="https://podminky.urs.cz/item/CS_URS_2025_01/998712202"/>
    <hyperlink ref="F282" r:id="rId19" display="https://podminky.urs.cz/item/CS_URS_2025_01/713141151"/>
    <hyperlink ref="F295" r:id="rId20" display="https://podminky.urs.cz/item/CS_URS_2025_01/713141263"/>
    <hyperlink ref="F298" r:id="rId21" display="https://podminky.urs.cz/item/CS_URS_2025_01/713141311"/>
    <hyperlink ref="F309" r:id="rId22" display="https://podminky.urs.cz/item/CS_URS_2025_01/998713202"/>
    <hyperlink ref="F313" r:id="rId23" display="https://podminky.urs.cz/item/CS_URS_2025_01/764011406"/>
    <hyperlink ref="F316" r:id="rId24" display="https://podminky.urs.cz/item/CS_URS_2025_01/764011616"/>
    <hyperlink ref="F320" r:id="rId25" display="https://podminky.urs.cz/item/CS_URS_2025_01/764212437"/>
    <hyperlink ref="F329" r:id="rId26" display="https://podminky.urs.cz/item/CS_URS_2025_01/764212664"/>
    <hyperlink ref="F333" r:id="rId27" display="https://podminky.urs.cz/item/CS_URS_2025_01/764214403"/>
    <hyperlink ref="F337" r:id="rId28" display="https://podminky.urs.cz/item/CS_URS_2025_01/764214406"/>
    <hyperlink ref="F341" r:id="rId29" display="https://podminky.urs.cz/item/CS_URS_2025_01/764214603"/>
    <hyperlink ref="F345" r:id="rId30" display="https://podminky.urs.cz/item/CS_URS_2025_01/764214606"/>
    <hyperlink ref="F349" r:id="rId31" display="https://podminky.urs.cz/item/CS_URS_2025_01/764311616"/>
    <hyperlink ref="F353" r:id="rId32" display="https://podminky.urs.cz/item/CS_URS_2025_01/764511602"/>
    <hyperlink ref="F359" r:id="rId33" display="https://podminky.urs.cz/item/CS_URS_2025_01/764511643"/>
    <hyperlink ref="F362" r:id="rId34" display="https://podminky.urs.cz/item/CS_URS_2025_01/764518623"/>
    <hyperlink ref="F366" r:id="rId35" display="https://podminky.urs.cz/item/CS_URS_2025_01/998764202"/>
    <hyperlink ref="F370" r:id="rId36" display="https://podminky.urs.cz/item/CS_URS_2025_01/767881112"/>
    <hyperlink ref="F378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2417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2419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2420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3884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3885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3886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3887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3888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3889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3890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3891</v>
      </c>
      <c r="F146" s="231" t="s">
        <v>3892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3893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3894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3895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3896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3897</v>
      </c>
      <c r="F151" s="231" t="s">
        <v>3898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3899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3900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3901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3902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3903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3904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3905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3906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3907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3908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3909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3910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3911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3912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3913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3914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3915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3916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3917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3918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3919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3920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3921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3922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3923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3924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3925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3926</v>
      </c>
      <c r="F179" s="231" t="s">
        <v>3927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3928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3930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3931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3932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3933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3934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3934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3935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3936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2640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3937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3938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2640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3939</v>
      </c>
      <c r="F194" s="231" t="s">
        <v>3940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3941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3942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3943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3944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3945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2640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3930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3946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3947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2640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3948</v>
      </c>
      <c r="F205" s="231" t="s">
        <v>3949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3950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3951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3943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3952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2640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3930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3931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3932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3933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3934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3934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3935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3936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2640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3937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3938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2640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3953</v>
      </c>
      <c r="F223" s="231" t="s">
        <v>3954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3955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3956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3943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3957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3958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2640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3930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3959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3960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2640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3961</v>
      </c>
      <c r="F234" s="231" t="s">
        <v>3962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3963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3964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3965</v>
      </c>
      <c r="F236" s="231" t="s">
        <v>3966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3967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3968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3943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3944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3945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2640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3930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3946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3947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2640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3969</v>
      </c>
      <c r="F247" s="231" t="s">
        <v>3970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3971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3972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3973</v>
      </c>
      <c r="F249" s="231" t="s">
        <v>3974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3975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3976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3977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3978</v>
      </c>
      <c r="F253" s="231" t="s">
        <v>3979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3980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3981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3982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2535</v>
      </c>
      <c r="F257" s="231" t="s">
        <v>2536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3983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2538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3984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3985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3986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3987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3988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3989</v>
      </c>
      <c r="F265" s="231" t="s">
        <v>3990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3991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3992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3993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3994</v>
      </c>
      <c r="F269" s="231" t="s">
        <v>3995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3996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3997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3998</v>
      </c>
      <c r="F271" s="231" t="s">
        <v>3999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4000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4001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4002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2546</v>
      </c>
      <c r="F275" s="231" t="s">
        <v>2547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4003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2549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4004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2484</v>
      </c>
      <c r="D279" s="229" t="s">
        <v>245</v>
      </c>
      <c r="E279" s="230" t="s">
        <v>2540</v>
      </c>
      <c r="F279" s="231" t="s">
        <v>2541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4005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2543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2489</v>
      </c>
      <c r="D281" s="229" t="s">
        <v>245</v>
      </c>
      <c r="E281" s="230" t="s">
        <v>4006</v>
      </c>
      <c r="F281" s="231" t="s">
        <v>4007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4008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4009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4010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1821</v>
      </c>
      <c r="D285" s="229" t="s">
        <v>245</v>
      </c>
      <c r="E285" s="230" t="s">
        <v>2520</v>
      </c>
      <c r="F285" s="231" t="s">
        <v>2521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4011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2523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4012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1832</v>
      </c>
      <c r="D289" s="229" t="s">
        <v>245</v>
      </c>
      <c r="E289" s="230" t="s">
        <v>4013</v>
      </c>
      <c r="F289" s="231" t="s">
        <v>4014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4015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4016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3943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4017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4018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2640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3930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4019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4020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4021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4021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4021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4022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4023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2640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3937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4024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2640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3901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4025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4026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4027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4028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4029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4030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4031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4032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4033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4034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4035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4036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4037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4038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4039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4040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4041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4042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4043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4044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4045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4046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4047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4048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2640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4049</v>
      </c>
      <c r="F334" s="283" t="s">
        <v>4050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4051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4050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4052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4053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2327</v>
      </c>
      <c r="D339" s="229" t="s">
        <v>245</v>
      </c>
      <c r="E339" s="230" t="s">
        <v>4054</v>
      </c>
      <c r="F339" s="231" t="s">
        <v>4055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4056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4057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4058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1605</v>
      </c>
      <c r="D342" s="281" t="s">
        <v>478</v>
      </c>
      <c r="E342" s="282" t="s">
        <v>4059</v>
      </c>
      <c r="F342" s="283" t="s">
        <v>4060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4061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4060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4058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1612</v>
      </c>
      <c r="D345" s="229" t="s">
        <v>245</v>
      </c>
      <c r="E345" s="230" t="s">
        <v>4062</v>
      </c>
      <c r="F345" s="231" t="s">
        <v>4063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4064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4065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4058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4066</v>
      </c>
      <c r="F348" s="283" t="s">
        <v>4067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4068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4067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4058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1680</v>
      </c>
      <c r="D351" s="281" t="s">
        <v>478</v>
      </c>
      <c r="E351" s="282" t="s">
        <v>4069</v>
      </c>
      <c r="F351" s="283" t="s">
        <v>4070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4071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4070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4058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4072</v>
      </c>
      <c r="F355" s="231" t="s">
        <v>4073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4074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4075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3943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4076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4077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2640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3930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4078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4079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4080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4080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4080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4081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4082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2640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3937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4083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2640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3901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4084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4085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4086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4087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4088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4089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4090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4091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4092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4093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4094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4095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4096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4097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4098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4099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4100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4101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4102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4103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4104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4105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4106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4107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2640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1686</v>
      </c>
      <c r="D400" s="229" t="s">
        <v>245</v>
      </c>
      <c r="E400" s="230" t="s">
        <v>4108</v>
      </c>
      <c r="F400" s="231" t="s">
        <v>4109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4110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4111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4112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4113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4114</v>
      </c>
      <c r="F405" s="231" t="s">
        <v>4115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4116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4117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4118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4119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4120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4058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4121</v>
      </c>
      <c r="F412" s="283" t="s">
        <v>4122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4123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4122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4124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4125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4126</v>
      </c>
      <c r="F417" s="283" t="s">
        <v>4127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4128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4127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4124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4129</v>
      </c>
      <c r="F420" s="283" t="s">
        <v>4130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4131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4130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4124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4119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4132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4058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4133</v>
      </c>
      <c r="F428" s="231" t="s">
        <v>4134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4135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4136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4137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4138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4139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4140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4141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4142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4143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4144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4145</v>
      </c>
      <c r="F439" s="231" t="s">
        <v>4146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4147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4148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4149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4150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2333</v>
      </c>
      <c r="D444" s="229" t="s">
        <v>245</v>
      </c>
      <c r="E444" s="230" t="s">
        <v>4151</v>
      </c>
      <c r="F444" s="231" t="s">
        <v>4152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4153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4154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4155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4156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4157</v>
      </c>
      <c r="F450" s="231" t="s">
        <v>4158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4159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4160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4161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4162</v>
      </c>
      <c r="F454" s="283" t="s">
        <v>4163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4164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4163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4165</v>
      </c>
      <c r="F456" s="283" t="s">
        <v>4166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4167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4166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4168</v>
      </c>
      <c r="F458" s="231" t="s">
        <v>4169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4170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4171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4172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4173</v>
      </c>
      <c r="F462" s="283" t="s">
        <v>4174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4175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4174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4176</v>
      </c>
      <c r="F464" s="283" t="s">
        <v>4177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4178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4177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4179</v>
      </c>
      <c r="F466" s="283" t="s">
        <v>4180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4181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4180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4182</v>
      </c>
      <c r="F468" s="231" t="s">
        <v>4183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4184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4185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4186</v>
      </c>
      <c r="F470" s="283" t="s">
        <v>4187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4188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4187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4189</v>
      </c>
      <c r="F472" s="231" t="s">
        <v>4190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4191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4192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4193</v>
      </c>
      <c r="F474" s="283" t="s">
        <v>4194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4195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4194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4196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4197</v>
      </c>
      <c r="F478" s="231" t="s">
        <v>4198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4199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4200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4201</v>
      </c>
      <c r="F480" s="283" t="s">
        <v>4202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4203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4202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4204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4205</v>
      </c>
      <c r="F484" s="231" t="s">
        <v>4206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4207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4208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4209</v>
      </c>
      <c r="F486" s="283" t="s">
        <v>4210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4211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4210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4212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4213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4214</v>
      </c>
      <c r="F490" s="231" t="s">
        <v>4215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4216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4217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4218</v>
      </c>
      <c r="F492" s="283" t="s">
        <v>4219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4219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4221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4222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4223</v>
      </c>
      <c r="F496" s="231" t="s">
        <v>4224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4225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4226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4227</v>
      </c>
      <c r="F498" s="283" t="s">
        <v>4228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4229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4228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4230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4231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2449</v>
      </c>
      <c r="D502" s="229" t="s">
        <v>245</v>
      </c>
      <c r="E502" s="230" t="s">
        <v>4232</v>
      </c>
      <c r="F502" s="231" t="s">
        <v>4233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2513</v>
      </c>
      <c r="D504" s="281" t="s">
        <v>478</v>
      </c>
      <c r="E504" s="282" t="s">
        <v>4236</v>
      </c>
      <c r="F504" s="283" t="s">
        <v>4237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4238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4237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4239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4240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2519</v>
      </c>
      <c r="D508" s="229" t="s">
        <v>245</v>
      </c>
      <c r="E508" s="230" t="s">
        <v>4241</v>
      </c>
      <c r="F508" s="231" t="s">
        <v>4242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4243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4244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2526</v>
      </c>
      <c r="D510" s="281" t="s">
        <v>478</v>
      </c>
      <c r="E510" s="282" t="s">
        <v>4245</v>
      </c>
      <c r="F510" s="283" t="s">
        <v>4246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4247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4246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4248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2534</v>
      </c>
      <c r="D514" s="229" t="s">
        <v>245</v>
      </c>
      <c r="E514" s="230" t="s">
        <v>4249</v>
      </c>
      <c r="F514" s="231" t="s">
        <v>4250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4251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4252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2456</v>
      </c>
      <c r="D516" s="281" t="s">
        <v>478</v>
      </c>
      <c r="E516" s="282" t="s">
        <v>4253</v>
      </c>
      <c r="F516" s="283" t="s">
        <v>4254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4255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4254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2545</v>
      </c>
      <c r="D518" s="229" t="s">
        <v>245</v>
      </c>
      <c r="E518" s="230" t="s">
        <v>4256</v>
      </c>
      <c r="F518" s="231" t="s">
        <v>4257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4258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4259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4260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2691</v>
      </c>
      <c r="D522" s="281" t="s">
        <v>478</v>
      </c>
      <c r="E522" s="282" t="s">
        <v>4261</v>
      </c>
      <c r="F522" s="283" t="s">
        <v>4262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4263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4262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4264</v>
      </c>
      <c r="D524" s="281" t="s">
        <v>478</v>
      </c>
      <c r="E524" s="282" t="s">
        <v>4265</v>
      </c>
      <c r="F524" s="283" t="s">
        <v>4266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4267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4266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3259</v>
      </c>
      <c r="D526" s="229" t="s">
        <v>245</v>
      </c>
      <c r="E526" s="230" t="s">
        <v>4268</v>
      </c>
      <c r="F526" s="231" t="s">
        <v>4269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4270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4271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4272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4273</v>
      </c>
      <c r="F530" s="283" t="s">
        <v>4274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4275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4274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4276</v>
      </c>
      <c r="F532" s="283" t="s">
        <v>4277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4278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4277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4279</v>
      </c>
      <c r="F534" s="231" t="s">
        <v>4280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4281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4282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4283</v>
      </c>
      <c r="F536" s="283" t="s">
        <v>4284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4285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4284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4286</v>
      </c>
      <c r="F538" s="231" t="s">
        <v>4287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4288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4289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4290</v>
      </c>
      <c r="F540" s="283" t="s">
        <v>4291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4292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4291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4293</v>
      </c>
      <c r="F542" s="231" t="s">
        <v>4294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4295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4296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4297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3012</v>
      </c>
      <c r="D546" s="281" t="s">
        <v>478</v>
      </c>
      <c r="E546" s="282" t="s">
        <v>4298</v>
      </c>
      <c r="F546" s="283" t="s">
        <v>4299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4300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4299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4301</v>
      </c>
      <c r="F548" s="283" t="s">
        <v>4302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4303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4302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4304</v>
      </c>
      <c r="F550" s="231" t="s">
        <v>4305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4306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4307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4308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4309</v>
      </c>
      <c r="F554" s="283" t="s">
        <v>4310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4311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4310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4312</v>
      </c>
      <c r="F556" s="283" t="s">
        <v>4313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4314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4313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4315</v>
      </c>
      <c r="F558" s="231" t="s">
        <v>4316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4317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4318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4319</v>
      </c>
      <c r="F560" s="283" t="s">
        <v>4320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4321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4320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4322</v>
      </c>
      <c r="F562" s="231" t="s">
        <v>4323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4324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4325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4326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4327</v>
      </c>
      <c r="F566" s="231" t="s">
        <v>4328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4329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4330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4331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4332</v>
      </c>
      <c r="F570" s="231" t="s">
        <v>4333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4334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4335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4336</v>
      </c>
      <c r="F572" s="231" t="s">
        <v>4337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4338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4339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4340</v>
      </c>
      <c r="F574" s="231" t="s">
        <v>4341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4342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4341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4343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4344</v>
      </c>
      <c r="F577" s="231" t="s">
        <v>4345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4346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4345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4347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4348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4349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4350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4058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4351</v>
      </c>
      <c r="F585" s="283" t="s">
        <v>4352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4353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4352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4124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4354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4355</v>
      </c>
      <c r="F590" s="283" t="s">
        <v>4356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4357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4356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4349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4125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4058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4358</v>
      </c>
      <c r="F596" s="283" t="s">
        <v>4359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4360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4359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4124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4354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4125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4361</v>
      </c>
      <c r="F602" s="231" t="s">
        <v>4362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4363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4362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4124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4354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4349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4125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4364</v>
      </c>
      <c r="F609" s="283" t="s">
        <v>4365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4366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4365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4367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4368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4369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4370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4371</v>
      </c>
      <c r="F616" s="283" t="s">
        <v>4372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4373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4372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4367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4125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4374</v>
      </c>
      <c r="F620" s="231" t="s">
        <v>4375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4376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4375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4124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4354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4349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4125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4058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4377</v>
      </c>
      <c r="F628" s="283" t="s">
        <v>4378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4379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4378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4124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4354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4349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4125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4058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4380</v>
      </c>
      <c r="F636" s="283" t="s">
        <v>4381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4382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4381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4125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4383</v>
      </c>
      <c r="F639" s="231" t="s">
        <v>4384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4385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4386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4387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4388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4389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4390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4391</v>
      </c>
      <c r="F646" s="231" t="s">
        <v>4392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4393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4394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4395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4396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4397</v>
      </c>
      <c r="F651" s="231" t="s">
        <v>4398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4399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4400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4401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4402</v>
      </c>
      <c r="F654" s="231" t="s">
        <v>4403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4404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4405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4395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4396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4401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4388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4389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2255</v>
      </c>
      <c r="D662" s="229" t="s">
        <v>245</v>
      </c>
      <c r="E662" s="230" t="s">
        <v>4406</v>
      </c>
      <c r="F662" s="231" t="s">
        <v>4407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4408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4409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4390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2261</v>
      </c>
      <c r="D665" s="229" t="s">
        <v>245</v>
      </c>
      <c r="E665" s="230" t="s">
        <v>4410</v>
      </c>
      <c r="F665" s="231" t="s">
        <v>4411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4412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4413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4387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2268</v>
      </c>
      <c r="D668" s="229" t="s">
        <v>245</v>
      </c>
      <c r="E668" s="230" t="s">
        <v>4414</v>
      </c>
      <c r="F668" s="231" t="s">
        <v>4415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4416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4417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4395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4396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4387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4401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4388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4389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4390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2186</v>
      </c>
      <c r="D678" s="229" t="s">
        <v>245</v>
      </c>
      <c r="E678" s="230" t="s">
        <v>4418</v>
      </c>
      <c r="F678" s="231" t="s">
        <v>4419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4420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4421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4422</v>
      </c>
      <c r="F680" s="231" t="s">
        <v>4423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4424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4425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4395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4396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4387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4389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4390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4426</v>
      </c>
      <c r="F688" s="231" t="s">
        <v>4427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4428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4429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4401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4388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4430</v>
      </c>
      <c r="F693" s="231" t="s">
        <v>4431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4432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4433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4434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4435</v>
      </c>
      <c r="F696" s="231" t="s">
        <v>4436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4434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4439</v>
      </c>
      <c r="F699" s="231" t="s">
        <v>4440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4441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4442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4434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4443</v>
      </c>
      <c r="F702" s="231" t="s">
        <v>4444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4445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4446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4434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4447</v>
      </c>
      <c r="F705" s="231" t="s">
        <v>4448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4449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4450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4434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4451</v>
      </c>
      <c r="F708" s="231" t="s">
        <v>4452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4453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4454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4455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4456</v>
      </c>
      <c r="F711" s="283" t="s">
        <v>4457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4458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4457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4455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4459</v>
      </c>
      <c r="F714" s="283" t="s">
        <v>4460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4461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4460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4462</v>
      </c>
      <c r="F716" s="231" t="s">
        <v>4463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4464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4465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4389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4390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4466</v>
      </c>
      <c r="F721" s="283" t="s">
        <v>4467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4468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4467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4389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4390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4469</v>
      </c>
      <c r="F726" s="283" t="s">
        <v>4470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4471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4470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4472</v>
      </c>
      <c r="F728" s="231" t="s">
        <v>4473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4474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4473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4475</v>
      </c>
      <c r="F730" s="231" t="s">
        <v>4476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4477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4478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4125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4479</v>
      </c>
      <c r="F733" s="283" t="s">
        <v>4480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4481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4480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4125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4482</v>
      </c>
      <c r="F736" s="231" t="s">
        <v>4483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4484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4485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4124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4354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4349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4058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4486</v>
      </c>
      <c r="F743" s="283" t="s">
        <v>4487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4488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4487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4124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4354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4349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4489</v>
      </c>
      <c r="F749" s="283" t="s">
        <v>4490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4491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4490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4058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4492</v>
      </c>
      <c r="F752" s="231" t="s">
        <v>4493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4494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4495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4496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2057</v>
      </c>
      <c r="D756" s="229" t="s">
        <v>245</v>
      </c>
      <c r="E756" s="230" t="s">
        <v>4497</v>
      </c>
      <c r="F756" s="231" t="s">
        <v>4498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4499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4500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4343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4501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2066</v>
      </c>
      <c r="D761" s="281" t="s">
        <v>478</v>
      </c>
      <c r="E761" s="282" t="s">
        <v>4502</v>
      </c>
      <c r="F761" s="283" t="s">
        <v>4503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4504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4503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4501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2085</v>
      </c>
      <c r="D764" s="281" t="s">
        <v>478</v>
      </c>
      <c r="E764" s="282" t="s">
        <v>4505</v>
      </c>
      <c r="F764" s="283" t="s">
        <v>4506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4507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4506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4343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2091</v>
      </c>
      <c r="D767" s="229" t="s">
        <v>245</v>
      </c>
      <c r="E767" s="230" t="s">
        <v>4508</v>
      </c>
      <c r="F767" s="231" t="s">
        <v>4509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4510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4511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4512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4513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4514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2640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4515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4139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4516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2640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4141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4517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2640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4518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4519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2640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4143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4520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2640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2295</v>
      </c>
      <c r="D787" s="281" t="s">
        <v>478</v>
      </c>
      <c r="E787" s="282" t="s">
        <v>4521</v>
      </c>
      <c r="F787" s="283" t="s">
        <v>4522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4523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4522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4515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4139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4524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2308</v>
      </c>
      <c r="D792" s="281" t="s">
        <v>478</v>
      </c>
      <c r="E792" s="282" t="s">
        <v>4525</v>
      </c>
      <c r="F792" s="283" t="s">
        <v>4526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4527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4526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4515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4139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4528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2314</v>
      </c>
      <c r="D797" s="281" t="s">
        <v>478</v>
      </c>
      <c r="E797" s="282" t="s">
        <v>4529</v>
      </c>
      <c r="F797" s="283" t="s">
        <v>4530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4531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4530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4512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4532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2640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4515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4139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4533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2640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2959</v>
      </c>
      <c r="D807" s="281" t="s">
        <v>478</v>
      </c>
      <c r="E807" s="282" t="s">
        <v>4534</v>
      </c>
      <c r="F807" s="283" t="s">
        <v>4535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4536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4535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4515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4141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4537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4518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4538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4143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4539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2337</v>
      </c>
      <c r="D817" s="281" t="s">
        <v>478</v>
      </c>
      <c r="E817" s="282" t="s">
        <v>4540</v>
      </c>
      <c r="F817" s="283" t="s">
        <v>4541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4542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4541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4139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4543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4141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4544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4518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4545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2349</v>
      </c>
      <c r="D826" s="281" t="s">
        <v>478</v>
      </c>
      <c r="E826" s="282" t="s">
        <v>4546</v>
      </c>
      <c r="F826" s="283" t="s">
        <v>4547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4548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4547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4141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4549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4518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4550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4143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4551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2355</v>
      </c>
      <c r="D835" s="281" t="s">
        <v>478</v>
      </c>
      <c r="E835" s="282" t="s">
        <v>4552</v>
      </c>
      <c r="F835" s="283" t="s">
        <v>4553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4554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4553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4512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4555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4515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4139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4556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4557</v>
      </c>
      <c r="F843" s="283" t="s">
        <v>4558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4559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4558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4139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4560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4143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4561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4562</v>
      </c>
      <c r="F850" s="283" t="s">
        <v>4563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4564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4563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4512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4565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4514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4566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4141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4567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4518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4568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4569</v>
      </c>
      <c r="F861" s="283" t="s">
        <v>4570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4571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4570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4141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4572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4518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4560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4573</v>
      </c>
      <c r="F868" s="283" t="s">
        <v>4574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4575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4574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4139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4576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4141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4577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1775</v>
      </c>
      <c r="D875" s="281" t="s">
        <v>478</v>
      </c>
      <c r="E875" s="282" t="s">
        <v>4578</v>
      </c>
      <c r="F875" s="283" t="s">
        <v>4579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4580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4579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4141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4581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1781</v>
      </c>
      <c r="D879" s="281" t="s">
        <v>478</v>
      </c>
      <c r="E879" s="282" t="s">
        <v>4582</v>
      </c>
      <c r="F879" s="283" t="s">
        <v>4583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4584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4583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4585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4586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1786</v>
      </c>
      <c r="D884" s="229" t="s">
        <v>245</v>
      </c>
      <c r="E884" s="230" t="s">
        <v>4587</v>
      </c>
      <c r="F884" s="231" t="s">
        <v>4588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4589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4590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4139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4591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1791</v>
      </c>
      <c r="D889" s="229" t="s">
        <v>245</v>
      </c>
      <c r="E889" s="230" t="s">
        <v>4592</v>
      </c>
      <c r="F889" s="231" t="s">
        <v>4593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4594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4595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4137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4596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4139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4597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4141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4598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4143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1796</v>
      </c>
      <c r="D900" s="229" t="s">
        <v>245</v>
      </c>
      <c r="E900" s="230" t="s">
        <v>4599</v>
      </c>
      <c r="F900" s="231" t="s">
        <v>4600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4601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4602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4137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4603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1801</v>
      </c>
      <c r="D904" s="229" t="s">
        <v>245</v>
      </c>
      <c r="E904" s="230" t="s">
        <v>4604</v>
      </c>
      <c r="F904" s="231" t="s">
        <v>4605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4606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4607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4608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4609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1805</v>
      </c>
      <c r="D909" s="229" t="s">
        <v>245</v>
      </c>
      <c r="E909" s="230" t="s">
        <v>4610</v>
      </c>
      <c r="F909" s="231" t="s">
        <v>4611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4612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4613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4608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4614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1763</v>
      </c>
      <c r="D914" s="229" t="s">
        <v>245</v>
      </c>
      <c r="E914" s="230" t="s">
        <v>4615</v>
      </c>
      <c r="F914" s="231" t="s">
        <v>4616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4617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4618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4608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4609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1770</v>
      </c>
      <c r="D919" s="229" t="s">
        <v>245</v>
      </c>
      <c r="E919" s="230" t="s">
        <v>4619</v>
      </c>
      <c r="F919" s="231" t="s">
        <v>4620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4621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4622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4608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4623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2889</v>
      </c>
      <c r="F923" s="227" t="s">
        <v>2890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4624</v>
      </c>
      <c r="F924" s="231" t="s">
        <v>4625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4626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4627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2131</v>
      </c>
      <c r="D926" s="229" t="s">
        <v>245</v>
      </c>
      <c r="E926" s="230" t="s">
        <v>2923</v>
      </c>
      <c r="F926" s="231" t="s">
        <v>2924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4628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2926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2137</v>
      </c>
      <c r="D928" s="229" t="s">
        <v>245</v>
      </c>
      <c r="E928" s="230" t="s">
        <v>2928</v>
      </c>
      <c r="F928" s="231" t="s">
        <v>2929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4629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2931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4630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2104</v>
      </c>
      <c r="D931" s="229" t="s">
        <v>245</v>
      </c>
      <c r="E931" s="230" t="s">
        <v>4631</v>
      </c>
      <c r="F931" s="231" t="s">
        <v>4632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4633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4634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2113</v>
      </c>
      <c r="D934" s="229" t="s">
        <v>245</v>
      </c>
      <c r="E934" s="230" t="s">
        <v>4635</v>
      </c>
      <c r="F934" s="231" t="s">
        <v>4636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4637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4638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2119</v>
      </c>
      <c r="D938" s="229" t="s">
        <v>245</v>
      </c>
      <c r="E938" s="230" t="s">
        <v>4639</v>
      </c>
      <c r="F938" s="231" t="s">
        <v>4640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4641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4642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2125</v>
      </c>
      <c r="D940" s="281" t="s">
        <v>478</v>
      </c>
      <c r="E940" s="282" t="s">
        <v>4643</v>
      </c>
      <c r="F940" s="283" t="s">
        <v>4644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4645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4644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1612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4646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2142</v>
      </c>
      <c r="D944" s="229" t="s">
        <v>245</v>
      </c>
      <c r="E944" s="230" t="s">
        <v>4647</v>
      </c>
      <c r="F944" s="231" t="s">
        <v>4648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4649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4650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3031</v>
      </c>
      <c r="F946" s="227" t="s">
        <v>3032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2148</v>
      </c>
      <c r="D947" s="229" t="s">
        <v>245</v>
      </c>
      <c r="E947" s="230" t="s">
        <v>4651</v>
      </c>
      <c r="F947" s="231" t="s">
        <v>4652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4653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4654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2153</v>
      </c>
      <c r="D949" s="229" t="s">
        <v>245</v>
      </c>
      <c r="E949" s="230" t="s">
        <v>4655</v>
      </c>
      <c r="F949" s="231" t="s">
        <v>4656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4657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4658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2162</v>
      </c>
      <c r="D951" s="229" t="s">
        <v>245</v>
      </c>
      <c r="E951" s="230" t="s">
        <v>4659</v>
      </c>
      <c r="F951" s="231" t="s">
        <v>4660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4661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4662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2072</v>
      </c>
      <c r="D953" s="229" t="s">
        <v>245</v>
      </c>
      <c r="E953" s="230" t="s">
        <v>4663</v>
      </c>
      <c r="F953" s="231" t="s">
        <v>4664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4665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4666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4667</v>
      </c>
      <c r="F955" s="283" t="s">
        <v>4668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4669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4668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4670</v>
      </c>
      <c r="F957" s="283" t="s">
        <v>4671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4672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4671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4673</v>
      </c>
      <c r="F959" s="283" t="s">
        <v>4674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4675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4674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4676</v>
      </c>
      <c r="F961" s="231" t="s">
        <v>4677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4678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4679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4680</v>
      </c>
      <c r="F963" s="231" t="s">
        <v>4681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4682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4683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4684</v>
      </c>
      <c r="F965" s="231" t="s">
        <v>4685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4686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4687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2196</v>
      </c>
      <c r="D967" s="229" t="s">
        <v>245</v>
      </c>
      <c r="E967" s="230" t="s">
        <v>4688</v>
      </c>
      <c r="F967" s="231" t="s">
        <v>4689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4690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4691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2204</v>
      </c>
      <c r="D969" s="229" t="s">
        <v>245</v>
      </c>
      <c r="E969" s="230" t="s">
        <v>4692</v>
      </c>
      <c r="F969" s="231" t="s">
        <v>4693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4694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4695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2210</v>
      </c>
      <c r="D971" s="229" t="s">
        <v>245</v>
      </c>
      <c r="E971" s="230" t="s">
        <v>4696</v>
      </c>
      <c r="F971" s="231" t="s">
        <v>4697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4698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4699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2216</v>
      </c>
      <c r="D973" s="229" t="s">
        <v>245</v>
      </c>
      <c r="E973" s="230" t="s">
        <v>4700</v>
      </c>
      <c r="F973" s="231" t="s">
        <v>4701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4702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4703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2227</v>
      </c>
      <c r="D975" s="229" t="s">
        <v>245</v>
      </c>
      <c r="E975" s="230" t="s">
        <v>4704</v>
      </c>
      <c r="F975" s="231" t="s">
        <v>4705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4706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4707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2233</v>
      </c>
      <c r="D977" s="229" t="s">
        <v>245</v>
      </c>
      <c r="E977" s="230" t="s">
        <v>4708</v>
      </c>
      <c r="F977" s="231" t="s">
        <v>4709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4710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4711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2238</v>
      </c>
      <c r="D979" s="229" t="s">
        <v>245</v>
      </c>
      <c r="E979" s="230" t="s">
        <v>4712</v>
      </c>
      <c r="F979" s="231" t="s">
        <v>4713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4714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4715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2244</v>
      </c>
      <c r="D981" s="229" t="s">
        <v>245</v>
      </c>
      <c r="E981" s="230" t="s">
        <v>4716</v>
      </c>
      <c r="F981" s="231" t="s">
        <v>4717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4718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4719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2249</v>
      </c>
      <c r="D983" s="229" t="s">
        <v>245</v>
      </c>
      <c r="E983" s="230" t="s">
        <v>4720</v>
      </c>
      <c r="F983" s="231" t="s">
        <v>4721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4722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4723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2221</v>
      </c>
      <c r="D985" s="229" t="s">
        <v>245</v>
      </c>
      <c r="E985" s="230" t="s">
        <v>4724</v>
      </c>
      <c r="F985" s="231" t="s">
        <v>4725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4726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4727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4728</v>
      </c>
      <c r="F987" s="231" t="s">
        <v>4729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4730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4731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4732</v>
      </c>
      <c r="F989" s="231" t="s">
        <v>4733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4734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4735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4736</v>
      </c>
      <c r="F991" s="231" t="s">
        <v>4737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4738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4739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4740</v>
      </c>
      <c r="F993" s="283" t="s">
        <v>4741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4742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4741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4743</v>
      </c>
      <c r="F995" s="283" t="s">
        <v>4744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4745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4744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1733</v>
      </c>
      <c r="D997" s="281" t="s">
        <v>478</v>
      </c>
      <c r="E997" s="282" t="s">
        <v>4746</v>
      </c>
      <c r="F997" s="283" t="s">
        <v>4747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4748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4747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1740</v>
      </c>
      <c r="D999" s="281" t="s">
        <v>478</v>
      </c>
      <c r="E999" s="282" t="s">
        <v>4749</v>
      </c>
      <c r="F999" s="283" t="s">
        <v>4750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4751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4750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1745</v>
      </c>
      <c r="D1001" s="281" t="s">
        <v>478</v>
      </c>
      <c r="E1001" s="282" t="s">
        <v>4752</v>
      </c>
      <c r="F1001" s="283" t="s">
        <v>4753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4754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4753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1753</v>
      </c>
      <c r="D1003" s="281" t="s">
        <v>478</v>
      </c>
      <c r="E1003" s="282" t="s">
        <v>4755</v>
      </c>
      <c r="F1003" s="283" t="s">
        <v>4756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4757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4756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1758</v>
      </c>
      <c r="D1005" s="229" t="s">
        <v>245</v>
      </c>
      <c r="E1005" s="230" t="s">
        <v>4758</v>
      </c>
      <c r="F1005" s="231" t="s">
        <v>4759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4760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4761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4762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1719</v>
      </c>
      <c r="D1008" s="281" t="s">
        <v>478</v>
      </c>
      <c r="E1008" s="282" t="s">
        <v>4763</v>
      </c>
      <c r="F1008" s="283" t="s">
        <v>4764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4765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4764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4762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1728</v>
      </c>
      <c r="D1011" s="229" t="s">
        <v>245</v>
      </c>
      <c r="E1011" s="230" t="s">
        <v>4766</v>
      </c>
      <c r="F1011" s="231" t="s">
        <v>4767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4768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4769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4770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2024</v>
      </c>
      <c r="D1014" s="281" t="s">
        <v>478</v>
      </c>
      <c r="E1014" s="282" t="s">
        <v>4771</v>
      </c>
      <c r="F1014" s="283" t="s">
        <v>4772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4773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4772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4770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2032</v>
      </c>
      <c r="D1017" s="229" t="s">
        <v>245</v>
      </c>
      <c r="E1017" s="230" t="s">
        <v>4774</v>
      </c>
      <c r="F1017" s="231" t="s">
        <v>4775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4776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4777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2037</v>
      </c>
      <c r="D1019" s="281" t="s">
        <v>478</v>
      </c>
      <c r="E1019" s="282" t="s">
        <v>4778</v>
      </c>
      <c r="F1019" s="283" t="s">
        <v>4779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4780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4779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2007</v>
      </c>
      <c r="D1021" s="229" t="s">
        <v>245</v>
      </c>
      <c r="E1021" s="230" t="s">
        <v>4781</v>
      </c>
      <c r="F1021" s="231" t="s">
        <v>4782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4783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4784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2013</v>
      </c>
      <c r="D1023" s="281" t="s">
        <v>478</v>
      </c>
      <c r="E1023" s="282" t="s">
        <v>4785</v>
      </c>
      <c r="F1023" s="283" t="s">
        <v>4786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4787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4786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2019</v>
      </c>
      <c r="D1025" s="229" t="s">
        <v>245</v>
      </c>
      <c r="E1025" s="230" t="s">
        <v>4788</v>
      </c>
      <c r="F1025" s="231" t="s">
        <v>4789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4790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4791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1810</v>
      </c>
      <c r="D1027" s="281" t="s">
        <v>478</v>
      </c>
      <c r="E1027" s="282" t="s">
        <v>4792</v>
      </c>
      <c r="F1027" s="283" t="s">
        <v>4793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4794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4793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1817</v>
      </c>
      <c r="D1029" s="229" t="s">
        <v>245</v>
      </c>
      <c r="E1029" s="230" t="s">
        <v>4795</v>
      </c>
      <c r="F1029" s="231" t="s">
        <v>4796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4797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4798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1836</v>
      </c>
      <c r="D1031" s="229" t="s">
        <v>245</v>
      </c>
      <c r="E1031" s="230" t="s">
        <v>4799</v>
      </c>
      <c r="F1031" s="231" t="s">
        <v>4800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4801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4802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1851</v>
      </c>
      <c r="D1033" s="229" t="s">
        <v>245</v>
      </c>
      <c r="E1033" s="230" t="s">
        <v>4803</v>
      </c>
      <c r="F1033" s="231" t="s">
        <v>4804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4805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4806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3053</v>
      </c>
      <c r="F1035" s="227" t="s">
        <v>3054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1855</v>
      </c>
      <c r="D1036" s="229" t="s">
        <v>245</v>
      </c>
      <c r="E1036" s="230" t="s">
        <v>4807</v>
      </c>
      <c r="F1036" s="231" t="s">
        <v>4808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4809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4810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4811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4539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1945</v>
      </c>
      <c r="D1041" s="229" t="s">
        <v>245</v>
      </c>
      <c r="E1041" s="230" t="s">
        <v>4812</v>
      </c>
      <c r="F1041" s="231" t="s">
        <v>4813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4814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4815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4551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1953</v>
      </c>
      <c r="D1044" s="229" t="s">
        <v>245</v>
      </c>
      <c r="E1044" s="230" t="s">
        <v>4816</v>
      </c>
      <c r="F1044" s="231" t="s">
        <v>4817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4818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4819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4561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1857</v>
      </c>
      <c r="D1047" s="229" t="s">
        <v>245</v>
      </c>
      <c r="E1047" s="230" t="s">
        <v>4820</v>
      </c>
      <c r="F1047" s="231" t="s">
        <v>4821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4822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4821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1863</v>
      </c>
      <c r="D1049" s="229" t="s">
        <v>245</v>
      </c>
      <c r="E1049" s="230" t="s">
        <v>4823</v>
      </c>
      <c r="F1049" s="231" t="s">
        <v>4824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4825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4824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1890</v>
      </c>
      <c r="D1051" s="229" t="s">
        <v>245</v>
      </c>
      <c r="E1051" s="230" t="s">
        <v>4826</v>
      </c>
      <c r="F1051" s="231" t="s">
        <v>4827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4828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4827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1897</v>
      </c>
      <c r="D1053" s="229" t="s">
        <v>245</v>
      </c>
      <c r="E1053" s="230" t="s">
        <v>4829</v>
      </c>
      <c r="F1053" s="231" t="s">
        <v>4830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4831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4830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1868</v>
      </c>
      <c r="D1055" s="229" t="s">
        <v>245</v>
      </c>
      <c r="E1055" s="230" t="s">
        <v>4832</v>
      </c>
      <c r="F1055" s="231" t="s">
        <v>4833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4834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4835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4139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4836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4837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4838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1877</v>
      </c>
      <c r="D1062" s="229" t="s">
        <v>245</v>
      </c>
      <c r="E1062" s="230" t="s">
        <v>4839</v>
      </c>
      <c r="F1062" s="231" t="s">
        <v>4840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4841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4842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4139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4843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4844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4845</v>
      </c>
      <c r="D1068" s="229" t="s">
        <v>245</v>
      </c>
      <c r="E1068" s="230" t="s">
        <v>4846</v>
      </c>
      <c r="F1068" s="231" t="s">
        <v>4847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4848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4849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4139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4850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4851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1690</v>
      </c>
      <c r="D1074" s="229" t="s">
        <v>245</v>
      </c>
      <c r="E1074" s="230" t="s">
        <v>4852</v>
      </c>
      <c r="F1074" s="231" t="s">
        <v>4853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4854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4855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4139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4543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4856</v>
      </c>
      <c r="F1078" s="231" t="s">
        <v>4857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4858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4859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4139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4860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4861</v>
      </c>
      <c r="F1082" s="231" t="s">
        <v>4862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4863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4864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4139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4560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4865</v>
      </c>
      <c r="F1086" s="231" t="s">
        <v>4866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4867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4868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4139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4576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4869</v>
      </c>
      <c r="D1090" s="229" t="s">
        <v>245</v>
      </c>
      <c r="E1090" s="230" t="s">
        <v>4870</v>
      </c>
      <c r="F1090" s="231" t="s">
        <v>4871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4872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4873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4141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4874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4576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2640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4518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4875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2640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4876</v>
      </c>
      <c r="D1100" s="229" t="s">
        <v>245</v>
      </c>
      <c r="E1100" s="230" t="s">
        <v>4877</v>
      </c>
      <c r="F1100" s="231" t="s">
        <v>4878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4879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4880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4141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4881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4882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2640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4518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4545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2640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4883</v>
      </c>
      <c r="F1110" s="231" t="s">
        <v>4884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4885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4886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4141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4887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4518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4888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4889</v>
      </c>
      <c r="F1117" s="231" t="s">
        <v>4890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4891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4892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4141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4543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4518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4545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1958</v>
      </c>
      <c r="D1124" s="229" t="s">
        <v>245</v>
      </c>
      <c r="E1124" s="230" t="s">
        <v>4893</v>
      </c>
      <c r="F1124" s="231" t="s">
        <v>4894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4895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4896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4141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4572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4518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4560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1965</v>
      </c>
      <c r="D1131" s="229" t="s">
        <v>245</v>
      </c>
      <c r="E1131" s="230" t="s">
        <v>4897</v>
      </c>
      <c r="F1131" s="231" t="s">
        <v>4898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4899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4900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4141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4577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1707</v>
      </c>
      <c r="D1135" s="229" t="s">
        <v>245</v>
      </c>
      <c r="E1135" s="230" t="s">
        <v>4901</v>
      </c>
      <c r="F1135" s="231" t="s">
        <v>4902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4903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4904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4141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4905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1714</v>
      </c>
      <c r="D1139" s="229" t="s">
        <v>245</v>
      </c>
      <c r="E1139" s="230" t="s">
        <v>4906</v>
      </c>
      <c r="F1139" s="231" t="s">
        <v>4907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4908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4909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4139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4910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2049</v>
      </c>
      <c r="D1144" s="229" t="s">
        <v>245</v>
      </c>
      <c r="E1144" s="230" t="s">
        <v>4911</v>
      </c>
      <c r="F1144" s="231" t="s">
        <v>4912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4913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4914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4139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4915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1971</v>
      </c>
      <c r="D1149" s="229" t="s">
        <v>245</v>
      </c>
      <c r="E1149" s="230" t="s">
        <v>4916</v>
      </c>
      <c r="F1149" s="231" t="s">
        <v>4917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4918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4919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4139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4920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2640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4143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4921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2640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1980</v>
      </c>
      <c r="D1158" s="229" t="s">
        <v>245</v>
      </c>
      <c r="E1158" s="230" t="s">
        <v>4922</v>
      </c>
      <c r="F1158" s="231" t="s">
        <v>4923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4924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4925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4139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2327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4143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1903</v>
      </c>
      <c r="D1165" s="229" t="s">
        <v>245</v>
      </c>
      <c r="E1165" s="230" t="s">
        <v>4926</v>
      </c>
      <c r="F1165" s="231" t="s">
        <v>4927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4928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4929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4139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4930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2640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4143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3012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2640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1911</v>
      </c>
      <c r="D1174" s="229" t="s">
        <v>245</v>
      </c>
      <c r="E1174" s="230" t="s">
        <v>4931</v>
      </c>
      <c r="F1174" s="231" t="s">
        <v>4932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4933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4934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4141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4935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1992</v>
      </c>
      <c r="D1178" s="229" t="s">
        <v>245</v>
      </c>
      <c r="E1178" s="230" t="s">
        <v>4936</v>
      </c>
      <c r="F1178" s="231" t="s">
        <v>4937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4938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4939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4141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1832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2000</v>
      </c>
      <c r="D1182" s="229" t="s">
        <v>245</v>
      </c>
      <c r="E1182" s="230" t="s">
        <v>4940</v>
      </c>
      <c r="F1182" s="231" t="s">
        <v>4941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4942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4943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4141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4518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4944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1926</v>
      </c>
      <c r="D1189" s="229" t="s">
        <v>245</v>
      </c>
      <c r="E1189" s="230" t="s">
        <v>4945</v>
      </c>
      <c r="F1189" s="231" t="s">
        <v>4946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4947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4948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4141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4949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2640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4518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4950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2640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1933</v>
      </c>
      <c r="D1198" s="229" t="s">
        <v>245</v>
      </c>
      <c r="E1198" s="230" t="s">
        <v>4951</v>
      </c>
      <c r="F1198" s="231" t="s">
        <v>4952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4953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4954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4141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4955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2640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4518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4956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2640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1987</v>
      </c>
      <c r="D1207" s="229" t="s">
        <v>245</v>
      </c>
      <c r="E1207" s="230" t="s">
        <v>4957</v>
      </c>
      <c r="F1207" s="231" t="s">
        <v>4958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4959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4960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4141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1586</v>
      </c>
      <c r="D1211" s="229" t="s">
        <v>245</v>
      </c>
      <c r="E1211" s="230" t="s">
        <v>4961</v>
      </c>
      <c r="F1211" s="231" t="s">
        <v>4962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4963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4964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4141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4965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1594</v>
      </c>
      <c r="D1215" s="229" t="s">
        <v>245</v>
      </c>
      <c r="E1215" s="230" t="s">
        <v>4966</v>
      </c>
      <c r="F1215" s="231" t="s">
        <v>4967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4968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4969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4970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1599</v>
      </c>
      <c r="D1219" s="229" t="s">
        <v>245</v>
      </c>
      <c r="E1219" s="230" t="s">
        <v>4971</v>
      </c>
      <c r="F1219" s="231" t="s">
        <v>4972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4973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4974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1602</v>
      </c>
      <c r="D1221" s="281" t="s">
        <v>478</v>
      </c>
      <c r="E1221" s="282" t="s">
        <v>4975</v>
      </c>
      <c r="F1221" s="283" t="s">
        <v>4976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4977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4976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1570</v>
      </c>
      <c r="D1223" s="281" t="s">
        <v>478</v>
      </c>
      <c r="E1223" s="282" t="s">
        <v>4978</v>
      </c>
      <c r="F1223" s="283" t="s">
        <v>4979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4980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4979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1577</v>
      </c>
      <c r="D1225" s="229" t="s">
        <v>245</v>
      </c>
      <c r="E1225" s="230" t="s">
        <v>4981</v>
      </c>
      <c r="F1225" s="231" t="s">
        <v>4982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4983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4984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4297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1581</v>
      </c>
      <c r="D1229" s="281" t="s">
        <v>478</v>
      </c>
      <c r="E1229" s="282" t="s">
        <v>4985</v>
      </c>
      <c r="F1229" s="283" t="s">
        <v>4986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4987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4986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4988</v>
      </c>
      <c r="F1231" s="283" t="s">
        <v>4989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4990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4989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4991</v>
      </c>
      <c r="F1233" s="231" t="s">
        <v>4992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4993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4994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4995</v>
      </c>
      <c r="F1235" s="231" t="s">
        <v>4996</v>
      </c>
      <c r="G1235" s="232" t="s">
        <v>4997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4998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4999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5000</v>
      </c>
      <c r="F1237" s="231" t="s">
        <v>5001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5002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5003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5004</v>
      </c>
      <c r="F1239" s="231" t="s">
        <v>5005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5006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5007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5008</v>
      </c>
      <c r="F1241" s="231" t="s">
        <v>5009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5010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5011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5012</v>
      </c>
      <c r="F1243" s="231" t="s">
        <v>5013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5014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5015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1543</v>
      </c>
      <c r="D1245" s="229" t="s">
        <v>245</v>
      </c>
      <c r="E1245" s="230" t="s">
        <v>5016</v>
      </c>
      <c r="F1245" s="231" t="s">
        <v>5017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5018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5019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1550</v>
      </c>
      <c r="D1247" s="229" t="s">
        <v>245</v>
      </c>
      <c r="E1247" s="230" t="s">
        <v>5020</v>
      </c>
      <c r="F1247" s="231" t="s">
        <v>5021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5022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5023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1526</v>
      </c>
      <c r="D1249" s="229" t="s">
        <v>245</v>
      </c>
      <c r="E1249" s="230" t="s">
        <v>5024</v>
      </c>
      <c r="F1249" s="231" t="s">
        <v>5025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5026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5027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5028</v>
      </c>
      <c r="D1251" s="229" t="s">
        <v>245</v>
      </c>
      <c r="E1251" s="230" t="s">
        <v>5029</v>
      </c>
      <c r="F1251" s="231" t="s">
        <v>5030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5031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5032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1535</v>
      </c>
      <c r="D1253" s="229" t="s">
        <v>245</v>
      </c>
      <c r="E1253" s="230" t="s">
        <v>5033</v>
      </c>
      <c r="F1253" s="231" t="s">
        <v>5034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5035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5036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1539</v>
      </c>
      <c r="D1255" s="229" t="s">
        <v>245</v>
      </c>
      <c r="E1255" s="230" t="s">
        <v>5037</v>
      </c>
      <c r="F1255" s="231" t="s">
        <v>5038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5039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5040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1554</v>
      </c>
      <c r="D1257" s="229" t="s">
        <v>245</v>
      </c>
      <c r="E1257" s="230" t="s">
        <v>5041</v>
      </c>
      <c r="F1257" s="231" t="s">
        <v>5042</v>
      </c>
      <c r="G1257" s="232" t="s">
        <v>3067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5043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5044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1562</v>
      </c>
      <c r="D1259" s="229" t="s">
        <v>245</v>
      </c>
      <c r="E1259" s="230" t="s">
        <v>5045</v>
      </c>
      <c r="F1259" s="231" t="s">
        <v>5046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5047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5048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1565</v>
      </c>
      <c r="D1261" s="229" t="s">
        <v>245</v>
      </c>
      <c r="E1261" s="230" t="s">
        <v>5049</v>
      </c>
      <c r="F1261" s="231" t="s">
        <v>5050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5051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5052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5053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5054</v>
      </c>
      <c r="F1264" s="231" t="s">
        <v>5055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5056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5057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5058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1516</v>
      </c>
      <c r="D1267" s="229" t="s">
        <v>245</v>
      </c>
      <c r="E1267" s="230" t="s">
        <v>5059</v>
      </c>
      <c r="F1267" s="231" t="s">
        <v>5060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5061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5062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5063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5064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5065</v>
      </c>
      <c r="F1272" s="231" t="s">
        <v>5066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5067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5068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5069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5070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5071</v>
      </c>
      <c r="F1277" s="231" t="s">
        <v>5072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5073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5074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5075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5076</v>
      </c>
      <c r="F1280" s="231" t="s">
        <v>5077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5078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5079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5080</v>
      </c>
      <c r="F1282" s="231" t="s">
        <v>5081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5082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5083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5084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5085</v>
      </c>
      <c r="F1286" s="231" t="s">
        <v>5086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5087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5088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5089</v>
      </c>
      <c r="F1288" s="231" t="s">
        <v>5090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5091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5092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5093</v>
      </c>
      <c r="F1290" s="231" t="s">
        <v>5094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5095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5096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5097</v>
      </c>
      <c r="F1292" s="231" t="s">
        <v>5098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5099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5100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5101</v>
      </c>
      <c r="F1294" s="231" t="s">
        <v>5102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5103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5104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5105</v>
      </c>
      <c r="F1296" s="227" t="s">
        <v>5106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5107</v>
      </c>
      <c r="F1297" s="231" t="s">
        <v>5108</v>
      </c>
      <c r="G1297" s="232" t="s">
        <v>3067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5109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5110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5111</v>
      </c>
      <c r="F1299" s="283" t="s">
        <v>5112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5113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5112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5114</v>
      </c>
      <c r="F1301" s="231" t="s">
        <v>5115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5116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5117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2282</v>
      </c>
      <c r="D1304" s="229" t="s">
        <v>245</v>
      </c>
      <c r="E1304" s="230" t="s">
        <v>5118</v>
      </c>
      <c r="F1304" s="231" t="s">
        <v>5119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5120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5121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5122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5123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2289</v>
      </c>
      <c r="D1309" s="281" t="s">
        <v>478</v>
      </c>
      <c r="E1309" s="282" t="s">
        <v>5124</v>
      </c>
      <c r="F1309" s="283" t="s">
        <v>5125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5126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5125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5122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5123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1670</v>
      </c>
      <c r="D1314" s="229" t="s">
        <v>245</v>
      </c>
      <c r="E1314" s="230" t="s">
        <v>5127</v>
      </c>
      <c r="F1314" s="231" t="s">
        <v>5128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5129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5130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5122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5123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1676</v>
      </c>
      <c r="D1319" s="281" t="s">
        <v>478</v>
      </c>
      <c r="E1319" s="282" t="s">
        <v>5131</v>
      </c>
      <c r="F1319" s="283" t="s">
        <v>5132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5133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5132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5122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5123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1618</v>
      </c>
      <c r="D1324" s="229" t="s">
        <v>245</v>
      </c>
      <c r="E1324" s="230" t="s">
        <v>5134</v>
      </c>
      <c r="F1324" s="231" t="s">
        <v>5135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5136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5137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5138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1624</v>
      </c>
      <c r="D1327" s="281" t="s">
        <v>478</v>
      </c>
      <c r="E1327" s="282" t="s">
        <v>5139</v>
      </c>
      <c r="F1327" s="283" t="s">
        <v>5140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5141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5140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5138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5142</v>
      </c>
      <c r="D1330" s="281" t="s">
        <v>478</v>
      </c>
      <c r="E1330" s="282" t="s">
        <v>5143</v>
      </c>
      <c r="F1330" s="283" t="s">
        <v>5144</v>
      </c>
      <c r="G1330" s="284" t="s">
        <v>1597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5145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5144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5138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1629</v>
      </c>
      <c r="D1333" s="229" t="s">
        <v>245</v>
      </c>
      <c r="E1333" s="230" t="s">
        <v>5146</v>
      </c>
      <c r="F1333" s="231" t="s">
        <v>5147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5148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5149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5138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5122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5123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1634</v>
      </c>
      <c r="D1339" s="281" t="s">
        <v>478</v>
      </c>
      <c r="E1339" s="282" t="s">
        <v>5150</v>
      </c>
      <c r="F1339" s="283" t="s">
        <v>5151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5152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5151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5138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1638</v>
      </c>
      <c r="D1342" s="281" t="s">
        <v>478</v>
      </c>
      <c r="E1342" s="282" t="s">
        <v>5153</v>
      </c>
      <c r="F1342" s="283" t="s">
        <v>5154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5155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5154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5122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5123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1644</v>
      </c>
      <c r="D1347" s="281" t="s">
        <v>478</v>
      </c>
      <c r="E1347" s="282" t="s">
        <v>5156</v>
      </c>
      <c r="F1347" s="283" t="s">
        <v>5157</v>
      </c>
      <c r="G1347" s="284" t="s">
        <v>1597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5158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5157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5138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5122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5123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1701</v>
      </c>
      <c r="D1353" s="229" t="s">
        <v>245</v>
      </c>
      <c r="E1353" s="230" t="s">
        <v>5159</v>
      </c>
      <c r="F1353" s="231" t="s">
        <v>5160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5161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5162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5163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1648</v>
      </c>
      <c r="D1356" s="281" t="s">
        <v>478</v>
      </c>
      <c r="E1356" s="282" t="s">
        <v>5164</v>
      </c>
      <c r="F1356" s="283" t="s">
        <v>5165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5166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5165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5167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5163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1655</v>
      </c>
      <c r="D1360" s="281" t="s">
        <v>478</v>
      </c>
      <c r="E1360" s="282" t="s">
        <v>5168</v>
      </c>
      <c r="F1360" s="283" t="s">
        <v>5169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5170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5169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5163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1665</v>
      </c>
      <c r="D1363" s="281" t="s">
        <v>478</v>
      </c>
      <c r="E1363" s="282" t="s">
        <v>5171</v>
      </c>
      <c r="F1363" s="283" t="s">
        <v>5172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5173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5172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5174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1659</v>
      </c>
      <c r="D1366" s="229" t="s">
        <v>245</v>
      </c>
      <c r="E1366" s="230" t="s">
        <v>5175</v>
      </c>
      <c r="F1366" s="231" t="s">
        <v>5176</v>
      </c>
      <c r="G1366" s="232" t="s">
        <v>3067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5177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5178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5179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5180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5181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5182</v>
      </c>
      <c r="F1372" s="283" t="s">
        <v>5183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5184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5183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5179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5185</v>
      </c>
      <c r="F1375" s="283" t="s">
        <v>5186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5187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5186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5180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5188</v>
      </c>
      <c r="F1378" s="283" t="s">
        <v>5189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5190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5189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5181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5191</v>
      </c>
      <c r="F1381" s="283" t="s">
        <v>5192</v>
      </c>
      <c r="G1381" s="284" t="s">
        <v>1597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5193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5192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5179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5180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5181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5194</v>
      </c>
      <c r="D1387" s="229" t="s">
        <v>245</v>
      </c>
      <c r="E1387" s="230" t="s">
        <v>5195</v>
      </c>
      <c r="F1387" s="231" t="s">
        <v>5196</v>
      </c>
      <c r="G1387" s="232" t="s">
        <v>3067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5197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5198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5199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5200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5201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5202</v>
      </c>
      <c r="F1393" s="283" t="s">
        <v>5203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5204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5203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5199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5205</v>
      </c>
      <c r="F1396" s="283" t="s">
        <v>5206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5207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5206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5200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5208</v>
      </c>
      <c r="F1399" s="283" t="s">
        <v>5209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5210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5209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5201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5211</v>
      </c>
      <c r="F1402" s="231" t="s">
        <v>5212</v>
      </c>
      <c r="G1402" s="232" t="s">
        <v>3067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5213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5214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5199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5215</v>
      </c>
      <c r="F1405" s="283" t="s">
        <v>5216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5217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5216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5199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5218</v>
      </c>
      <c r="F1408" s="231" t="s">
        <v>5219</v>
      </c>
      <c r="G1408" s="232" t="s">
        <v>3067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5220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5221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5200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5222</v>
      </c>
      <c r="F1411" s="283" t="s">
        <v>5223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5224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5223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5200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5225</v>
      </c>
      <c r="F1414" s="283" t="s">
        <v>5226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5227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5226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5201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5228</v>
      </c>
      <c r="F1417" s="231" t="s">
        <v>5229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5230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5231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5180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5232</v>
      </c>
      <c r="F1420" s="283" t="s">
        <v>5233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5234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5233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5180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5235</v>
      </c>
      <c r="F1423" s="231" t="s">
        <v>5236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5237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5238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5239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5240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5180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2167</v>
      </c>
      <c r="D1429" s="281" t="s">
        <v>478</v>
      </c>
      <c r="E1429" s="282" t="s">
        <v>5241</v>
      </c>
      <c r="F1429" s="283" t="s">
        <v>5242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5243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5242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5180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2173</v>
      </c>
      <c r="D1432" s="281" t="s">
        <v>478</v>
      </c>
      <c r="E1432" s="282" t="s">
        <v>5244</v>
      </c>
      <c r="F1432" s="283" t="s">
        <v>5245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5246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5245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5122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5123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5247</v>
      </c>
      <c r="F1437" s="283" t="s">
        <v>5248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5249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5248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5122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5123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5250</v>
      </c>
      <c r="F1442" s="231" t="s">
        <v>5251</v>
      </c>
      <c r="G1442" s="232" t="s">
        <v>3067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5252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5253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5254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5255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5256</v>
      </c>
      <c r="F1447" s="283" t="s">
        <v>5257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5258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5257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5254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2363</v>
      </c>
      <c r="D1450" s="281" t="s">
        <v>478</v>
      </c>
      <c r="E1450" s="282" t="s">
        <v>5259</v>
      </c>
      <c r="F1450" s="283" t="s">
        <v>5260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5261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5260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5255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2372</v>
      </c>
      <c r="D1453" s="229" t="s">
        <v>245</v>
      </c>
      <c r="E1453" s="230" t="s">
        <v>5262</v>
      </c>
      <c r="F1453" s="231" t="s">
        <v>5263</v>
      </c>
      <c r="G1453" s="232" t="s">
        <v>3067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5264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5265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5266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5267</v>
      </c>
      <c r="D1456" s="281" t="s">
        <v>478</v>
      </c>
      <c r="E1456" s="282" t="s">
        <v>5268</v>
      </c>
      <c r="F1456" s="283" t="s">
        <v>5269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5270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5269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5266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2378</v>
      </c>
      <c r="D1459" s="281" t="s">
        <v>478</v>
      </c>
      <c r="E1459" s="282" t="s">
        <v>5271</v>
      </c>
      <c r="F1459" s="283" t="s">
        <v>5272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5273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5272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5266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2388</v>
      </c>
      <c r="D1462" s="229" t="s">
        <v>245</v>
      </c>
      <c r="E1462" s="230" t="s">
        <v>5274</v>
      </c>
      <c r="F1462" s="231" t="s">
        <v>5275</v>
      </c>
      <c r="G1462" s="232" t="s">
        <v>3067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5276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5277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5138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5122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5123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5278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5279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5280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5281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5282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2394</v>
      </c>
      <c r="D1473" s="281" t="s">
        <v>478</v>
      </c>
      <c r="E1473" s="282" t="s">
        <v>5283</v>
      </c>
      <c r="F1473" s="283" t="s">
        <v>5284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5285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5284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5138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5122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5123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5286</v>
      </c>
      <c r="F1479" s="283" t="s">
        <v>5287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5288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5287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5278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5279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5280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5281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5282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5289</v>
      </c>
      <c r="F1487" s="283" t="s">
        <v>5290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5291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5290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5138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5122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5123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5292</v>
      </c>
      <c r="F1493" s="283" t="s">
        <v>5293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5294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5293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5179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5180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5181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5254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5255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5295</v>
      </c>
      <c r="F1501" s="231" t="s">
        <v>5296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5297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5298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5266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5299</v>
      </c>
      <c r="F1504" s="283" t="s">
        <v>5300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5301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5300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5302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5266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5303</v>
      </c>
      <c r="F1508" s="231" t="s">
        <v>5304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5305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5306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5254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5255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5307</v>
      </c>
      <c r="F1513" s="283" t="s">
        <v>5308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5309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5308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5302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5254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5255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5310</v>
      </c>
      <c r="F1519" s="231" t="s">
        <v>5311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5312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5313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5179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5180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5181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5314</v>
      </c>
      <c r="F1525" s="283" t="s">
        <v>5315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5316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5315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5317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5179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5181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5318</v>
      </c>
      <c r="F1531" s="283" t="s">
        <v>5319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5320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5319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5180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5321</v>
      </c>
      <c r="F1534" s="231" t="s">
        <v>5322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5323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5324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5199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5200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5201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5325</v>
      </c>
      <c r="F1540" s="283" t="s">
        <v>5326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5327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5326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5328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5199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5200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5201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5329</v>
      </c>
      <c r="F1547" s="231" t="s">
        <v>5330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5331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5332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5179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5181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5333</v>
      </c>
      <c r="F1552" s="283" t="s">
        <v>5334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5335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5334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5179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5181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5336</v>
      </c>
      <c r="F1557" s="231" t="s">
        <v>5337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5338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5339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5254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5282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5340</v>
      </c>
      <c r="F1562" s="283" t="s">
        <v>5341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5342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5341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5254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5282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5343</v>
      </c>
      <c r="F1567" s="231" t="s">
        <v>5344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5345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5346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5199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5200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5201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5347</v>
      </c>
      <c r="F1573" s="231" t="s">
        <v>5348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5349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5350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5179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5180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5181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5351</v>
      </c>
      <c r="F1579" s="283" t="s">
        <v>5352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5353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5352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5179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5181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5354</v>
      </c>
      <c r="F1584" s="283" t="s">
        <v>5355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5356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5355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5180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5357</v>
      </c>
      <c r="F1587" s="231" t="s">
        <v>5358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5359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5360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5254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5361</v>
      </c>
      <c r="F1590" s="283" t="s">
        <v>5362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5363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5362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5254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5364</v>
      </c>
      <c r="F1593" s="231" t="s">
        <v>5365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5366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5367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5255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5368</v>
      </c>
      <c r="F1596" s="283" t="s">
        <v>5369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5370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5369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5255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5371</v>
      </c>
      <c r="F1599" s="231" t="s">
        <v>5372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5373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5374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5375</v>
      </c>
      <c r="F1601" s="227" t="s">
        <v>5376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5377</v>
      </c>
      <c r="F1602" s="231" t="s">
        <v>5378</v>
      </c>
      <c r="G1602" s="232" t="s">
        <v>3067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5379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5380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5381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5382</v>
      </c>
      <c r="F1605" s="231" t="s">
        <v>5383</v>
      </c>
      <c r="G1605" s="232" t="s">
        <v>3067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5384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5385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5138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5386</v>
      </c>
      <c r="F1608" s="231" t="s">
        <v>5387</v>
      </c>
      <c r="G1608" s="232" t="s">
        <v>3067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5388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5389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5138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5390</v>
      </c>
      <c r="F1611" s="231" t="s">
        <v>5391</v>
      </c>
      <c r="G1611" s="232" t="s">
        <v>3067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5392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5393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5138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5381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1695</v>
      </c>
      <c r="D1616" s="229" t="s">
        <v>245</v>
      </c>
      <c r="E1616" s="230" t="s">
        <v>5394</v>
      </c>
      <c r="F1616" s="231" t="s">
        <v>5395</v>
      </c>
      <c r="G1616" s="232" t="s">
        <v>3067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5396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5397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5138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2043</v>
      </c>
      <c r="D1619" s="281" t="s">
        <v>478</v>
      </c>
      <c r="E1619" s="282" t="s">
        <v>5398</v>
      </c>
      <c r="F1619" s="283" t="s">
        <v>5399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5400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5399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5138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2096</v>
      </c>
      <c r="D1622" s="229" t="s">
        <v>245</v>
      </c>
      <c r="E1622" s="230" t="s">
        <v>5401</v>
      </c>
      <c r="F1622" s="231" t="s">
        <v>5402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5403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5404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5405</v>
      </c>
      <c r="F1624" s="227" t="s">
        <v>5406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2178</v>
      </c>
      <c r="D1625" s="229" t="s">
        <v>245</v>
      </c>
      <c r="E1625" s="230" t="s">
        <v>5407</v>
      </c>
      <c r="F1625" s="231" t="s">
        <v>5408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5409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5408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2274</v>
      </c>
      <c r="D1627" s="229" t="s">
        <v>245</v>
      </c>
      <c r="E1627" s="230" t="s">
        <v>5410</v>
      </c>
      <c r="F1627" s="231" t="s">
        <v>5411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5412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5411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2410</v>
      </c>
      <c r="D1629" s="229" t="s">
        <v>245</v>
      </c>
      <c r="E1629" s="230" t="s">
        <v>5413</v>
      </c>
      <c r="F1629" s="231" t="s">
        <v>5414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5415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5414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1884</v>
      </c>
      <c r="D1631" s="229" t="s">
        <v>245</v>
      </c>
      <c r="E1631" s="230" t="s">
        <v>5416</v>
      </c>
      <c r="F1631" s="231" t="s">
        <v>5417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5418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5417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1939</v>
      </c>
      <c r="D1633" s="229" t="s">
        <v>245</v>
      </c>
      <c r="E1633" s="230" t="s">
        <v>5419</v>
      </c>
      <c r="F1633" s="231" t="s">
        <v>5420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5421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5420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2399</v>
      </c>
      <c r="D1635" s="229" t="s">
        <v>245</v>
      </c>
      <c r="E1635" s="230" t="s">
        <v>5422</v>
      </c>
      <c r="F1635" s="231" t="s">
        <v>5423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5424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5423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2406</v>
      </c>
      <c r="D1637" s="229" t="s">
        <v>245</v>
      </c>
      <c r="E1637" s="230" t="s">
        <v>5425</v>
      </c>
      <c r="F1637" s="231" t="s">
        <v>5426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5427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5426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1521</v>
      </c>
      <c r="D1639" s="229" t="s">
        <v>245</v>
      </c>
      <c r="E1639" s="230" t="s">
        <v>5428</v>
      </c>
      <c r="F1639" s="231" t="s">
        <v>5429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5430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5429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1916</v>
      </c>
      <c r="D1641" s="229" t="s">
        <v>245</v>
      </c>
      <c r="E1641" s="230" t="s">
        <v>5431</v>
      </c>
      <c r="F1641" s="231" t="s">
        <v>5432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5433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5432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1921</v>
      </c>
      <c r="D1643" s="229" t="s">
        <v>245</v>
      </c>
      <c r="E1643" s="230" t="s">
        <v>5434</v>
      </c>
      <c r="F1643" s="231" t="s">
        <v>5435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5436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5437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5438</v>
      </c>
      <c r="F1645" s="227" t="s">
        <v>5439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5440</v>
      </c>
      <c r="D1646" s="229" t="s">
        <v>245</v>
      </c>
      <c r="E1646" s="230" t="s">
        <v>5441</v>
      </c>
      <c r="F1646" s="231" t="s">
        <v>5442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5443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5444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5445</v>
      </c>
      <c r="D1648" s="229" t="s">
        <v>245</v>
      </c>
      <c r="E1648" s="230" t="s">
        <v>5446</v>
      </c>
      <c r="F1648" s="231" t="s">
        <v>5447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5448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5449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5450</v>
      </c>
      <c r="D1650" s="229" t="s">
        <v>245</v>
      </c>
      <c r="E1650" s="230" t="s">
        <v>5451</v>
      </c>
      <c r="F1650" s="231" t="s">
        <v>5452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5453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5454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5455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5456</v>
      </c>
      <c r="D1653" s="229" t="s">
        <v>245</v>
      </c>
      <c r="E1653" s="230" t="s">
        <v>5457</v>
      </c>
      <c r="F1653" s="231" t="s">
        <v>5458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5459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5460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5461</v>
      </c>
      <c r="D1655" s="281" t="s">
        <v>478</v>
      </c>
      <c r="E1655" s="282" t="s">
        <v>5462</v>
      </c>
      <c r="F1655" s="283" t="s">
        <v>5463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5464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5463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5465</v>
      </c>
      <c r="D1657" s="229" t="s">
        <v>245</v>
      </c>
      <c r="E1657" s="230" t="s">
        <v>5466</v>
      </c>
      <c r="F1657" s="231" t="s">
        <v>5467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5468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5469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5470</v>
      </c>
      <c r="D1659" s="281" t="s">
        <v>478</v>
      </c>
      <c r="E1659" s="282" t="s">
        <v>5471</v>
      </c>
      <c r="F1659" s="283" t="s">
        <v>5472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5473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5472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5474</v>
      </c>
      <c r="D1661" s="229" t="s">
        <v>245</v>
      </c>
      <c r="E1661" s="230" t="s">
        <v>5475</v>
      </c>
      <c r="F1661" s="231" t="s">
        <v>5476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5477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5478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5479</v>
      </c>
      <c r="D1663" s="281" t="s">
        <v>478</v>
      </c>
      <c r="E1663" s="282" t="s">
        <v>5480</v>
      </c>
      <c r="F1663" s="283" t="s">
        <v>5481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5482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5481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5483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5484</v>
      </c>
      <c r="D1667" s="229" t="s">
        <v>245</v>
      </c>
      <c r="E1667" s="230" t="s">
        <v>5485</v>
      </c>
      <c r="F1667" s="231" t="s">
        <v>5486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5487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5488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5489</v>
      </c>
      <c r="D1670" s="229" t="s">
        <v>245</v>
      </c>
      <c r="E1670" s="230" t="s">
        <v>5490</v>
      </c>
      <c r="F1670" s="231" t="s">
        <v>5491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5492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5493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5494</v>
      </c>
      <c r="D1672" s="281" t="s">
        <v>478</v>
      </c>
      <c r="E1672" s="282" t="s">
        <v>5495</v>
      </c>
      <c r="F1672" s="283" t="s">
        <v>5496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5497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5496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5498</v>
      </c>
      <c r="D1674" s="229" t="s">
        <v>245</v>
      </c>
      <c r="E1674" s="230" t="s">
        <v>5499</v>
      </c>
      <c r="F1674" s="231" t="s">
        <v>5500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5501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5502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5503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5504</v>
      </c>
      <c r="D1677" s="281" t="s">
        <v>478</v>
      </c>
      <c r="E1677" s="282" t="s">
        <v>5505</v>
      </c>
      <c r="F1677" s="283" t="s">
        <v>5506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5507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5506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5503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5508</v>
      </c>
      <c r="D1680" s="229" t="s">
        <v>245</v>
      </c>
      <c r="E1680" s="230" t="s">
        <v>5509</v>
      </c>
      <c r="F1680" s="231" t="s">
        <v>5510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5511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5512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1705</v>
      </c>
      <c r="F1682" s="227" t="s">
        <v>1706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5513</v>
      </c>
      <c r="D1683" s="229" t="s">
        <v>245</v>
      </c>
      <c r="E1683" s="230" t="s">
        <v>5514</v>
      </c>
      <c r="F1683" s="231" t="s">
        <v>5515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5516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5517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5518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5519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5520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5521</v>
      </c>
      <c r="D1689" s="281" t="s">
        <v>478</v>
      </c>
      <c r="E1689" s="282" t="s">
        <v>5522</v>
      </c>
      <c r="F1689" s="283" t="s">
        <v>5523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5524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5523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5525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5526</v>
      </c>
      <c r="D1692" s="281" t="s">
        <v>478</v>
      </c>
      <c r="E1692" s="282" t="s">
        <v>5527</v>
      </c>
      <c r="F1692" s="283" t="s">
        <v>5528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5529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5528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5530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5531</v>
      </c>
      <c r="D1695" s="281" t="s">
        <v>478</v>
      </c>
      <c r="E1695" s="282" t="s">
        <v>5532</v>
      </c>
      <c r="F1695" s="283" t="s">
        <v>5533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5534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5533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5535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5536</v>
      </c>
      <c r="D1698" s="229" t="s">
        <v>245</v>
      </c>
      <c r="E1698" s="230" t="s">
        <v>5537</v>
      </c>
      <c r="F1698" s="231" t="s">
        <v>5538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5539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5540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5541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5542</v>
      </c>
      <c r="F1701" s="227" t="s">
        <v>5543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5544</v>
      </c>
      <c r="D1702" s="229" t="s">
        <v>245</v>
      </c>
      <c r="E1702" s="230" t="s">
        <v>5545</v>
      </c>
      <c r="F1702" s="231" t="s">
        <v>5546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3259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3259</v>
      </c>
      <c r="BM1702" s="240" t="s">
        <v>5547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5546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5548</v>
      </c>
      <c r="D1704" s="281" t="s">
        <v>478</v>
      </c>
      <c r="E1704" s="282" t="s">
        <v>5549</v>
      </c>
      <c r="F1704" s="283" t="s">
        <v>5550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3259</v>
      </c>
      <c r="BM1704" s="240" t="s">
        <v>5551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5550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4oteuZkuI3zhvw9lbOIijXYJQICRjGrwJ/ifk2mCCAlC2HPQq/bj0xWo/cSkeB6sjDlhH/KzEKtpaypgntjSrQ==" hashValue="1AbM5mpFMzm9ommpFf2gy55elHpakPLYwdGjtNuGwtpr1crbphYbYQ+Hfh0fdyZHeHPe+nE0GKbCLKdpQ9yE5Q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5554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3886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5555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5556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3887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5557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5558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5559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5552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4639</v>
      </c>
      <c r="F137" s="231" t="s">
        <v>4640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5560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5561</v>
      </c>
      <c r="F139" s="283" t="s">
        <v>5562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5563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5564</v>
      </c>
      <c r="F141" s="283" t="s">
        <v>5565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5566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5567</v>
      </c>
      <c r="F143" s="283" t="s">
        <v>5568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5569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5568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5570</v>
      </c>
      <c r="F145" s="283" t="s">
        <v>5571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5572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5573</v>
      </c>
      <c r="F147" s="283" t="s">
        <v>5574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5575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5576</v>
      </c>
      <c r="F149" s="283" t="s">
        <v>5577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5578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5579</v>
      </c>
      <c r="F151" s="283" t="s">
        <v>5580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5581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5582</v>
      </c>
      <c r="F153" s="283" t="s">
        <v>5583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5584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5585</v>
      </c>
      <c r="F155" s="283" t="s">
        <v>5586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5587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5588</v>
      </c>
      <c r="F157" s="231" t="s">
        <v>5589</v>
      </c>
      <c r="G157" s="232" t="s">
        <v>3581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5590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5589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5405</v>
      </c>
      <c r="F159" s="227" t="s">
        <v>5406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5591</v>
      </c>
      <c r="F160" s="231" t="s">
        <v>5592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5593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5594</v>
      </c>
      <c r="F162" s="231" t="s">
        <v>5595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5596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5597</v>
      </c>
      <c r="F164" s="231" t="s">
        <v>5598</v>
      </c>
      <c r="G164" s="232" t="s">
        <v>3581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5599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5598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5600</v>
      </c>
      <c r="F166" s="227" t="s">
        <v>5601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5602</v>
      </c>
      <c r="F167" s="231" t="s">
        <v>5603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5604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5605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5606</v>
      </c>
      <c r="F171" s="231" t="s">
        <v>5607</v>
      </c>
      <c r="G171" s="232" t="s">
        <v>3067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5608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5609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2484</v>
      </c>
      <c r="D175" s="229" t="s">
        <v>245</v>
      </c>
      <c r="E175" s="230" t="s">
        <v>5610</v>
      </c>
      <c r="F175" s="231" t="s">
        <v>5611</v>
      </c>
      <c r="G175" s="232" t="s">
        <v>3067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5612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2489</v>
      </c>
      <c r="D177" s="229" t="s">
        <v>245</v>
      </c>
      <c r="E177" s="230" t="s">
        <v>5613</v>
      </c>
      <c r="F177" s="231" t="s">
        <v>5614</v>
      </c>
      <c r="G177" s="232" t="s">
        <v>3067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5615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1821</v>
      </c>
      <c r="D179" s="229" t="s">
        <v>245</v>
      </c>
      <c r="E179" s="230" t="s">
        <v>5616</v>
      </c>
      <c r="F179" s="231" t="s">
        <v>5617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5618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1832</v>
      </c>
      <c r="D181" s="229" t="s">
        <v>245</v>
      </c>
      <c r="E181" s="230" t="s">
        <v>5619</v>
      </c>
      <c r="F181" s="231" t="s">
        <v>5620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5621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5620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5622</v>
      </c>
      <c r="F183" s="231" t="s">
        <v>5623</v>
      </c>
      <c r="G183" s="232" t="s">
        <v>3581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5624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5623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5625</v>
      </c>
      <c r="F185" s="227" t="s">
        <v>5626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2327</v>
      </c>
      <c r="D186" s="229" t="s">
        <v>245</v>
      </c>
      <c r="E186" s="230" t="s">
        <v>5627</v>
      </c>
      <c r="F186" s="231" t="s">
        <v>5628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5629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1605</v>
      </c>
      <c r="D188" s="229" t="s">
        <v>245</v>
      </c>
      <c r="E188" s="230" t="s">
        <v>5630</v>
      </c>
      <c r="F188" s="231" t="s">
        <v>5631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5632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1612</v>
      </c>
      <c r="D190" s="229" t="s">
        <v>245</v>
      </c>
      <c r="E190" s="230" t="s">
        <v>5633</v>
      </c>
      <c r="F190" s="231" t="s">
        <v>5634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5635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5636</v>
      </c>
      <c r="F192" s="231" t="s">
        <v>5637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1680</v>
      </c>
      <c r="D194" s="229" t="s">
        <v>245</v>
      </c>
      <c r="E194" s="230" t="s">
        <v>5639</v>
      </c>
      <c r="F194" s="231" t="s">
        <v>5640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5641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5642</v>
      </c>
      <c r="F196" s="231" t="s">
        <v>5643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5644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5643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5645</v>
      </c>
      <c r="F198" s="231" t="s">
        <v>5646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5647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5648</v>
      </c>
      <c r="F200" s="231" t="s">
        <v>5649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5650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5649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5651</v>
      </c>
      <c r="F202" s="231" t="s">
        <v>5652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5653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5654</v>
      </c>
      <c r="F204" s="231" t="s">
        <v>5655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5656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5657</v>
      </c>
      <c r="F206" s="231" t="s">
        <v>5658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5659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5658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5660</v>
      </c>
      <c r="F208" s="231" t="s">
        <v>5661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5662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2333</v>
      </c>
      <c r="D210" s="229" t="s">
        <v>245</v>
      </c>
      <c r="E210" s="230" t="s">
        <v>5663</v>
      </c>
      <c r="F210" s="231" t="s">
        <v>5664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5665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5664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5666</v>
      </c>
      <c r="F212" s="231" t="s">
        <v>5667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5668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5669</v>
      </c>
      <c r="F214" s="231" t="s">
        <v>5670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5671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5670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5672</v>
      </c>
      <c r="F216" s="231" t="s">
        <v>5673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5674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5673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5675</v>
      </c>
      <c r="F218" s="231" t="s">
        <v>5676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5677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5678</v>
      </c>
      <c r="F220" s="231" t="s">
        <v>5679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5680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5679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5681</v>
      </c>
      <c r="F222" s="231" t="s">
        <v>5682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5683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5682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5684</v>
      </c>
      <c r="F224" s="231" t="s">
        <v>5685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5686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5687</v>
      </c>
      <c r="F226" s="231" t="s">
        <v>5688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5689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5688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5690</v>
      </c>
      <c r="F228" s="231" t="s">
        <v>5691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5692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5691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1686</v>
      </c>
      <c r="D230" s="229" t="s">
        <v>245</v>
      </c>
      <c r="E230" s="230" t="s">
        <v>5693</v>
      </c>
      <c r="F230" s="231" t="s">
        <v>5694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5695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5694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5696</v>
      </c>
      <c r="F232" s="231" t="s">
        <v>5697</v>
      </c>
      <c r="G232" s="232" t="s">
        <v>3581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5698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5697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5438</v>
      </c>
      <c r="F234" s="227" t="s">
        <v>5439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5699</v>
      </c>
      <c r="F235" s="231" t="s">
        <v>5700</v>
      </c>
      <c r="G235" s="232" t="s">
        <v>3067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5701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5702</v>
      </c>
      <c r="F237" s="231" t="s">
        <v>5703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5704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5703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5705</v>
      </c>
      <c r="F239" s="231" t="s">
        <v>5706</v>
      </c>
      <c r="G239" s="232" t="s">
        <v>3067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5707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5708</v>
      </c>
      <c r="F241" s="231" t="s">
        <v>5709</v>
      </c>
      <c r="G241" s="232" t="s">
        <v>3067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5710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5711</v>
      </c>
      <c r="F243" s="231" t="s">
        <v>5712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5713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5714</v>
      </c>
      <c r="F245" s="231" t="s">
        <v>5715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5716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5717</v>
      </c>
      <c r="F247" s="231" t="s">
        <v>5718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5719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5718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5720</v>
      </c>
      <c r="F249" s="231" t="s">
        <v>5721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5722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5723</v>
      </c>
      <c r="F251" s="231" t="s">
        <v>5724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5725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5724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2449</v>
      </c>
      <c r="D253" s="229" t="s">
        <v>245</v>
      </c>
      <c r="E253" s="230" t="s">
        <v>5726</v>
      </c>
      <c r="F253" s="231" t="s">
        <v>5727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5728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2513</v>
      </c>
      <c r="D255" s="229" t="s">
        <v>245</v>
      </c>
      <c r="E255" s="230" t="s">
        <v>5729</v>
      </c>
      <c r="F255" s="231" t="s">
        <v>5730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5731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2519</v>
      </c>
      <c r="D257" s="229" t="s">
        <v>245</v>
      </c>
      <c r="E257" s="230" t="s">
        <v>5732</v>
      </c>
      <c r="F257" s="231" t="s">
        <v>5733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5734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5733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2526</v>
      </c>
      <c r="D259" s="229" t="s">
        <v>245</v>
      </c>
      <c r="E259" s="230" t="s">
        <v>5735</v>
      </c>
      <c r="F259" s="231" t="s">
        <v>5736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5737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2534</v>
      </c>
      <c r="D261" s="229" t="s">
        <v>245</v>
      </c>
      <c r="E261" s="230" t="s">
        <v>5738</v>
      </c>
      <c r="F261" s="231" t="s">
        <v>5739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5740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5739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2456</v>
      </c>
      <c r="D263" s="229" t="s">
        <v>245</v>
      </c>
      <c r="E263" s="230" t="s">
        <v>5741</v>
      </c>
      <c r="F263" s="231" t="s">
        <v>5742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5743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2545</v>
      </c>
      <c r="D265" s="229" t="s">
        <v>245</v>
      </c>
      <c r="E265" s="230" t="s">
        <v>5744</v>
      </c>
      <c r="F265" s="231" t="s">
        <v>5745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5746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2691</v>
      </c>
      <c r="D267" s="229" t="s">
        <v>245</v>
      </c>
      <c r="E267" s="230" t="s">
        <v>5747</v>
      </c>
      <c r="F267" s="231" t="s">
        <v>5748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5749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5748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4264</v>
      </c>
      <c r="D269" s="229" t="s">
        <v>245</v>
      </c>
      <c r="E269" s="230" t="s">
        <v>5750</v>
      </c>
      <c r="F269" s="231" t="s">
        <v>5751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5752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5751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3259</v>
      </c>
      <c r="D271" s="229" t="s">
        <v>245</v>
      </c>
      <c r="E271" s="230" t="s">
        <v>5753</v>
      </c>
      <c r="F271" s="231" t="s">
        <v>5754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5755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5754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5756</v>
      </c>
      <c r="F273" s="231" t="s">
        <v>5757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5758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5759</v>
      </c>
      <c r="F275" s="231" t="s">
        <v>5760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5761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5762</v>
      </c>
      <c r="F277" s="231" t="s">
        <v>5763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5764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5763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5765</v>
      </c>
      <c r="F279" s="283" t="s">
        <v>5766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5767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5768</v>
      </c>
      <c r="F281" s="283" t="s">
        <v>5769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5770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5769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5771</v>
      </c>
      <c r="F283" s="283" t="s">
        <v>5772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5773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5774</v>
      </c>
      <c r="F285" s="283" t="s">
        <v>5775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5776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3012</v>
      </c>
      <c r="D287" s="229" t="s">
        <v>245</v>
      </c>
      <c r="E287" s="230" t="s">
        <v>5777</v>
      </c>
      <c r="F287" s="231" t="s">
        <v>5778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5779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5778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5780</v>
      </c>
      <c r="F289" s="231" t="s">
        <v>5781</v>
      </c>
      <c r="G289" s="232" t="s">
        <v>3581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5782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5783</v>
      </c>
      <c r="F291" s="227" t="s">
        <v>5784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5785</v>
      </c>
      <c r="F292" s="231" t="s">
        <v>5786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5787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5788</v>
      </c>
      <c r="F294" s="231" t="s">
        <v>5789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5790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5789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5791</v>
      </c>
      <c r="F296" s="231" t="s">
        <v>5792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5793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5794</v>
      </c>
      <c r="F298" s="231" t="s">
        <v>5795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5796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5797</v>
      </c>
      <c r="F300" s="231" t="s">
        <v>5798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5799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5798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5800</v>
      </c>
      <c r="F302" s="231" t="s">
        <v>5801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5802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5803</v>
      </c>
      <c r="F304" s="231" t="s">
        <v>5804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5805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5804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5806</v>
      </c>
      <c r="F306" s="231" t="s">
        <v>5807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5808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5809</v>
      </c>
      <c r="F308" s="231" t="s">
        <v>5810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5811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5812</v>
      </c>
      <c r="F310" s="231" t="s">
        <v>5813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5814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5813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5815</v>
      </c>
      <c r="F312" s="231" t="s">
        <v>5816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5817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5818</v>
      </c>
      <c r="F314" s="231" t="s">
        <v>5819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5820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5819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5821</v>
      </c>
      <c r="F316" s="231" t="s">
        <v>5822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5823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5822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5824</v>
      </c>
      <c r="F318" s="231" t="s">
        <v>5825</v>
      </c>
      <c r="G318" s="232" t="s">
        <v>3581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5826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5825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5827</v>
      </c>
      <c r="F320" s="227" t="s">
        <v>5828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5829</v>
      </c>
      <c r="F321" s="231" t="s">
        <v>5830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5831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5832</v>
      </c>
      <c r="F323" s="231" t="s">
        <v>5833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5834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5833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5835</v>
      </c>
      <c r="F325" s="231" t="s">
        <v>5836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5837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5838</v>
      </c>
      <c r="F327" s="231" t="s">
        <v>5839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5840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5839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5841</v>
      </c>
      <c r="F329" s="231" t="s">
        <v>5842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5843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5844</v>
      </c>
      <c r="F331" s="231" t="s">
        <v>5845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5846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5847</v>
      </c>
      <c r="F333" s="231" t="s">
        <v>5848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5849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5848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5850</v>
      </c>
      <c r="F335" s="231" t="s">
        <v>5851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5852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5853</v>
      </c>
      <c r="F337" s="231" t="s">
        <v>5854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5855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5854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5856</v>
      </c>
      <c r="F339" s="231" t="s">
        <v>5857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5858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5857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2255</v>
      </c>
      <c r="D341" s="229" t="s">
        <v>245</v>
      </c>
      <c r="E341" s="230" t="s">
        <v>5859</v>
      </c>
      <c r="F341" s="231" t="s">
        <v>5860</v>
      </c>
      <c r="G341" s="232" t="s">
        <v>3581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5861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5860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2280</v>
      </c>
      <c r="F343" s="227" t="s">
        <v>2281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2261</v>
      </c>
      <c r="D344" s="229" t="s">
        <v>245</v>
      </c>
      <c r="E344" s="230" t="s">
        <v>5862</v>
      </c>
      <c r="F344" s="231" t="s">
        <v>5863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5864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5863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2268</v>
      </c>
      <c r="D346" s="229" t="s">
        <v>245</v>
      </c>
      <c r="E346" s="230" t="s">
        <v>5865</v>
      </c>
      <c r="F346" s="231" t="s">
        <v>5866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5867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2186</v>
      </c>
      <c r="D348" s="229" t="s">
        <v>245</v>
      </c>
      <c r="E348" s="230" t="s">
        <v>5868</v>
      </c>
      <c r="F348" s="231" t="s">
        <v>5869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5870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5869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5871</v>
      </c>
      <c r="F350" s="231" t="s">
        <v>5872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5873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5874</v>
      </c>
      <c r="F352" s="231" t="s">
        <v>5875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5876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5877</v>
      </c>
      <c r="F354" s="231" t="s">
        <v>5878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5879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5878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5880</v>
      </c>
      <c r="F356" s="231" t="s">
        <v>5881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5882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5881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5883</v>
      </c>
      <c r="F358" s="231" t="s">
        <v>5884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5885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5884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5886</v>
      </c>
      <c r="F360" s="216" t="s">
        <v>5887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5888</v>
      </c>
      <c r="F361" s="231" t="s">
        <v>5889</v>
      </c>
      <c r="G361" s="232" t="s">
        <v>5890</v>
      </c>
      <c r="H361" s="233">
        <v>0.80000000000000004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5891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5891</v>
      </c>
      <c r="BM361" s="240" t="s">
        <v>5892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5889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5893</v>
      </c>
      <c r="F363" s="231" t="s">
        <v>5894</v>
      </c>
      <c r="G363" s="232" t="s">
        <v>5890</v>
      </c>
      <c r="H363" s="233">
        <v>0.80000000000000004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5891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5891</v>
      </c>
      <c r="BM363" s="240" t="s">
        <v>5895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5896</v>
      </c>
      <c r="F365" s="231" t="s">
        <v>5897</v>
      </c>
      <c r="G365" s="232" t="s">
        <v>5898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5891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5891</v>
      </c>
      <c r="BM365" s="240" t="s">
        <v>5899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5897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5900</v>
      </c>
      <c r="F367" s="231" t="s">
        <v>5901</v>
      </c>
      <c r="G367" s="232" t="s">
        <v>5890</v>
      </c>
      <c r="H367" s="233">
        <v>0.80000000000000004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5891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5891</v>
      </c>
      <c r="BM367" s="240" t="s">
        <v>5902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5901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wQV6XSLhfkxmqQGSLeMiEN5b91Ec5WLDraz+KgHyeirzuDpG69q4N/THYzIV4teSgtsRtof1IbeW2BntR4glhw==" hashValue="P/jv741h2ADefJPYCNciYAgFQtKnn63H+iIHeSQnZKPBa9hdeyCgbG2AkujbFYRyuQA+45zZqorUH42DO+hl+A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5903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3886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5556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5557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5559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5552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5904</v>
      </c>
      <c r="F139" s="231" t="s">
        <v>5905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5906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5907</v>
      </c>
      <c r="F142" s="231" t="s">
        <v>5908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5909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5908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5910</v>
      </c>
      <c r="F144" s="231" t="s">
        <v>5911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5912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2889</v>
      </c>
      <c r="F146" s="227" t="s">
        <v>2890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5913</v>
      </c>
      <c r="F147" s="231" t="s">
        <v>5914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5915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2923</v>
      </c>
      <c r="F149" s="231" t="s">
        <v>2924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5916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2928</v>
      </c>
      <c r="F151" s="231" t="s">
        <v>2929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5917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2929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2949</v>
      </c>
      <c r="F153" s="231" t="s">
        <v>2950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5918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5919</v>
      </c>
      <c r="F156" s="231" t="s">
        <v>5920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5921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4639</v>
      </c>
      <c r="F160" s="231" t="s">
        <v>4640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5922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5561</v>
      </c>
      <c r="F162" s="283" t="s">
        <v>5562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5923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5567</v>
      </c>
      <c r="F164" s="283" t="s">
        <v>5568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5924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5570</v>
      </c>
      <c r="F166" s="283" t="s">
        <v>5571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5925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5926</v>
      </c>
      <c r="F168" s="283" t="s">
        <v>5927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5928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5929</v>
      </c>
      <c r="F170" s="283" t="s">
        <v>5930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5931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5588</v>
      </c>
      <c r="F172" s="231" t="s">
        <v>5589</v>
      </c>
      <c r="G172" s="232" t="s">
        <v>3581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5932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5589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5405</v>
      </c>
      <c r="F174" s="227" t="s">
        <v>5406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5933</v>
      </c>
      <c r="F175" s="231" t="s">
        <v>5934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5935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2484</v>
      </c>
      <c r="D177" s="229" t="s">
        <v>245</v>
      </c>
      <c r="E177" s="230" t="s">
        <v>5936</v>
      </c>
      <c r="F177" s="231" t="s">
        <v>5937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5938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2489</v>
      </c>
      <c r="D179" s="229" t="s">
        <v>245</v>
      </c>
      <c r="E179" s="230" t="s">
        <v>5939</v>
      </c>
      <c r="F179" s="231" t="s">
        <v>5940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5941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1821</v>
      </c>
      <c r="D181" s="229" t="s">
        <v>245</v>
      </c>
      <c r="E181" s="230" t="s">
        <v>5942</v>
      </c>
      <c r="F181" s="231" t="s">
        <v>5943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5944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1832</v>
      </c>
      <c r="D183" s="229" t="s">
        <v>245</v>
      </c>
      <c r="E183" s="230" t="s">
        <v>5597</v>
      </c>
      <c r="F183" s="231" t="s">
        <v>5598</v>
      </c>
      <c r="G183" s="232" t="s">
        <v>3581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5945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5598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5625</v>
      </c>
      <c r="F185" s="227" t="s">
        <v>5626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5627</v>
      </c>
      <c r="F186" s="231" t="s">
        <v>5628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5946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2327</v>
      </c>
      <c r="D188" s="229" t="s">
        <v>245</v>
      </c>
      <c r="E188" s="230" t="s">
        <v>5630</v>
      </c>
      <c r="F188" s="231" t="s">
        <v>5631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5947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1605</v>
      </c>
      <c r="D190" s="229" t="s">
        <v>245</v>
      </c>
      <c r="E190" s="230" t="s">
        <v>5633</v>
      </c>
      <c r="F190" s="231" t="s">
        <v>5634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5948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1612</v>
      </c>
      <c r="D192" s="229" t="s">
        <v>245</v>
      </c>
      <c r="E192" s="230" t="s">
        <v>5663</v>
      </c>
      <c r="F192" s="231" t="s">
        <v>5664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5949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5669</v>
      </c>
      <c r="F194" s="231" t="s">
        <v>5670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5950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1680</v>
      </c>
      <c r="D196" s="229" t="s">
        <v>245</v>
      </c>
      <c r="E196" s="230" t="s">
        <v>5675</v>
      </c>
      <c r="F196" s="231" t="s">
        <v>5676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5951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1686</v>
      </c>
      <c r="D198" s="229" t="s">
        <v>245</v>
      </c>
      <c r="E198" s="230" t="s">
        <v>5952</v>
      </c>
      <c r="F198" s="231" t="s">
        <v>5953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5954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5955</v>
      </c>
      <c r="F200" s="231" t="s">
        <v>5956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5957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5958</v>
      </c>
      <c r="F202" s="231" t="s">
        <v>5959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5960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5959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5961</v>
      </c>
      <c r="F204" s="231" t="s">
        <v>5962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5963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5964</v>
      </c>
      <c r="F206" s="231" t="s">
        <v>5965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5966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5967</v>
      </c>
      <c r="F208" s="231" t="s">
        <v>5968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5969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5968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5970</v>
      </c>
      <c r="F210" s="231" t="s">
        <v>5971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5972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5973</v>
      </c>
      <c r="F212" s="231" t="s">
        <v>5974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5975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2333</v>
      </c>
      <c r="D214" s="229" t="s">
        <v>245</v>
      </c>
      <c r="E214" s="230" t="s">
        <v>5687</v>
      </c>
      <c r="F214" s="231" t="s">
        <v>5688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5976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5688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5690</v>
      </c>
      <c r="F216" s="231" t="s">
        <v>5691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5977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5978</v>
      </c>
      <c r="F218" s="231" t="s">
        <v>5979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5980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5979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5696</v>
      </c>
      <c r="F220" s="231" t="s">
        <v>5697</v>
      </c>
      <c r="G220" s="232" t="s">
        <v>3581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5981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5438</v>
      </c>
      <c r="F222" s="227" t="s">
        <v>5439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5711</v>
      </c>
      <c r="F223" s="231" t="s">
        <v>5712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5982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5983</v>
      </c>
      <c r="F225" s="231" t="s">
        <v>5984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5985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5717</v>
      </c>
      <c r="F227" s="231" t="s">
        <v>5718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5986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5718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5987</v>
      </c>
      <c r="F229" s="231" t="s">
        <v>5988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5989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5988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5729</v>
      </c>
      <c r="F231" s="231" t="s">
        <v>5730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5990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5991</v>
      </c>
      <c r="F233" s="231" t="s">
        <v>5992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5993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5762</v>
      </c>
      <c r="F235" s="231" t="s">
        <v>5763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5994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5995</v>
      </c>
      <c r="F237" s="283" t="s">
        <v>5996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5997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5998</v>
      </c>
      <c r="F239" s="283" t="s">
        <v>5999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6000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5999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6001</v>
      </c>
      <c r="F241" s="283" t="s">
        <v>6002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6003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6004</v>
      </c>
      <c r="F243" s="283" t="s">
        <v>6005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6006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6007</v>
      </c>
      <c r="F245" s="283" t="s">
        <v>6008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6009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6008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6010</v>
      </c>
      <c r="F247" s="283" t="s">
        <v>6011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6012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6013</v>
      </c>
      <c r="F249" s="283" t="s">
        <v>6014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6015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6016</v>
      </c>
      <c r="F251" s="283" t="s">
        <v>6002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6017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6018</v>
      </c>
      <c r="F253" s="283" t="s">
        <v>6019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6020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6019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2449</v>
      </c>
      <c r="D255" s="229" t="s">
        <v>245</v>
      </c>
      <c r="E255" s="230" t="s">
        <v>5777</v>
      </c>
      <c r="F255" s="231" t="s">
        <v>5778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6021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5778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2513</v>
      </c>
      <c r="D257" s="229" t="s">
        <v>245</v>
      </c>
      <c r="E257" s="230" t="s">
        <v>6022</v>
      </c>
      <c r="F257" s="231" t="s">
        <v>6023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6024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2519</v>
      </c>
      <c r="D259" s="229" t="s">
        <v>245</v>
      </c>
      <c r="E259" s="230" t="s">
        <v>5780</v>
      </c>
      <c r="F259" s="231" t="s">
        <v>5781</v>
      </c>
      <c r="G259" s="232" t="s">
        <v>3581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6025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5783</v>
      </c>
      <c r="F261" s="227" t="s">
        <v>5784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2526</v>
      </c>
      <c r="D262" s="229" t="s">
        <v>245</v>
      </c>
      <c r="E262" s="230" t="s">
        <v>5785</v>
      </c>
      <c r="F262" s="231" t="s">
        <v>5786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6026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2534</v>
      </c>
      <c r="D264" s="229" t="s">
        <v>245</v>
      </c>
      <c r="E264" s="230" t="s">
        <v>6027</v>
      </c>
      <c r="F264" s="231" t="s">
        <v>6028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6029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6028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2456</v>
      </c>
      <c r="D266" s="229" t="s">
        <v>245</v>
      </c>
      <c r="E266" s="230" t="s">
        <v>5788</v>
      </c>
      <c r="F266" s="231" t="s">
        <v>5789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6030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5789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2545</v>
      </c>
      <c r="D268" s="229" t="s">
        <v>245</v>
      </c>
      <c r="E268" s="230" t="s">
        <v>6031</v>
      </c>
      <c r="F268" s="231" t="s">
        <v>6032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6033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2691</v>
      </c>
      <c r="D270" s="229" t="s">
        <v>245</v>
      </c>
      <c r="E270" s="230" t="s">
        <v>6034</v>
      </c>
      <c r="F270" s="231" t="s">
        <v>6035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6036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4264</v>
      </c>
      <c r="D272" s="229" t="s">
        <v>245</v>
      </c>
      <c r="E272" s="230" t="s">
        <v>6037</v>
      </c>
      <c r="F272" s="231" t="s">
        <v>6038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6039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3259</v>
      </c>
      <c r="D274" s="229" t="s">
        <v>245</v>
      </c>
      <c r="E274" s="230" t="s">
        <v>6040</v>
      </c>
      <c r="F274" s="231" t="s">
        <v>6041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6042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6043</v>
      </c>
      <c r="F276" s="231" t="s">
        <v>6044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6045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6046</v>
      </c>
      <c r="F278" s="231" t="s">
        <v>6047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6048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6049</v>
      </c>
      <c r="F280" s="231" t="s">
        <v>6050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6051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6052</v>
      </c>
      <c r="F282" s="231" t="s">
        <v>6053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6054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5791</v>
      </c>
      <c r="F284" s="231" t="s">
        <v>5792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6055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6056</v>
      </c>
      <c r="F286" s="231" t="s">
        <v>6057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6058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6059</v>
      </c>
      <c r="F288" s="231" t="s">
        <v>6060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6061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3012</v>
      </c>
      <c r="D290" s="229" t="s">
        <v>245</v>
      </c>
      <c r="E290" s="230" t="s">
        <v>5794</v>
      </c>
      <c r="F290" s="231" t="s">
        <v>5795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6062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6063</v>
      </c>
      <c r="F292" s="231" t="s">
        <v>6064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6065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6066</v>
      </c>
      <c r="F294" s="231" t="s">
        <v>6067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6068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5797</v>
      </c>
      <c r="F296" s="231" t="s">
        <v>5798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6069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6070</v>
      </c>
      <c r="F298" s="231" t="s">
        <v>6071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6072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6073</v>
      </c>
      <c r="F300" s="231" t="s">
        <v>6074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6075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5800</v>
      </c>
      <c r="F302" s="231" t="s">
        <v>5801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6076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6077</v>
      </c>
      <c r="F304" s="231" t="s">
        <v>6078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6079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6078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6080</v>
      </c>
      <c r="F306" s="231" t="s">
        <v>6081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6082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6083</v>
      </c>
      <c r="F308" s="231" t="s">
        <v>6084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6085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6086</v>
      </c>
      <c r="F310" s="231" t="s">
        <v>6087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6088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6089</v>
      </c>
      <c r="F312" s="231" t="s">
        <v>6090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6091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6092</v>
      </c>
      <c r="F314" s="231" t="s">
        <v>6093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6094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6095</v>
      </c>
      <c r="F316" s="231" t="s">
        <v>6096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6097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6098</v>
      </c>
      <c r="F318" s="231" t="s">
        <v>6099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6100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6101</v>
      </c>
      <c r="F320" s="231" t="s">
        <v>6102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6103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6104</v>
      </c>
      <c r="F322" s="231" t="s">
        <v>6105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6106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6107</v>
      </c>
      <c r="F324" s="231" t="s">
        <v>6108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6109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6108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6110</v>
      </c>
      <c r="F326" s="231" t="s">
        <v>6111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6112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6113</v>
      </c>
      <c r="F328" s="231" t="s">
        <v>6114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6115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6116</v>
      </c>
      <c r="F330" s="231" t="s">
        <v>6117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6118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6119</v>
      </c>
      <c r="F332" s="231" t="s">
        <v>6120</v>
      </c>
      <c r="G332" s="232" t="s">
        <v>3067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6121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6122</v>
      </c>
      <c r="F334" s="231" t="s">
        <v>6123</v>
      </c>
      <c r="G334" s="232" t="s">
        <v>3067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6124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6125</v>
      </c>
      <c r="F336" s="283" t="s">
        <v>6126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6127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6128</v>
      </c>
      <c r="F338" s="283" t="s">
        <v>6129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6130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6129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6131</v>
      </c>
      <c r="F340" s="283" t="s">
        <v>6132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6133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2255</v>
      </c>
      <c r="D342" s="281" t="s">
        <v>478</v>
      </c>
      <c r="E342" s="282" t="s">
        <v>6134</v>
      </c>
      <c r="F342" s="283" t="s">
        <v>6135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6136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2261</v>
      </c>
      <c r="D344" s="281" t="s">
        <v>478</v>
      </c>
      <c r="E344" s="282" t="s">
        <v>6137</v>
      </c>
      <c r="F344" s="283" t="s">
        <v>6138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6139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6138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2268</v>
      </c>
      <c r="D346" s="281" t="s">
        <v>478</v>
      </c>
      <c r="E346" s="282" t="s">
        <v>6140</v>
      </c>
      <c r="F346" s="283" t="s">
        <v>6141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6142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2186</v>
      </c>
      <c r="D348" s="229" t="s">
        <v>245</v>
      </c>
      <c r="E348" s="230" t="s">
        <v>5824</v>
      </c>
      <c r="F348" s="231" t="s">
        <v>5825</v>
      </c>
      <c r="G348" s="232" t="s">
        <v>3581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6143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5886</v>
      </c>
      <c r="F350" s="216" t="s">
        <v>5887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5893</v>
      </c>
      <c r="F351" s="231" t="s">
        <v>5894</v>
      </c>
      <c r="G351" s="232" t="s">
        <v>5890</v>
      </c>
      <c r="H351" s="233">
        <v>0.80000000000000004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5891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5891</v>
      </c>
      <c r="BM351" s="240" t="s">
        <v>6144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5896</v>
      </c>
      <c r="F353" s="231" t="s">
        <v>5897</v>
      </c>
      <c r="G353" s="232" t="s">
        <v>5898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5891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5891</v>
      </c>
      <c r="BM353" s="240" t="s">
        <v>6145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5900</v>
      </c>
      <c r="F355" s="231" t="s">
        <v>5901</v>
      </c>
      <c r="G355" s="232" t="s">
        <v>5890</v>
      </c>
      <c r="H355" s="233">
        <v>0.80000000000000004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5891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5891</v>
      </c>
      <c r="BM355" s="240" t="s">
        <v>6146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5901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3orbe1faD/oQDfWZ6VZT25szCddDs+maY/wV0i0TYtFdIdnAjf22F3xTltOO7R/cXPZ8aNey5KGuprNsphr9wg==" hashValue="ixUiemul1bjXuv8sAnFaolgM+BgP2bdCfERSNKJy8m34k61hbZhogarR1Gm2oISyGETaX3jPwi79l5E7xoZ9sg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6147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3886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6148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3888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5559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5552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5405</v>
      </c>
      <c r="F131" s="227" t="s">
        <v>5406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6149</v>
      </c>
      <c r="F132" s="231" t="s">
        <v>6150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6151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6152</v>
      </c>
      <c r="F134" s="231" t="s">
        <v>6153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6154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6155</v>
      </c>
      <c r="F136" s="231" t="s">
        <v>6156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6157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6158</v>
      </c>
      <c r="F138" s="227" t="s">
        <v>6159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6160</v>
      </c>
      <c r="F139" s="231" t="s">
        <v>6161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6162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6163</v>
      </c>
      <c r="F141" s="283" t="s">
        <v>6164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6165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5455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5466</v>
      </c>
      <c r="F144" s="231" t="s">
        <v>5467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6166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5471</v>
      </c>
      <c r="F146" s="283" t="s">
        <v>5472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6167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5475</v>
      </c>
      <c r="F148" s="231" t="s">
        <v>5476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6168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6169</v>
      </c>
      <c r="F150" s="283" t="s">
        <v>6170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6171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6172</v>
      </c>
      <c r="F152" s="231" t="s">
        <v>6173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6174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6175</v>
      </c>
      <c r="F154" s="283" t="s">
        <v>6176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6177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6178</v>
      </c>
      <c r="F156" s="283" t="s">
        <v>6179</v>
      </c>
      <c r="G156" s="284" t="s">
        <v>360</v>
      </c>
      <c r="H156" s="285">
        <v>25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6180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6179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6181</v>
      </c>
      <c r="F158" s="231" t="s">
        <v>6182</v>
      </c>
      <c r="G158" s="232" t="s">
        <v>360</v>
      </c>
      <c r="H158" s="233">
        <v>4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6183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6184</v>
      </c>
      <c r="F160" s="283" t="s">
        <v>6185</v>
      </c>
      <c r="G160" s="284" t="s">
        <v>360</v>
      </c>
      <c r="H160" s="285">
        <v>4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6186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6187</v>
      </c>
      <c r="F162" s="283" t="s">
        <v>6188</v>
      </c>
      <c r="G162" s="284" t="s">
        <v>360</v>
      </c>
      <c r="H162" s="285">
        <v>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6189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6188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6190</v>
      </c>
      <c r="F164" s="231" t="s">
        <v>6191</v>
      </c>
      <c r="G164" s="232" t="s">
        <v>360</v>
      </c>
      <c r="H164" s="233">
        <v>7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6192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6193</v>
      </c>
      <c r="F166" s="283" t="s">
        <v>6194</v>
      </c>
      <c r="G166" s="284" t="s">
        <v>360</v>
      </c>
      <c r="H166" s="285">
        <v>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6195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6196</v>
      </c>
      <c r="F168" s="283" t="s">
        <v>6197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6198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2484</v>
      </c>
      <c r="D170" s="281" t="s">
        <v>478</v>
      </c>
      <c r="E170" s="282" t="s">
        <v>6199</v>
      </c>
      <c r="F170" s="283" t="s">
        <v>6200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6201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2489</v>
      </c>
      <c r="D172" s="281" t="s">
        <v>478</v>
      </c>
      <c r="E172" s="282" t="s">
        <v>6202</v>
      </c>
      <c r="F172" s="283" t="s">
        <v>6203</v>
      </c>
      <c r="G172" s="284" t="s">
        <v>360</v>
      </c>
      <c r="H172" s="285">
        <v>1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6204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2691</v>
      </c>
      <c r="D174" s="229" t="s">
        <v>245</v>
      </c>
      <c r="E174" s="230" t="s">
        <v>6205</v>
      </c>
      <c r="F174" s="231" t="s">
        <v>6206</v>
      </c>
      <c r="G174" s="232" t="s">
        <v>360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6207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4264</v>
      </c>
      <c r="D176" s="281" t="s">
        <v>478</v>
      </c>
      <c r="E176" s="282" t="s">
        <v>6208</v>
      </c>
      <c r="F176" s="283" t="s">
        <v>6209</v>
      </c>
      <c r="G176" s="284" t="s">
        <v>360</v>
      </c>
      <c r="H176" s="285">
        <v>23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6210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6209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3259</v>
      </c>
      <c r="D178" s="281" t="s">
        <v>478</v>
      </c>
      <c r="E178" s="282" t="s">
        <v>6211</v>
      </c>
      <c r="F178" s="283" t="s">
        <v>6212</v>
      </c>
      <c r="G178" s="284" t="s">
        <v>360</v>
      </c>
      <c r="H178" s="285">
        <v>2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6213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1821</v>
      </c>
      <c r="D180" s="229" t="s">
        <v>245</v>
      </c>
      <c r="E180" s="230" t="s">
        <v>6214</v>
      </c>
      <c r="F180" s="231" t="s">
        <v>6215</v>
      </c>
      <c r="G180" s="232" t="s">
        <v>262</v>
      </c>
      <c r="H180" s="233">
        <v>18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6216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1832</v>
      </c>
      <c r="D182" s="281" t="s">
        <v>478</v>
      </c>
      <c r="E182" s="282" t="s">
        <v>6217</v>
      </c>
      <c r="F182" s="283" t="s">
        <v>6218</v>
      </c>
      <c r="G182" s="284" t="s">
        <v>262</v>
      </c>
      <c r="H182" s="285">
        <v>18.539999999999999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6219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6218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6220</v>
      </c>
      <c r="F184" s="231" t="s">
        <v>6221</v>
      </c>
      <c r="G184" s="232" t="s">
        <v>262</v>
      </c>
      <c r="H184" s="233">
        <v>20.239999999999998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6222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2327</v>
      </c>
      <c r="D186" s="281" t="s">
        <v>478</v>
      </c>
      <c r="E186" s="282" t="s">
        <v>6223</v>
      </c>
      <c r="F186" s="283" t="s">
        <v>6224</v>
      </c>
      <c r="G186" s="284" t="s">
        <v>262</v>
      </c>
      <c r="H186" s="285">
        <v>20.847000000000001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6225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1605</v>
      </c>
      <c r="D188" s="229" t="s">
        <v>245</v>
      </c>
      <c r="E188" s="230" t="s">
        <v>6226</v>
      </c>
      <c r="F188" s="231" t="s">
        <v>6227</v>
      </c>
      <c r="G188" s="232" t="s">
        <v>262</v>
      </c>
      <c r="H188" s="233">
        <v>6.1600000000000001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6228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1612</v>
      </c>
      <c r="D190" s="281" t="s">
        <v>478</v>
      </c>
      <c r="E190" s="282" t="s">
        <v>6229</v>
      </c>
      <c r="F190" s="283" t="s">
        <v>6230</v>
      </c>
      <c r="G190" s="284" t="s">
        <v>262</v>
      </c>
      <c r="H190" s="285">
        <v>6.3449999999999998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6231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6232</v>
      </c>
      <c r="F192" s="231" t="s">
        <v>6233</v>
      </c>
      <c r="G192" s="232" t="s">
        <v>262</v>
      </c>
      <c r="H192" s="233">
        <v>2.48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6234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1680</v>
      </c>
      <c r="D194" s="281" t="s">
        <v>478</v>
      </c>
      <c r="E194" s="282" t="s">
        <v>6235</v>
      </c>
      <c r="F194" s="283" t="s">
        <v>6236</v>
      </c>
      <c r="G194" s="284" t="s">
        <v>262</v>
      </c>
      <c r="H194" s="285">
        <v>2.5539999999999998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6237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1686</v>
      </c>
      <c r="D196" s="229" t="s">
        <v>245</v>
      </c>
      <c r="E196" s="230" t="s">
        <v>6238</v>
      </c>
      <c r="F196" s="231" t="s">
        <v>6239</v>
      </c>
      <c r="G196" s="232" t="s">
        <v>262</v>
      </c>
      <c r="H196" s="233">
        <v>67.280000000000001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6240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6241</v>
      </c>
      <c r="F198" s="283" t="s">
        <v>6242</v>
      </c>
      <c r="G198" s="284" t="s">
        <v>262</v>
      </c>
      <c r="H198" s="285">
        <v>69.298000000000002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6243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6244</v>
      </c>
      <c r="F200" s="231" t="s">
        <v>6245</v>
      </c>
      <c r="G200" s="232" t="s">
        <v>262</v>
      </c>
      <c r="H200" s="233">
        <v>115.59999999999999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6247</v>
      </c>
      <c r="F202" s="283" t="s">
        <v>6248</v>
      </c>
      <c r="G202" s="284" t="s">
        <v>262</v>
      </c>
      <c r="H202" s="285">
        <v>119.068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6249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6250</v>
      </c>
      <c r="F204" s="231" t="s">
        <v>6251</v>
      </c>
      <c r="G204" s="232" t="s">
        <v>262</v>
      </c>
      <c r="H204" s="233">
        <v>10.880000000000001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6252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6253</v>
      </c>
      <c r="F206" s="283" t="s">
        <v>6254</v>
      </c>
      <c r="G206" s="284" t="s">
        <v>262</v>
      </c>
      <c r="H206" s="285">
        <v>11.206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6255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6256</v>
      </c>
      <c r="F208" s="231" t="s">
        <v>6257</v>
      </c>
      <c r="G208" s="232" t="s">
        <v>360</v>
      </c>
      <c r="H208" s="233">
        <v>30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6259</v>
      </c>
      <c r="F210" s="283" t="s">
        <v>6260</v>
      </c>
      <c r="G210" s="284" t="s">
        <v>360</v>
      </c>
      <c r="H210" s="285">
        <v>30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6261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2333</v>
      </c>
      <c r="D212" s="229" t="s">
        <v>245</v>
      </c>
      <c r="E212" s="230" t="s">
        <v>6262</v>
      </c>
      <c r="F212" s="231" t="s">
        <v>6263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6264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6265</v>
      </c>
      <c r="F214" s="283" t="s">
        <v>6266</v>
      </c>
      <c r="G214" s="284" t="s">
        <v>360</v>
      </c>
      <c r="H214" s="285">
        <v>3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6267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6268</v>
      </c>
      <c r="F216" s="231" t="s">
        <v>6269</v>
      </c>
      <c r="G216" s="232" t="s">
        <v>360</v>
      </c>
      <c r="H216" s="233">
        <v>31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6270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6269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6271</v>
      </c>
      <c r="F218" s="283" t="s">
        <v>6272</v>
      </c>
      <c r="G218" s="284" t="s">
        <v>360</v>
      </c>
      <c r="H218" s="285">
        <v>31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6273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6274</v>
      </c>
      <c r="F220" s="231" t="s">
        <v>6275</v>
      </c>
      <c r="G220" s="232" t="s">
        <v>360</v>
      </c>
      <c r="H220" s="233">
        <v>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6276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6277</v>
      </c>
      <c r="F222" s="283" t="s">
        <v>6278</v>
      </c>
      <c r="G222" s="284" t="s">
        <v>360</v>
      </c>
      <c r="H222" s="285">
        <v>2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6279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6278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6280</v>
      </c>
      <c r="F224" s="231" t="s">
        <v>6281</v>
      </c>
      <c r="G224" s="232" t="s">
        <v>360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6282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6283</v>
      </c>
      <c r="F226" s="283" t="s">
        <v>6284</v>
      </c>
      <c r="G226" s="284" t="s">
        <v>360</v>
      </c>
      <c r="H226" s="285">
        <v>1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6285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6286</v>
      </c>
      <c r="F228" s="231" t="s">
        <v>6287</v>
      </c>
      <c r="G228" s="232" t="s">
        <v>360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6288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6289</v>
      </c>
      <c r="F230" s="283" t="s">
        <v>6290</v>
      </c>
      <c r="G230" s="284" t="s">
        <v>360</v>
      </c>
      <c r="H230" s="285">
        <v>1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6291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6292</v>
      </c>
      <c r="F232" s="231" t="s">
        <v>6293</v>
      </c>
      <c r="G232" s="232" t="s">
        <v>262</v>
      </c>
      <c r="H232" s="233">
        <v>53.039999999999999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6294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6295</v>
      </c>
      <c r="F234" s="283" t="s">
        <v>6296</v>
      </c>
      <c r="G234" s="284" t="s">
        <v>262</v>
      </c>
      <c r="H234" s="285">
        <v>58.344000000000001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6297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6298</v>
      </c>
      <c r="F236" s="231" t="s">
        <v>6299</v>
      </c>
      <c r="G236" s="232" t="s">
        <v>262</v>
      </c>
      <c r="H236" s="233">
        <v>158.56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6300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6299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6301</v>
      </c>
      <c r="F238" s="283" t="s">
        <v>6302</v>
      </c>
      <c r="G238" s="284" t="s">
        <v>262</v>
      </c>
      <c r="H238" s="285">
        <v>174.416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6303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6304</v>
      </c>
      <c r="F240" s="231" t="s">
        <v>6305</v>
      </c>
      <c r="G240" s="232" t="s">
        <v>2444</v>
      </c>
      <c r="H240" s="233">
        <v>19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6306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6307</v>
      </c>
      <c r="F242" s="231" t="s">
        <v>6308</v>
      </c>
      <c r="G242" s="232" t="s">
        <v>2444</v>
      </c>
      <c r="H242" s="233">
        <v>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6309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6308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6310</v>
      </c>
      <c r="F244" s="231" t="s">
        <v>6311</v>
      </c>
      <c r="G244" s="232" t="s">
        <v>360</v>
      </c>
      <c r="H244" s="233">
        <v>30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6312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6313</v>
      </c>
      <c r="F246" s="283" t="s">
        <v>6314</v>
      </c>
      <c r="G246" s="284" t="s">
        <v>360</v>
      </c>
      <c r="H246" s="285">
        <v>30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6315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6316</v>
      </c>
      <c r="F248" s="231" t="s">
        <v>6317</v>
      </c>
      <c r="G248" s="232" t="s">
        <v>262</v>
      </c>
      <c r="H248" s="233">
        <v>10.880000000000001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6318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6319</v>
      </c>
      <c r="F250" s="283" t="s">
        <v>6320</v>
      </c>
      <c r="G250" s="284" t="s">
        <v>262</v>
      </c>
      <c r="H250" s="285">
        <v>11.424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6321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2449</v>
      </c>
      <c r="D252" s="229" t="s">
        <v>245</v>
      </c>
      <c r="E252" s="230" t="s">
        <v>6322</v>
      </c>
      <c r="F252" s="231" t="s">
        <v>6323</v>
      </c>
      <c r="G252" s="232" t="s">
        <v>1155</v>
      </c>
      <c r="H252" s="233">
        <v>12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6324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2513</v>
      </c>
      <c r="D254" s="281" t="s">
        <v>478</v>
      </c>
      <c r="E254" s="282" t="s">
        <v>6325</v>
      </c>
      <c r="F254" s="283" t="s">
        <v>6326</v>
      </c>
      <c r="G254" s="284" t="s">
        <v>1155</v>
      </c>
      <c r="H254" s="285">
        <v>12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6327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5886</v>
      </c>
      <c r="F256" s="216" t="s">
        <v>5887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2519</v>
      </c>
      <c r="D257" s="229" t="s">
        <v>245</v>
      </c>
      <c r="E257" s="230" t="s">
        <v>6328</v>
      </c>
      <c r="F257" s="231" t="s">
        <v>6329</v>
      </c>
      <c r="G257" s="232" t="s">
        <v>5890</v>
      </c>
      <c r="H257" s="233">
        <v>0.80000000000000004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5891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5891</v>
      </c>
      <c r="BM257" s="240" t="s">
        <v>6330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6329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2526</v>
      </c>
      <c r="D259" s="229" t="s">
        <v>245</v>
      </c>
      <c r="E259" s="230" t="s">
        <v>6331</v>
      </c>
      <c r="F259" s="231" t="s">
        <v>5894</v>
      </c>
      <c r="G259" s="232" t="s">
        <v>5890</v>
      </c>
      <c r="H259" s="233">
        <v>0.80000000000000004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5891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5891</v>
      </c>
      <c r="BM259" s="240" t="s">
        <v>6332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2534</v>
      </c>
      <c r="D261" s="229" t="s">
        <v>245</v>
      </c>
      <c r="E261" s="230" t="s">
        <v>6333</v>
      </c>
      <c r="F261" s="231" t="s">
        <v>6334</v>
      </c>
      <c r="G261" s="232" t="s">
        <v>5890</v>
      </c>
      <c r="H261" s="233">
        <v>0.80000000000000004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5891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5891</v>
      </c>
      <c r="BM261" s="240" t="s">
        <v>6335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2456</v>
      </c>
      <c r="D263" s="229" t="s">
        <v>245</v>
      </c>
      <c r="E263" s="230" t="s">
        <v>6336</v>
      </c>
      <c r="F263" s="231" t="s">
        <v>6337</v>
      </c>
      <c r="G263" s="232" t="s">
        <v>5890</v>
      </c>
      <c r="H263" s="233">
        <v>0.80000000000000004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5891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5891</v>
      </c>
      <c r="BM263" s="240" t="s">
        <v>6338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2545</v>
      </c>
      <c r="D265" s="229" t="s">
        <v>245</v>
      </c>
      <c r="E265" s="230" t="s">
        <v>6339</v>
      </c>
      <c r="F265" s="231" t="s">
        <v>6340</v>
      </c>
      <c r="G265" s="232" t="s">
        <v>5898</v>
      </c>
      <c r="H265" s="233">
        <v>6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5891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5891</v>
      </c>
      <c r="BM265" s="240" t="s">
        <v>6341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6340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UcqFRsSsk7ajadxXNzQnDIw2tQtEKGv8K2F/ETjrJq/UhMfGisAjoDGQn99qYgZJo2+wu+xAHCLBtYoLaMkH5g==" hashValue="OT/eRwl1Ba3ANtGpbduVAbW3g3JTHO4+6rd9I/s40pLPvWtM1sRdj5fL5ZvLk4+HXIOSleQGfo7xFqVYnQKprQ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6342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6343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6344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6345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6346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6347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5553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6348</v>
      </c>
      <c r="F132" s="227" t="s">
        <v>6349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6350</v>
      </c>
      <c r="F133" s="231" t="s">
        <v>6351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6352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6351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6353</v>
      </c>
      <c r="F135" s="231" t="s">
        <v>6354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6355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6354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6356</v>
      </c>
      <c r="F137" s="231" t="s">
        <v>6357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6358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6357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6359</v>
      </c>
      <c r="F139" s="231" t="s">
        <v>6360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6361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6360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6362</v>
      </c>
      <c r="F141" s="227" t="s">
        <v>6363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6364</v>
      </c>
      <c r="F142" s="231" t="s">
        <v>6365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6366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6365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6367</v>
      </c>
      <c r="F144" s="231" t="s">
        <v>6368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6369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6368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6370</v>
      </c>
      <c r="F146" s="231" t="s">
        <v>6371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6372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6371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6373</v>
      </c>
      <c r="F148" s="231" t="s">
        <v>6374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6375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6374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6376</v>
      </c>
      <c r="F150" s="231" t="s">
        <v>6377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6378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6377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6379</v>
      </c>
      <c r="F152" s="231" t="s">
        <v>6380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6381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6380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6382</v>
      </c>
      <c r="F154" s="231" t="s">
        <v>6383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6384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6385</v>
      </c>
      <c r="F156" s="231" t="s">
        <v>6386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6387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6386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6388</v>
      </c>
      <c r="F158" s="227" t="s">
        <v>6389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6390</v>
      </c>
      <c r="F159" s="231" t="s">
        <v>6391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6392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6391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6393</v>
      </c>
      <c r="F161" s="227" t="s">
        <v>6394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6395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6396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6397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6398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6399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6400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6399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2484</v>
      </c>
      <c r="D168" s="229" t="s">
        <v>245</v>
      </c>
      <c r="E168" s="230" t="s">
        <v>1821</v>
      </c>
      <c r="F168" s="231" t="s">
        <v>6401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6402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6401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2489</v>
      </c>
      <c r="D170" s="229" t="s">
        <v>245</v>
      </c>
      <c r="E170" s="230" t="s">
        <v>1832</v>
      </c>
      <c r="F170" s="231" t="s">
        <v>6403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6404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1821</v>
      </c>
      <c r="D172" s="229" t="s">
        <v>245</v>
      </c>
      <c r="E172" s="230" t="s">
        <v>7</v>
      </c>
      <c r="F172" s="231" t="s">
        <v>6405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6406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1832</v>
      </c>
      <c r="D174" s="229" t="s">
        <v>245</v>
      </c>
      <c r="E174" s="230" t="s">
        <v>2327</v>
      </c>
      <c r="F174" s="231" t="s">
        <v>6407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6408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6407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1605</v>
      </c>
      <c r="F176" s="231" t="s">
        <v>6409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6410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6409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2327</v>
      </c>
      <c r="D178" s="229" t="s">
        <v>245</v>
      </c>
      <c r="E178" s="230" t="s">
        <v>1612</v>
      </c>
      <c r="F178" s="231" t="s">
        <v>6411</v>
      </c>
      <c r="G178" s="232" t="s">
        <v>3067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6412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6411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6413</v>
      </c>
      <c r="F180" s="227" t="s">
        <v>5887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1605</v>
      </c>
      <c r="D181" s="229" t="s">
        <v>245</v>
      </c>
      <c r="E181" s="230" t="s">
        <v>1068</v>
      </c>
      <c r="F181" s="231" t="s">
        <v>6414</v>
      </c>
      <c r="G181" s="232" t="s">
        <v>3067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6415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6414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1612</v>
      </c>
      <c r="D183" s="229" t="s">
        <v>245</v>
      </c>
      <c r="E183" s="230" t="s">
        <v>1680</v>
      </c>
      <c r="F183" s="231" t="s">
        <v>6416</v>
      </c>
      <c r="G183" s="232" t="s">
        <v>3067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6417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1686</v>
      </c>
      <c r="F185" s="231" t="s">
        <v>6418</v>
      </c>
      <c r="G185" s="232" t="s">
        <v>3067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6419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6418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1680</v>
      </c>
      <c r="D187" s="229" t="s">
        <v>245</v>
      </c>
      <c r="E187" s="230" t="s">
        <v>1437</v>
      </c>
      <c r="F187" s="231" t="s">
        <v>6420</v>
      </c>
      <c r="G187" s="232" t="s">
        <v>3067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6421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6420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1686</v>
      </c>
      <c r="D189" s="229" t="s">
        <v>245</v>
      </c>
      <c r="E189" s="230" t="s">
        <v>316</v>
      </c>
      <c r="F189" s="231" t="s">
        <v>6340</v>
      </c>
      <c r="G189" s="232" t="s">
        <v>3067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6422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6340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6423</v>
      </c>
      <c r="G191" s="232" t="s">
        <v>3067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6424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6423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6425</v>
      </c>
      <c r="G193" s="232" t="s">
        <v>3067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6426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6425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3+ZFKugCREzG/XIXKgqJEtyTxUQ9NU294P5jI1n0c8x5mErhT42tEwkV3TCFi8ooMSDq8BgrbC9hJ88+nyhZyw==" hashValue="BR+wQXMFykQeL7PsWcZRmXNDW7zFqgfkt2hEHNGi05J0/BL6IYlx2bJwEa3DkRCrzO5EpoRQmQokVoS4UBFoMA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ROUND((SUM(BE137:BE658)),  2)</f>
        <v>0</v>
      </c>
      <c r="G35" s="40"/>
      <c r="H35" s="40"/>
      <c r="I35" s="167">
        <v>0.20999999999999999</v>
      </c>
      <c r="J35" s="166">
        <f>ROUND(((SUM(BE137:BE658))*I35),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ROUND((SUM(BF137:BF658)),  2)</f>
        <v>0</v>
      </c>
      <c r="G36" s="40"/>
      <c r="H36" s="40"/>
      <c r="I36" s="167">
        <v>0.12</v>
      </c>
      <c r="J36" s="166">
        <f>ROUND(((SUM(BF137:BF658))*I36),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ROUND((SUM(BG137:BG658)),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ROUND((SUM(BH137:BH658)),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ROUND((SUM(BI137:BI658)),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6428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6429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6430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6431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6432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6433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6434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6435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6436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6437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6438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6439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6440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6441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6442</v>
      </c>
      <c r="E113" s="199"/>
      <c r="F113" s="199"/>
      <c r="G113" s="199"/>
      <c r="H113" s="199"/>
      <c r="I113" s="199"/>
      <c r="J113" s="200">
        <f>J550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6443</v>
      </c>
      <c r="E114" s="199"/>
      <c r="F114" s="199"/>
      <c r="G114" s="199"/>
      <c r="H114" s="199"/>
      <c r="I114" s="199"/>
      <c r="J114" s="200">
        <f>J551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6444</v>
      </c>
      <c r="E115" s="194"/>
      <c r="F115" s="194"/>
      <c r="G115" s="194"/>
      <c r="H115" s="194"/>
      <c r="I115" s="194"/>
      <c r="J115" s="195">
        <f>J648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P138+P154+P648</f>
        <v>0</v>
      </c>
      <c r="Q137" s="106"/>
      <c r="R137" s="210">
        <f>R138+R154+R648</f>
        <v>1.68978498</v>
      </c>
      <c r="S137" s="106"/>
      <c r="T137" s="211">
        <f>T138+T154+T648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BK138+BK154+BK648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6445</v>
      </c>
      <c r="F139" s="231" t="s">
        <v>6446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6447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6448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6449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6450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6451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6451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6452</v>
      </c>
      <c r="F146" s="231" t="s">
        <v>6453</v>
      </c>
      <c r="G146" s="232" t="s">
        <v>5890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6454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6453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6455</v>
      </c>
      <c r="F148" s="231" t="s">
        <v>6456</v>
      </c>
      <c r="G148" s="232" t="s">
        <v>5890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6456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6458</v>
      </c>
      <c r="F150" s="231" t="s">
        <v>6459</v>
      </c>
      <c r="G150" s="232" t="s">
        <v>5890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6460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6461</v>
      </c>
      <c r="F152" s="231" t="s">
        <v>6462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6463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6464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5455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6465</v>
      </c>
      <c r="F155" s="231" t="s">
        <v>6466</v>
      </c>
      <c r="G155" s="232" t="s">
        <v>5890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6467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6466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6468</v>
      </c>
      <c r="F157" s="231" t="s">
        <v>6469</v>
      </c>
      <c r="G157" s="232" t="s">
        <v>5890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6470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6469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6471</v>
      </c>
      <c r="F159" s="231" t="s">
        <v>6472</v>
      </c>
      <c r="G159" s="232" t="s">
        <v>5890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6473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6474</v>
      </c>
      <c r="F161" s="231" t="s">
        <v>6475</v>
      </c>
      <c r="G161" s="232" t="s">
        <v>3581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6476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6477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6478</v>
      </c>
      <c r="F163" s="227" t="s">
        <v>6479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6480</v>
      </c>
      <c r="F164" s="227" t="s">
        <v>6481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6482</v>
      </c>
      <c r="F165" s="231" t="s">
        <v>6483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6484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6485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6486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2327</v>
      </c>
      <c r="D168" s="281" t="s">
        <v>478</v>
      </c>
      <c r="E168" s="282" t="s">
        <v>6487</v>
      </c>
      <c r="F168" s="283" t="s">
        <v>6488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6489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6488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1605</v>
      </c>
      <c r="D170" s="281" t="s">
        <v>478</v>
      </c>
      <c r="E170" s="282" t="s">
        <v>6490</v>
      </c>
      <c r="F170" s="283" t="s">
        <v>6491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6492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6491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1612</v>
      </c>
      <c r="D172" s="281" t="s">
        <v>478</v>
      </c>
      <c r="E172" s="282" t="s">
        <v>6493</v>
      </c>
      <c r="F172" s="283" t="s">
        <v>6494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6495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6494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6496</v>
      </c>
      <c r="F174" s="283" t="s">
        <v>6497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6498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6497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1680</v>
      </c>
      <c r="D176" s="281" t="s">
        <v>478</v>
      </c>
      <c r="E176" s="282" t="s">
        <v>6499</v>
      </c>
      <c r="F176" s="283" t="s">
        <v>6500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6501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6500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1821</v>
      </c>
      <c r="D178" s="229" t="s">
        <v>245</v>
      </c>
      <c r="E178" s="230" t="s">
        <v>6502</v>
      </c>
      <c r="F178" s="231" t="s">
        <v>6503</v>
      </c>
      <c r="G178" s="232" t="s">
        <v>360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6504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6505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1832</v>
      </c>
      <c r="D180" s="281" t="s">
        <v>478</v>
      </c>
      <c r="E180" s="282" t="s">
        <v>6506</v>
      </c>
      <c r="F180" s="283" t="s">
        <v>6507</v>
      </c>
      <c r="G180" s="284" t="s">
        <v>5890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6508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6507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6509</v>
      </c>
      <c r="F182" s="227" t="s">
        <v>6510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1686</v>
      </c>
      <c r="D183" s="229" t="s">
        <v>245</v>
      </c>
      <c r="E183" s="230" t="s">
        <v>6482</v>
      </c>
      <c r="F183" s="231" t="s">
        <v>6483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6511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6485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6512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6513</v>
      </c>
      <c r="F186" s="283" t="s">
        <v>6497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6514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6497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6515</v>
      </c>
      <c r="F188" s="283" t="s">
        <v>6494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6516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6494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6517</v>
      </c>
      <c r="F190" s="283" t="s">
        <v>6518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6519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6518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6520</v>
      </c>
      <c r="F192" s="227" t="s">
        <v>6521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6522</v>
      </c>
      <c r="F193" s="231" t="s">
        <v>6523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6524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6525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6526</v>
      </c>
      <c r="F195" s="283" t="s">
        <v>6527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6528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6527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6529</v>
      </c>
      <c r="F197" s="227" t="s">
        <v>6530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6531</v>
      </c>
      <c r="F198" s="227" t="s">
        <v>6532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6533</v>
      </c>
      <c r="F199" s="231" t="s">
        <v>6534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6535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6536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6537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6538</v>
      </c>
      <c r="F202" s="283" t="s">
        <v>6539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6540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6539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6541</v>
      </c>
      <c r="F204" s="283" t="s">
        <v>6542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6543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6542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6544</v>
      </c>
      <c r="F206" s="283" t="s">
        <v>6545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6546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6545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6547</v>
      </c>
      <c r="F208" s="231" t="s">
        <v>6548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6549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6550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6551</v>
      </c>
      <c r="F210" s="283" t="s">
        <v>6552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6553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6554</v>
      </c>
      <c r="F212" s="231" t="s">
        <v>6555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6556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6557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6558</v>
      </c>
      <c r="F215" s="283" t="s">
        <v>6559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6560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2449</v>
      </c>
      <c r="D217" s="229" t="s">
        <v>245</v>
      </c>
      <c r="E217" s="230" t="s">
        <v>6561</v>
      </c>
      <c r="F217" s="231" t="s">
        <v>6562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6563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6564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6565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2513</v>
      </c>
      <c r="D220" s="281" t="s">
        <v>478</v>
      </c>
      <c r="E220" s="282" t="s">
        <v>6566</v>
      </c>
      <c r="F220" s="283" t="s">
        <v>6567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6568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6567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2519</v>
      </c>
      <c r="D222" s="281" t="s">
        <v>478</v>
      </c>
      <c r="E222" s="282" t="s">
        <v>6569</v>
      </c>
      <c r="F222" s="283" t="s">
        <v>6570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6571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6570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2526</v>
      </c>
      <c r="D224" s="281" t="s">
        <v>478</v>
      </c>
      <c r="E224" s="282" t="s">
        <v>6572</v>
      </c>
      <c r="F224" s="283" t="s">
        <v>6573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6574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6573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2534</v>
      </c>
      <c r="D226" s="281" t="s">
        <v>478</v>
      </c>
      <c r="E226" s="282" t="s">
        <v>6575</v>
      </c>
      <c r="F226" s="283" t="s">
        <v>6576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6577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6576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2456</v>
      </c>
      <c r="D228" s="281" t="s">
        <v>478</v>
      </c>
      <c r="E228" s="282" t="s">
        <v>6578</v>
      </c>
      <c r="F228" s="283" t="s">
        <v>6579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6580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6579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6581</v>
      </c>
      <c r="F230" s="227" t="s">
        <v>6582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2545</v>
      </c>
      <c r="D231" s="229" t="s">
        <v>245</v>
      </c>
      <c r="E231" s="230" t="s">
        <v>6533</v>
      </c>
      <c r="F231" s="231" t="s">
        <v>6534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6583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6536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6584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2691</v>
      </c>
      <c r="D234" s="281" t="s">
        <v>478</v>
      </c>
      <c r="E234" s="282" t="s">
        <v>6585</v>
      </c>
      <c r="F234" s="283" t="s">
        <v>6539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6586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6539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4264</v>
      </c>
      <c r="D236" s="281" t="s">
        <v>478</v>
      </c>
      <c r="E236" s="282" t="s">
        <v>6587</v>
      </c>
      <c r="F236" s="283" t="s">
        <v>6545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6588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3259</v>
      </c>
      <c r="D238" s="229" t="s">
        <v>245</v>
      </c>
      <c r="E238" s="230" t="s">
        <v>6554</v>
      </c>
      <c r="F238" s="231" t="s">
        <v>6555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6589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6557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6558</v>
      </c>
      <c r="F241" s="283" t="s">
        <v>6559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6590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6559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6561</v>
      </c>
      <c r="F243" s="231" t="s">
        <v>6562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6591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6564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6572</v>
      </c>
      <c r="F246" s="283" t="s">
        <v>6573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6592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6573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6593</v>
      </c>
      <c r="F248" s="227" t="s">
        <v>6594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6595</v>
      </c>
      <c r="F249" s="231" t="s">
        <v>6596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6597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6598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6599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6600</v>
      </c>
      <c r="F252" s="283" t="s">
        <v>6601</v>
      </c>
      <c r="G252" s="284" t="s">
        <v>5890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6602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6601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6603</v>
      </c>
      <c r="F254" s="283" t="s">
        <v>6604</v>
      </c>
      <c r="G254" s="284" t="s">
        <v>5890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6605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6604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6606</v>
      </c>
      <c r="F256" s="231" t="s">
        <v>6607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6608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6609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6610</v>
      </c>
      <c r="F259" s="283" t="s">
        <v>6611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6612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6611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6613</v>
      </c>
      <c r="F261" s="231" t="s">
        <v>6614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6615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6616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6617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6618</v>
      </c>
      <c r="F264" s="283" t="s">
        <v>6619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6620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6619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6621</v>
      </c>
      <c r="F266" s="283" t="s">
        <v>6622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6623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6622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6624</v>
      </c>
      <c r="F268" s="231" t="s">
        <v>6625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6626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6627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6628</v>
      </c>
      <c r="F270" s="283" t="s">
        <v>6629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6630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6629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6631</v>
      </c>
      <c r="F272" s="231" t="s">
        <v>6632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6633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6634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6635</v>
      </c>
      <c r="F274" s="283" t="s">
        <v>6636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6637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6636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6638</v>
      </c>
      <c r="F276" s="231" t="s">
        <v>6639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6640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6641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6617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6642</v>
      </c>
      <c r="F279" s="283" t="s">
        <v>6643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6644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6643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6645</v>
      </c>
      <c r="F281" s="283" t="s">
        <v>6646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6647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6646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6648</v>
      </c>
      <c r="F283" s="227" t="s">
        <v>6649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P284+P410+P492+P550</f>
        <v>0</v>
      </c>
      <c r="Q283" s="221"/>
      <c r="R283" s="222">
        <f>R284+R410+R492+R550</f>
        <v>1.05956498</v>
      </c>
      <c r="S283" s="221"/>
      <c r="T283" s="223">
        <f>T284+T410+T492+T550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BK284+BK410+BK492+BK550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6650</v>
      </c>
      <c r="F284" s="227" t="s">
        <v>6651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1796</v>
      </c>
      <c r="D285" s="229" t="s">
        <v>245</v>
      </c>
      <c r="E285" s="230" t="s">
        <v>6652</v>
      </c>
      <c r="F285" s="231" t="s">
        <v>6653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6654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6655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6656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6657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1801</v>
      </c>
      <c r="D290" s="229" t="s">
        <v>245</v>
      </c>
      <c r="E290" s="230" t="s">
        <v>6658</v>
      </c>
      <c r="F290" s="231" t="s">
        <v>6659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6660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6661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6662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6663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2072</v>
      </c>
      <c r="D294" s="229" t="s">
        <v>245</v>
      </c>
      <c r="E294" s="230" t="s">
        <v>6664</v>
      </c>
      <c r="F294" s="231" t="s">
        <v>6665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6666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6667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6668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6669</v>
      </c>
      <c r="F298" s="283" t="s">
        <v>6670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6671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6670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6672</v>
      </c>
      <c r="F300" s="283" t="s">
        <v>6673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6674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6673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6675</v>
      </c>
      <c r="F302" s="283" t="s">
        <v>6676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6677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6676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6678</v>
      </c>
      <c r="F304" s="283" t="s">
        <v>6679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6680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6679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6681</v>
      </c>
      <c r="F306" s="283" t="s">
        <v>6682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6683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6682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6684</v>
      </c>
      <c r="F308" s="283" t="s">
        <v>6685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6686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6685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2196</v>
      </c>
      <c r="D310" s="229" t="s">
        <v>245</v>
      </c>
      <c r="E310" s="230" t="s">
        <v>6687</v>
      </c>
      <c r="F310" s="231" t="s">
        <v>6688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6689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6691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2204</v>
      </c>
      <c r="D314" s="281" t="s">
        <v>478</v>
      </c>
      <c r="E314" s="282" t="s">
        <v>6692</v>
      </c>
      <c r="F314" s="283" t="s">
        <v>6693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6694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6693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2210</v>
      </c>
      <c r="D316" s="281" t="s">
        <v>478</v>
      </c>
      <c r="E316" s="282" t="s">
        <v>6695</v>
      </c>
      <c r="F316" s="283" t="s">
        <v>6696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6697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6696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2216</v>
      </c>
      <c r="D318" s="281" t="s">
        <v>478</v>
      </c>
      <c r="E318" s="282" t="s">
        <v>6698</v>
      </c>
      <c r="F318" s="283" t="s">
        <v>6699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6700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6699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2227</v>
      </c>
      <c r="D320" s="281" t="s">
        <v>478</v>
      </c>
      <c r="E320" s="282" t="s">
        <v>6701</v>
      </c>
      <c r="F320" s="283" t="s">
        <v>6702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6703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6702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2233</v>
      </c>
      <c r="D322" s="281" t="s">
        <v>478</v>
      </c>
      <c r="E322" s="282" t="s">
        <v>6704</v>
      </c>
      <c r="F322" s="283" t="s">
        <v>6705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6706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6705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2238</v>
      </c>
      <c r="D324" s="281" t="s">
        <v>478</v>
      </c>
      <c r="E324" s="282" t="s">
        <v>6707</v>
      </c>
      <c r="F324" s="283" t="s">
        <v>6708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6709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6708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2244</v>
      </c>
      <c r="D326" s="281" t="s">
        <v>478</v>
      </c>
      <c r="E326" s="282" t="s">
        <v>6710</v>
      </c>
      <c r="F326" s="283" t="s">
        <v>6711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6712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6711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2249</v>
      </c>
      <c r="D328" s="281" t="s">
        <v>478</v>
      </c>
      <c r="E328" s="282" t="s">
        <v>6713</v>
      </c>
      <c r="F328" s="283" t="s">
        <v>6714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6715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6714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2221</v>
      </c>
      <c r="D330" s="281" t="s">
        <v>478</v>
      </c>
      <c r="E330" s="282" t="s">
        <v>6716</v>
      </c>
      <c r="F330" s="283" t="s">
        <v>6717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6718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6717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6719</v>
      </c>
      <c r="F332" s="283" t="s">
        <v>6720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6721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6720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1805</v>
      </c>
      <c r="D334" s="229" t="s">
        <v>245</v>
      </c>
      <c r="E334" s="230" t="s">
        <v>6722</v>
      </c>
      <c r="F334" s="231" t="s">
        <v>6723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6724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6725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6726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1763</v>
      </c>
      <c r="D338" s="281" t="s">
        <v>478</v>
      </c>
      <c r="E338" s="282" t="s">
        <v>6727</v>
      </c>
      <c r="F338" s="283" t="s">
        <v>6728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6729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6728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1770</v>
      </c>
      <c r="D340" s="281" t="s">
        <v>478</v>
      </c>
      <c r="E340" s="282" t="s">
        <v>6730</v>
      </c>
      <c r="F340" s="283" t="s">
        <v>6731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6732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6731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6733</v>
      </c>
      <c r="F342" s="283" t="s">
        <v>6734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6735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6734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2131</v>
      </c>
      <c r="D344" s="281" t="s">
        <v>478</v>
      </c>
      <c r="E344" s="282" t="s">
        <v>6736</v>
      </c>
      <c r="F344" s="283" t="s">
        <v>6737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6738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6737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2137</v>
      </c>
      <c r="D346" s="281" t="s">
        <v>478</v>
      </c>
      <c r="E346" s="282" t="s">
        <v>6739</v>
      </c>
      <c r="F346" s="283" t="s">
        <v>6740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6741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6740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2104</v>
      </c>
      <c r="D348" s="229" t="s">
        <v>245</v>
      </c>
      <c r="E348" s="230" t="s">
        <v>6742</v>
      </c>
      <c r="F348" s="231" t="s">
        <v>6743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6744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6745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6746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4297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2113</v>
      </c>
      <c r="D353" s="281" t="s">
        <v>478</v>
      </c>
      <c r="E353" s="282" t="s">
        <v>6747</v>
      </c>
      <c r="F353" s="283" t="s">
        <v>6748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6749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6748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2119</v>
      </c>
      <c r="D355" s="281" t="s">
        <v>478</v>
      </c>
      <c r="E355" s="282" t="s">
        <v>6750</v>
      </c>
      <c r="F355" s="283" t="s">
        <v>6751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6752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6751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2125</v>
      </c>
      <c r="D357" s="281" t="s">
        <v>478</v>
      </c>
      <c r="E357" s="282" t="s">
        <v>6753</v>
      </c>
      <c r="F357" s="283" t="s">
        <v>6754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6755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6754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2142</v>
      </c>
      <c r="D359" s="281" t="s">
        <v>478</v>
      </c>
      <c r="E359" s="282" t="s">
        <v>6756</v>
      </c>
      <c r="F359" s="283" t="s">
        <v>6757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6758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6757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2148</v>
      </c>
      <c r="D361" s="281" t="s">
        <v>478</v>
      </c>
      <c r="E361" s="282" t="s">
        <v>6759</v>
      </c>
      <c r="F361" s="283" t="s">
        <v>6760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6761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6760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2153</v>
      </c>
      <c r="D363" s="281" t="s">
        <v>478</v>
      </c>
      <c r="E363" s="282" t="s">
        <v>6762</v>
      </c>
      <c r="F363" s="283" t="s">
        <v>6763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6764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6763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2162</v>
      </c>
      <c r="D365" s="281" t="s">
        <v>478</v>
      </c>
      <c r="E365" s="282" t="s">
        <v>6765</v>
      </c>
      <c r="F365" s="283" t="s">
        <v>6766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6767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6766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6768</v>
      </c>
      <c r="F367" s="231" t="s">
        <v>6769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6770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6771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4297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6772</v>
      </c>
      <c r="F370" s="283" t="s">
        <v>6773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6774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6773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6775</v>
      </c>
      <c r="F372" s="283" t="s">
        <v>6776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6777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6776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6778</v>
      </c>
      <c r="F374" s="231" t="s">
        <v>6779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6780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6781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1733</v>
      </c>
      <c r="D378" s="281" t="s">
        <v>478</v>
      </c>
      <c r="E378" s="282" t="s">
        <v>6782</v>
      </c>
      <c r="F378" s="283" t="s">
        <v>6783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6784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6783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1740</v>
      </c>
      <c r="D380" s="281" t="s">
        <v>478</v>
      </c>
      <c r="E380" s="282" t="s">
        <v>6785</v>
      </c>
      <c r="F380" s="283" t="s">
        <v>6786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6787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6786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1745</v>
      </c>
      <c r="D382" s="281" t="s">
        <v>478</v>
      </c>
      <c r="E382" s="282" t="s">
        <v>6788</v>
      </c>
      <c r="F382" s="283" t="s">
        <v>6786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6789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6786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1753</v>
      </c>
      <c r="D384" s="229" t="s">
        <v>245</v>
      </c>
      <c r="E384" s="230" t="s">
        <v>6790</v>
      </c>
      <c r="F384" s="231" t="s">
        <v>6791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6792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6793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6794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1758</v>
      </c>
      <c r="D388" s="281" t="s">
        <v>478</v>
      </c>
      <c r="E388" s="282" t="s">
        <v>6795</v>
      </c>
      <c r="F388" s="283" t="s">
        <v>6796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6797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6796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1719</v>
      </c>
      <c r="D390" s="281" t="s">
        <v>478</v>
      </c>
      <c r="E390" s="282" t="s">
        <v>6798</v>
      </c>
      <c r="F390" s="283" t="s">
        <v>6799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6800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6799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1728</v>
      </c>
      <c r="D392" s="281" t="s">
        <v>478</v>
      </c>
      <c r="E392" s="282" t="s">
        <v>6801</v>
      </c>
      <c r="F392" s="283" t="s">
        <v>6802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6803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6802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2024</v>
      </c>
      <c r="D394" s="281" t="s">
        <v>478</v>
      </c>
      <c r="E394" s="282" t="s">
        <v>6804</v>
      </c>
      <c r="F394" s="283" t="s">
        <v>6805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6806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6805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2032</v>
      </c>
      <c r="D396" s="281" t="s">
        <v>478</v>
      </c>
      <c r="E396" s="282" t="s">
        <v>6807</v>
      </c>
      <c r="F396" s="283" t="s">
        <v>6808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6809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6808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2037</v>
      </c>
      <c r="D398" s="281" t="s">
        <v>478</v>
      </c>
      <c r="E398" s="282" t="s">
        <v>6810</v>
      </c>
      <c r="F398" s="283" t="s">
        <v>6811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6812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6811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2007</v>
      </c>
      <c r="D400" s="281" t="s">
        <v>478</v>
      </c>
      <c r="E400" s="282" t="s">
        <v>6813</v>
      </c>
      <c r="F400" s="283" t="s">
        <v>6814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6815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6814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2013</v>
      </c>
      <c r="D402" s="281" t="s">
        <v>478</v>
      </c>
      <c r="E402" s="282" t="s">
        <v>6816</v>
      </c>
      <c r="F402" s="283" t="s">
        <v>6817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6818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6817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2019</v>
      </c>
      <c r="D404" s="281" t="s">
        <v>478</v>
      </c>
      <c r="E404" s="282" t="s">
        <v>6819</v>
      </c>
      <c r="F404" s="283" t="s">
        <v>6820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6821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6820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1810</v>
      </c>
      <c r="D406" s="229" t="s">
        <v>245</v>
      </c>
      <c r="E406" s="230" t="s">
        <v>6822</v>
      </c>
      <c r="F406" s="231" t="s">
        <v>6823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6824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6825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1817</v>
      </c>
      <c r="D408" s="229" t="s">
        <v>245</v>
      </c>
      <c r="E408" s="230" t="s">
        <v>6826</v>
      </c>
      <c r="F408" s="231" t="s">
        <v>6827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6828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6829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6830</v>
      </c>
      <c r="F410" s="227" t="s">
        <v>6831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1836</v>
      </c>
      <c r="D411" s="229" t="s">
        <v>245</v>
      </c>
      <c r="E411" s="230" t="s">
        <v>6652</v>
      </c>
      <c r="F411" s="231" t="s">
        <v>6653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6832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6655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6833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6834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1851</v>
      </c>
      <c r="D416" s="229" t="s">
        <v>245</v>
      </c>
      <c r="E416" s="230" t="s">
        <v>6658</v>
      </c>
      <c r="F416" s="231" t="s">
        <v>6659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6835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6661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6836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6837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1877</v>
      </c>
      <c r="D420" s="229" t="s">
        <v>245</v>
      </c>
      <c r="E420" s="230" t="s">
        <v>6664</v>
      </c>
      <c r="F420" s="231" t="s">
        <v>6665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6838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6667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6839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4845</v>
      </c>
      <c r="D424" s="281" t="s">
        <v>478</v>
      </c>
      <c r="E424" s="282" t="s">
        <v>6840</v>
      </c>
      <c r="F424" s="283" t="s">
        <v>6841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6842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6841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1690</v>
      </c>
      <c r="D426" s="281" t="s">
        <v>478</v>
      </c>
      <c r="E426" s="282" t="s">
        <v>6843</v>
      </c>
      <c r="F426" s="283" t="s">
        <v>6844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6845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6844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6846</v>
      </c>
      <c r="F428" s="283" t="s">
        <v>6676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6847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6676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6848</v>
      </c>
      <c r="F430" s="283" t="s">
        <v>6679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6849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6679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6850</v>
      </c>
      <c r="F432" s="283" t="s">
        <v>6851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6852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6851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4869</v>
      </c>
      <c r="D434" s="229" t="s">
        <v>245</v>
      </c>
      <c r="E434" s="230" t="s">
        <v>6687</v>
      </c>
      <c r="F434" s="231" t="s">
        <v>6688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6853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6690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6854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4876</v>
      </c>
      <c r="D438" s="281" t="s">
        <v>478</v>
      </c>
      <c r="E438" s="282" t="s">
        <v>6855</v>
      </c>
      <c r="F438" s="283" t="s">
        <v>6696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6856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6696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6857</v>
      </c>
      <c r="F440" s="283" t="s">
        <v>6858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6859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6858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6860</v>
      </c>
      <c r="F442" s="283" t="s">
        <v>6861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6862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6861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1958</v>
      </c>
      <c r="D444" s="281" t="s">
        <v>478</v>
      </c>
      <c r="E444" s="282" t="s">
        <v>6863</v>
      </c>
      <c r="F444" s="283" t="s">
        <v>6864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6865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6864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1965</v>
      </c>
      <c r="D446" s="281" t="s">
        <v>478</v>
      </c>
      <c r="E446" s="282" t="s">
        <v>6866</v>
      </c>
      <c r="F446" s="283" t="s">
        <v>6867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6868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6867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1707</v>
      </c>
      <c r="D448" s="281" t="s">
        <v>478</v>
      </c>
      <c r="E448" s="282" t="s">
        <v>6869</v>
      </c>
      <c r="F448" s="283" t="s">
        <v>6720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6870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6720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1855</v>
      </c>
      <c r="D450" s="229" t="s">
        <v>245</v>
      </c>
      <c r="E450" s="230" t="s">
        <v>6722</v>
      </c>
      <c r="F450" s="231" t="s">
        <v>6723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6871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6725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6872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1945</v>
      </c>
      <c r="D454" s="281" t="s">
        <v>478</v>
      </c>
      <c r="E454" s="282" t="s">
        <v>6873</v>
      </c>
      <c r="F454" s="283" t="s">
        <v>6874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6875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6874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1953</v>
      </c>
      <c r="D456" s="281" t="s">
        <v>478</v>
      </c>
      <c r="E456" s="282" t="s">
        <v>6876</v>
      </c>
      <c r="F456" s="283" t="s">
        <v>6877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6878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6877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1857</v>
      </c>
      <c r="D458" s="229" t="s">
        <v>245</v>
      </c>
      <c r="E458" s="230" t="s">
        <v>6742</v>
      </c>
      <c r="F458" s="231" t="s">
        <v>6743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6879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6745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6880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1863</v>
      </c>
      <c r="D461" s="281" t="s">
        <v>478</v>
      </c>
      <c r="E461" s="282" t="s">
        <v>6881</v>
      </c>
      <c r="F461" s="283" t="s">
        <v>6882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6883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6882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1890</v>
      </c>
      <c r="D463" s="281" t="s">
        <v>478</v>
      </c>
      <c r="E463" s="282" t="s">
        <v>6884</v>
      </c>
      <c r="F463" s="283" t="s">
        <v>6885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6886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6885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1897</v>
      </c>
      <c r="D465" s="281" t="s">
        <v>478</v>
      </c>
      <c r="E465" s="282" t="s">
        <v>6887</v>
      </c>
      <c r="F465" s="283" t="s">
        <v>6888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6889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6888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1868</v>
      </c>
      <c r="D467" s="281" t="s">
        <v>478</v>
      </c>
      <c r="E467" s="282" t="s">
        <v>6890</v>
      </c>
      <c r="F467" s="283" t="s">
        <v>6891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6892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6891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1714</v>
      </c>
      <c r="D469" s="229" t="s">
        <v>245</v>
      </c>
      <c r="E469" s="230" t="s">
        <v>6778</v>
      </c>
      <c r="F469" s="231" t="s">
        <v>6779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6893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6781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2049</v>
      </c>
      <c r="D471" s="281" t="s">
        <v>478</v>
      </c>
      <c r="E471" s="282" t="s">
        <v>6894</v>
      </c>
      <c r="F471" s="283" t="s">
        <v>6783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6895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6783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1971</v>
      </c>
      <c r="D473" s="229" t="s">
        <v>245</v>
      </c>
      <c r="E473" s="230" t="s">
        <v>6790</v>
      </c>
      <c r="F473" s="231" t="s">
        <v>6791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6896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6793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6897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1980</v>
      </c>
      <c r="D476" s="281" t="s">
        <v>478</v>
      </c>
      <c r="E476" s="282" t="s">
        <v>6898</v>
      </c>
      <c r="F476" s="283" t="s">
        <v>6802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6899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6802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1903</v>
      </c>
      <c r="D478" s="281" t="s">
        <v>478</v>
      </c>
      <c r="E478" s="282" t="s">
        <v>6900</v>
      </c>
      <c r="F478" s="283" t="s">
        <v>6808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6901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6808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1911</v>
      </c>
      <c r="D480" s="281" t="s">
        <v>478</v>
      </c>
      <c r="E480" s="282" t="s">
        <v>6902</v>
      </c>
      <c r="F480" s="283" t="s">
        <v>6903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6904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6903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1992</v>
      </c>
      <c r="D482" s="281" t="s">
        <v>478</v>
      </c>
      <c r="E482" s="282" t="s">
        <v>6905</v>
      </c>
      <c r="F482" s="283" t="s">
        <v>6811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6906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6811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2000</v>
      </c>
      <c r="D484" s="281" t="s">
        <v>478</v>
      </c>
      <c r="E484" s="282" t="s">
        <v>6907</v>
      </c>
      <c r="F484" s="283" t="s">
        <v>6908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6909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6908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1926</v>
      </c>
      <c r="D486" s="281" t="s">
        <v>478</v>
      </c>
      <c r="E486" s="282" t="s">
        <v>6910</v>
      </c>
      <c r="F486" s="283" t="s">
        <v>6911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6912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6911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1933</v>
      </c>
      <c r="D488" s="229" t="s">
        <v>245</v>
      </c>
      <c r="E488" s="230" t="s">
        <v>6822</v>
      </c>
      <c r="F488" s="231" t="s">
        <v>6823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6913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6825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1987</v>
      </c>
      <c r="D490" s="229" t="s">
        <v>245</v>
      </c>
      <c r="E490" s="230" t="s">
        <v>6826</v>
      </c>
      <c r="F490" s="231" t="s">
        <v>6827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6914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6829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6915</v>
      </c>
      <c r="F492" s="227" t="s">
        <v>6916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SUM(P493:P549)</f>
        <v>0</v>
      </c>
      <c r="Q492" s="221"/>
      <c r="R492" s="222">
        <f>SUM(R493:R549)</f>
        <v>0.52676363999999998</v>
      </c>
      <c r="S492" s="221"/>
      <c r="T492" s="223">
        <f>SUM(T493:T549)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SUM(BK493:BK549)</f>
        <v>0</v>
      </c>
    </row>
    <row r="493" s="2" customFormat="1" ht="37.8" customHeight="1">
      <c r="A493" s="40"/>
      <c r="B493" s="41"/>
      <c r="C493" s="229" t="s">
        <v>6917</v>
      </c>
      <c r="D493" s="229" t="s">
        <v>245</v>
      </c>
      <c r="E493" s="230" t="s">
        <v>6658</v>
      </c>
      <c r="F493" s="231" t="s">
        <v>6659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6918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6661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6919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6920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6921</v>
      </c>
      <c r="D497" s="229" t="s">
        <v>245</v>
      </c>
      <c r="E497" s="230" t="s">
        <v>6687</v>
      </c>
      <c r="F497" s="231" t="s">
        <v>6688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6922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6690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6923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6924</v>
      </c>
      <c r="D500" s="281" t="s">
        <v>478</v>
      </c>
      <c r="E500" s="282" t="s">
        <v>6925</v>
      </c>
      <c r="F500" s="283" t="s">
        <v>6699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6926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6699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33" customHeight="1">
      <c r="A502" s="40"/>
      <c r="B502" s="41"/>
      <c r="C502" s="229" t="s">
        <v>6927</v>
      </c>
      <c r="D502" s="229" t="s">
        <v>245</v>
      </c>
      <c r="E502" s="230" t="s">
        <v>6928</v>
      </c>
      <c r="F502" s="231" t="s">
        <v>6929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6930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6931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6932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110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6933</v>
      </c>
      <c r="G505" s="260"/>
      <c r="H505" s="263">
        <v>7.6000000000000005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110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33" customHeight="1">
      <c r="A506" s="40"/>
      <c r="B506" s="41"/>
      <c r="C506" s="281" t="s">
        <v>6934</v>
      </c>
      <c r="D506" s="281" t="s">
        <v>478</v>
      </c>
      <c r="E506" s="282" t="s">
        <v>6935</v>
      </c>
      <c r="F506" s="283" t="s">
        <v>6936</v>
      </c>
      <c r="G506" s="284" t="s">
        <v>262</v>
      </c>
      <c r="H506" s="285">
        <v>4.2300000000000004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110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6937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6938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110</v>
      </c>
    </row>
    <row r="508" s="2" customFormat="1" ht="37.8" customHeight="1">
      <c r="A508" s="40"/>
      <c r="B508" s="41"/>
      <c r="C508" s="281" t="s">
        <v>6939</v>
      </c>
      <c r="D508" s="281" t="s">
        <v>478</v>
      </c>
      <c r="E508" s="282" t="s">
        <v>6940</v>
      </c>
      <c r="F508" s="283" t="s">
        <v>6938</v>
      </c>
      <c r="G508" s="284" t="s">
        <v>262</v>
      </c>
      <c r="H508" s="285">
        <v>3.3700000000000001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110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6941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6938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110</v>
      </c>
    </row>
    <row r="510" s="2" customFormat="1" ht="33" customHeight="1">
      <c r="A510" s="40"/>
      <c r="B510" s="41"/>
      <c r="C510" s="229" t="s">
        <v>6942</v>
      </c>
      <c r="D510" s="229" t="s">
        <v>245</v>
      </c>
      <c r="E510" s="230" t="s">
        <v>6943</v>
      </c>
      <c r="F510" s="231" t="s">
        <v>6944</v>
      </c>
      <c r="G510" s="232" t="s">
        <v>262</v>
      </c>
      <c r="H510" s="233">
        <v>10.460000000000001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110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6945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6946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110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6947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110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6948</v>
      </c>
      <c r="G513" s="260"/>
      <c r="H513" s="263">
        <v>10.459999999999999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110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3" customHeight="1">
      <c r="A514" s="40"/>
      <c r="B514" s="41"/>
      <c r="C514" s="281" t="s">
        <v>6949</v>
      </c>
      <c r="D514" s="281" t="s">
        <v>478</v>
      </c>
      <c r="E514" s="282" t="s">
        <v>6950</v>
      </c>
      <c r="F514" s="283" t="s">
        <v>6951</v>
      </c>
      <c r="G514" s="284" t="s">
        <v>262</v>
      </c>
      <c r="H514" s="285">
        <v>6.8899999999999997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6952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6951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37.8" customHeight="1">
      <c r="A516" s="40"/>
      <c r="B516" s="41"/>
      <c r="C516" s="281" t="s">
        <v>6953</v>
      </c>
      <c r="D516" s="281" t="s">
        <v>478</v>
      </c>
      <c r="E516" s="282" t="s">
        <v>6954</v>
      </c>
      <c r="F516" s="283" t="s">
        <v>6955</v>
      </c>
      <c r="G516" s="284" t="s">
        <v>262</v>
      </c>
      <c r="H516" s="285">
        <v>3.5699999999999998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6956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6955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33" customHeight="1">
      <c r="A518" s="40"/>
      <c r="B518" s="41"/>
      <c r="C518" s="229" t="s">
        <v>6957</v>
      </c>
      <c r="D518" s="229" t="s">
        <v>245</v>
      </c>
      <c r="E518" s="230" t="s">
        <v>6958</v>
      </c>
      <c r="F518" s="231" t="s">
        <v>6959</v>
      </c>
      <c r="G518" s="232" t="s">
        <v>262</v>
      </c>
      <c r="H518" s="233">
        <v>4.9400000000000004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6962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110</v>
      </c>
    </row>
    <row r="521" s="2" customFormat="1" ht="37.8" customHeight="1">
      <c r="A521" s="40"/>
      <c r="B521" s="41"/>
      <c r="C521" s="281" t="s">
        <v>6963</v>
      </c>
      <c r="D521" s="281" t="s">
        <v>478</v>
      </c>
      <c r="E521" s="282" t="s">
        <v>6964</v>
      </c>
      <c r="F521" s="283" t="s">
        <v>6965</v>
      </c>
      <c r="G521" s="284" t="s">
        <v>262</v>
      </c>
      <c r="H521" s="285">
        <v>4.9400000000000004</v>
      </c>
      <c r="I521" s="286"/>
      <c r="J521" s="287">
        <f>ROUND(I521*H521,2)</f>
        <v>0</v>
      </c>
      <c r="K521" s="283" t="s">
        <v>1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110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6966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6965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110</v>
      </c>
    </row>
    <row r="523" s="2" customFormat="1" ht="37.8" customHeight="1">
      <c r="A523" s="40"/>
      <c r="B523" s="41"/>
      <c r="C523" s="229" t="s">
        <v>6967</v>
      </c>
      <c r="D523" s="229" t="s">
        <v>245</v>
      </c>
      <c r="E523" s="230" t="s">
        <v>6968</v>
      </c>
      <c r="F523" s="231" t="s">
        <v>6969</v>
      </c>
      <c r="G523" s="232" t="s">
        <v>360</v>
      </c>
      <c r="H523" s="233">
        <v>2</v>
      </c>
      <c r="I523" s="234"/>
      <c r="J523" s="235">
        <f>ROUND(I523*H523,2)</f>
        <v>0</v>
      </c>
      <c r="K523" s="231" t="s">
        <v>249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110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6970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6971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110</v>
      </c>
    </row>
    <row r="525" s="2" customFormat="1">
      <c r="A525" s="40"/>
      <c r="B525" s="41"/>
      <c r="C525" s="42"/>
      <c r="D525" s="247" t="s">
        <v>254</v>
      </c>
      <c r="E525" s="42"/>
      <c r="F525" s="248" t="s">
        <v>6972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254</v>
      </c>
      <c r="AU525" s="19" t="s">
        <v>110</v>
      </c>
    </row>
    <row r="526" s="2" customFormat="1" ht="37.8" customHeight="1">
      <c r="A526" s="40"/>
      <c r="B526" s="41"/>
      <c r="C526" s="281" t="s">
        <v>6973</v>
      </c>
      <c r="D526" s="281" t="s">
        <v>478</v>
      </c>
      <c r="E526" s="282" t="s">
        <v>6974</v>
      </c>
      <c r="F526" s="283" t="s">
        <v>6975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6976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6975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6977</v>
      </c>
      <c r="D528" s="281" t="s">
        <v>478</v>
      </c>
      <c r="E528" s="282" t="s">
        <v>6978</v>
      </c>
      <c r="F528" s="283" t="s">
        <v>6979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6980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6979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6981</v>
      </c>
      <c r="D530" s="229" t="s">
        <v>245</v>
      </c>
      <c r="E530" s="230" t="s">
        <v>6982</v>
      </c>
      <c r="F530" s="231" t="s">
        <v>6983</v>
      </c>
      <c r="G530" s="232" t="s">
        <v>360</v>
      </c>
      <c r="H530" s="233">
        <v>1</v>
      </c>
      <c r="I530" s="234"/>
      <c r="J530" s="235">
        <f>ROUND(I530*H530,2)</f>
        <v>0</v>
      </c>
      <c r="K530" s="231" t="s">
        <v>249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6984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6985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>
      <c r="A532" s="40"/>
      <c r="B532" s="41"/>
      <c r="C532" s="42"/>
      <c r="D532" s="247" t="s">
        <v>254</v>
      </c>
      <c r="E532" s="42"/>
      <c r="F532" s="248" t="s">
        <v>6986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254</v>
      </c>
      <c r="AU532" s="19" t="s">
        <v>110</v>
      </c>
    </row>
    <row r="533" s="2" customFormat="1" ht="37.8" customHeight="1">
      <c r="A533" s="40"/>
      <c r="B533" s="41"/>
      <c r="C533" s="281" t="s">
        <v>6987</v>
      </c>
      <c r="D533" s="281" t="s">
        <v>478</v>
      </c>
      <c r="E533" s="282" t="s">
        <v>6988</v>
      </c>
      <c r="F533" s="283" t="s">
        <v>6989</v>
      </c>
      <c r="G533" s="284" t="s">
        <v>360</v>
      </c>
      <c r="H533" s="285">
        <v>1</v>
      </c>
      <c r="I533" s="286"/>
      <c r="J533" s="287">
        <f>ROUND(I533*H533,2)</f>
        <v>0</v>
      </c>
      <c r="K533" s="283" t="s">
        <v>1</v>
      </c>
      <c r="L533" s="288"/>
      <c r="M533" s="289" t="s">
        <v>1</v>
      </c>
      <c r="N533" s="290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896</v>
      </c>
      <c r="AT533" s="240" t="s">
        <v>478</v>
      </c>
      <c r="AU533" s="240" t="s">
        <v>110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6990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6989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110</v>
      </c>
    </row>
    <row r="535" s="2" customFormat="1" ht="37.8" customHeight="1">
      <c r="A535" s="40"/>
      <c r="B535" s="41"/>
      <c r="C535" s="229" t="s">
        <v>6991</v>
      </c>
      <c r="D535" s="229" t="s">
        <v>245</v>
      </c>
      <c r="E535" s="230" t="s">
        <v>6992</v>
      </c>
      <c r="F535" s="231" t="s">
        <v>6993</v>
      </c>
      <c r="G535" s="232" t="s">
        <v>262</v>
      </c>
      <c r="H535" s="233">
        <v>7.5999999999999996</v>
      </c>
      <c r="I535" s="234"/>
      <c r="J535" s="235">
        <f>ROUND(I535*H535,2)</f>
        <v>0</v>
      </c>
      <c r="K535" s="231" t="s">
        <v>1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0.0013400000000000001</v>
      </c>
      <c r="R535" s="238">
        <f>Q535*H535</f>
        <v>0.010184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1097</v>
      </c>
      <c r="AT535" s="240" t="s">
        <v>245</v>
      </c>
      <c r="AU535" s="240" t="s">
        <v>110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6994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6995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110</v>
      </c>
    </row>
    <row r="537" s="2" customFormat="1" ht="37.8" customHeight="1">
      <c r="A537" s="40"/>
      <c r="B537" s="41"/>
      <c r="C537" s="229" t="s">
        <v>6996</v>
      </c>
      <c r="D537" s="229" t="s">
        <v>245</v>
      </c>
      <c r="E537" s="230" t="s">
        <v>6997</v>
      </c>
      <c r="F537" s="231" t="s">
        <v>6998</v>
      </c>
      <c r="G537" s="232" t="s">
        <v>262</v>
      </c>
      <c r="H537" s="233">
        <v>10.460000000000001</v>
      </c>
      <c r="I537" s="234"/>
      <c r="J537" s="235">
        <f>ROUND(I537*H537,2)</f>
        <v>0</v>
      </c>
      <c r="K537" s="231" t="s">
        <v>1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0.00156</v>
      </c>
      <c r="R537" s="238">
        <f>Q537*H537</f>
        <v>0.016317600000000002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110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6999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7000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110</v>
      </c>
    </row>
    <row r="539" s="2" customFormat="1" ht="37.8" customHeight="1">
      <c r="A539" s="40"/>
      <c r="B539" s="41"/>
      <c r="C539" s="229" t="s">
        <v>7001</v>
      </c>
      <c r="D539" s="229" t="s">
        <v>245</v>
      </c>
      <c r="E539" s="230" t="s">
        <v>7002</v>
      </c>
      <c r="F539" s="231" t="s">
        <v>7003</v>
      </c>
      <c r="G539" s="232" t="s">
        <v>262</v>
      </c>
      <c r="H539" s="233">
        <v>4.9400000000000004</v>
      </c>
      <c r="I539" s="234"/>
      <c r="J539" s="235">
        <f>ROUND(I539*H539,2)</f>
        <v>0</v>
      </c>
      <c r="K539" s="231" t="s">
        <v>1</v>
      </c>
      <c r="L539" s="46"/>
      <c r="M539" s="236" t="s">
        <v>1</v>
      </c>
      <c r="N539" s="237" t="s">
        <v>43</v>
      </c>
      <c r="O539" s="93"/>
      <c r="P539" s="238">
        <f>O539*H539</f>
        <v>0</v>
      </c>
      <c r="Q539" s="238">
        <v>0.0016100000000000001</v>
      </c>
      <c r="R539" s="238">
        <f>Q539*H539</f>
        <v>0.0079534000000000011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1097</v>
      </c>
      <c r="AT539" s="240" t="s">
        <v>245</v>
      </c>
      <c r="AU539" s="240" t="s">
        <v>110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7004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7005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110</v>
      </c>
    </row>
    <row r="541" s="2" customFormat="1" ht="33" customHeight="1">
      <c r="A541" s="40"/>
      <c r="B541" s="41"/>
      <c r="C541" s="229" t="s">
        <v>7006</v>
      </c>
      <c r="D541" s="229" t="s">
        <v>245</v>
      </c>
      <c r="E541" s="230" t="s">
        <v>7007</v>
      </c>
      <c r="F541" s="231" t="s">
        <v>7008</v>
      </c>
      <c r="G541" s="232" t="s">
        <v>262</v>
      </c>
      <c r="H541" s="233">
        <v>4.1580000000000004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0.00083000000000000001</v>
      </c>
      <c r="R541" s="238">
        <f>Q541*H541</f>
        <v>0.0034511400000000005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110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7009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7010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110</v>
      </c>
    </row>
    <row r="543" s="2" customFormat="1" ht="24.15" customHeight="1">
      <c r="A543" s="40"/>
      <c r="B543" s="41"/>
      <c r="C543" s="229" t="s">
        <v>7011</v>
      </c>
      <c r="D543" s="229" t="s">
        <v>245</v>
      </c>
      <c r="E543" s="230" t="s">
        <v>7012</v>
      </c>
      <c r="F543" s="231" t="s">
        <v>7013</v>
      </c>
      <c r="G543" s="232" t="s">
        <v>248</v>
      </c>
      <c r="H543" s="233">
        <v>29.620000000000001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0.01602</v>
      </c>
      <c r="R543" s="238">
        <f>Q543*H543</f>
        <v>0.4745124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7014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7015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7016</v>
      </c>
      <c r="G545" s="260"/>
      <c r="H545" s="263">
        <v>13.779999999999999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110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7017</v>
      </c>
      <c r="G546" s="260"/>
      <c r="H546" s="263">
        <v>15.84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110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5" customFormat="1">
      <c r="A547" s="15"/>
      <c r="B547" s="270"/>
      <c r="C547" s="271"/>
      <c r="D547" s="242" t="s">
        <v>256</v>
      </c>
      <c r="E547" s="272" t="s">
        <v>1</v>
      </c>
      <c r="F547" s="273" t="s">
        <v>269</v>
      </c>
      <c r="G547" s="271"/>
      <c r="H547" s="274">
        <v>29.620000000000001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0" t="s">
        <v>256</v>
      </c>
      <c r="AU547" s="280" t="s">
        <v>110</v>
      </c>
      <c r="AV547" s="15" t="s">
        <v>250</v>
      </c>
      <c r="AW547" s="15" t="s">
        <v>36</v>
      </c>
      <c r="AX547" s="15" t="s">
        <v>85</v>
      </c>
      <c r="AY547" s="280" t="s">
        <v>242</v>
      </c>
    </row>
    <row r="548" s="2" customFormat="1" ht="24.15" customHeight="1">
      <c r="A548" s="40"/>
      <c r="B548" s="41"/>
      <c r="C548" s="229" t="s">
        <v>7018</v>
      </c>
      <c r="D548" s="229" t="s">
        <v>245</v>
      </c>
      <c r="E548" s="230" t="s">
        <v>7019</v>
      </c>
      <c r="F548" s="231" t="s">
        <v>7020</v>
      </c>
      <c r="G548" s="232" t="s">
        <v>5890</v>
      </c>
      <c r="H548" s="233">
        <v>1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110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7021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7020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110</v>
      </c>
    </row>
    <row r="550" s="12" customFormat="1" ht="20.88" customHeight="1">
      <c r="A550" s="12"/>
      <c r="B550" s="213"/>
      <c r="C550" s="214"/>
      <c r="D550" s="215" t="s">
        <v>77</v>
      </c>
      <c r="E550" s="227" t="s">
        <v>7022</v>
      </c>
      <c r="F550" s="227" t="s">
        <v>7023</v>
      </c>
      <c r="G550" s="214"/>
      <c r="H550" s="214"/>
      <c r="I550" s="217"/>
      <c r="J550" s="228">
        <f>BK550</f>
        <v>0</v>
      </c>
      <c r="K550" s="214"/>
      <c r="L550" s="219"/>
      <c r="M550" s="220"/>
      <c r="N550" s="221"/>
      <c r="O550" s="221"/>
      <c r="P550" s="222">
        <f>P551</f>
        <v>0</v>
      </c>
      <c r="Q550" s="221"/>
      <c r="R550" s="222">
        <f>R551</f>
        <v>0.037754700000000002</v>
      </c>
      <c r="S550" s="221"/>
      <c r="T550" s="223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4" t="s">
        <v>87</v>
      </c>
      <c r="AT550" s="225" t="s">
        <v>77</v>
      </c>
      <c r="AU550" s="225" t="s">
        <v>87</v>
      </c>
      <c r="AY550" s="224" t="s">
        <v>242</v>
      </c>
      <c r="BK550" s="226">
        <f>BK551</f>
        <v>0</v>
      </c>
    </row>
    <row r="551" s="17" customFormat="1" ht="20.88" customHeight="1">
      <c r="A551" s="17"/>
      <c r="B551" s="312"/>
      <c r="C551" s="313"/>
      <c r="D551" s="314" t="s">
        <v>77</v>
      </c>
      <c r="E551" s="314" t="s">
        <v>7024</v>
      </c>
      <c r="F551" s="314" t="s">
        <v>7025</v>
      </c>
      <c r="G551" s="313"/>
      <c r="H551" s="313"/>
      <c r="I551" s="315"/>
      <c r="J551" s="316">
        <f>BK551</f>
        <v>0</v>
      </c>
      <c r="K551" s="313"/>
      <c r="L551" s="317"/>
      <c r="M551" s="318"/>
      <c r="N551" s="319"/>
      <c r="O551" s="319"/>
      <c r="P551" s="320">
        <f>SUM(P552:P647)</f>
        <v>0</v>
      </c>
      <c r="Q551" s="319"/>
      <c r="R551" s="320">
        <f>SUM(R552:R647)</f>
        <v>0.037754700000000002</v>
      </c>
      <c r="S551" s="319"/>
      <c r="T551" s="321">
        <f>SUM(T552:T647)</f>
        <v>0</v>
      </c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R551" s="322" t="s">
        <v>87</v>
      </c>
      <c r="AT551" s="323" t="s">
        <v>77</v>
      </c>
      <c r="AU551" s="323" t="s">
        <v>110</v>
      </c>
      <c r="AY551" s="322" t="s">
        <v>242</v>
      </c>
      <c r="BK551" s="324">
        <f>SUM(BK552:BK647)</f>
        <v>0</v>
      </c>
    </row>
    <row r="552" s="2" customFormat="1" ht="24.15" customHeight="1">
      <c r="A552" s="40"/>
      <c r="B552" s="41"/>
      <c r="C552" s="229" t="s">
        <v>1939</v>
      </c>
      <c r="D552" s="229" t="s">
        <v>245</v>
      </c>
      <c r="E552" s="230" t="s">
        <v>7026</v>
      </c>
      <c r="F552" s="231" t="s">
        <v>7027</v>
      </c>
      <c r="G552" s="232" t="s">
        <v>262</v>
      </c>
      <c r="H552" s="233">
        <v>2.25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7028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7029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7030</v>
      </c>
      <c r="G554" s="260"/>
      <c r="H554" s="263">
        <v>2.25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250</v>
      </c>
      <c r="AV554" s="14" t="s">
        <v>87</v>
      </c>
      <c r="AW554" s="14" t="s">
        <v>36</v>
      </c>
      <c r="AX554" s="14" t="s">
        <v>85</v>
      </c>
      <c r="AY554" s="269" t="s">
        <v>242</v>
      </c>
    </row>
    <row r="555" s="2" customFormat="1" ht="24.15" customHeight="1">
      <c r="A555" s="40"/>
      <c r="B555" s="41"/>
      <c r="C555" s="281" t="s">
        <v>2399</v>
      </c>
      <c r="D555" s="281" t="s">
        <v>478</v>
      </c>
      <c r="E555" s="282" t="s">
        <v>7031</v>
      </c>
      <c r="F555" s="283" t="s">
        <v>7032</v>
      </c>
      <c r="G555" s="284" t="s">
        <v>262</v>
      </c>
      <c r="H555" s="285">
        <v>1.73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7033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7032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24.15" customHeight="1">
      <c r="A557" s="40"/>
      <c r="B557" s="41"/>
      <c r="C557" s="281" t="s">
        <v>2406</v>
      </c>
      <c r="D557" s="281" t="s">
        <v>478</v>
      </c>
      <c r="E557" s="282" t="s">
        <v>7034</v>
      </c>
      <c r="F557" s="283" t="s">
        <v>7035</v>
      </c>
      <c r="G557" s="284" t="s">
        <v>262</v>
      </c>
      <c r="H557" s="285">
        <v>0.52000000000000002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7036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7035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29" t="s">
        <v>1521</v>
      </c>
      <c r="D559" s="229" t="s">
        <v>245</v>
      </c>
      <c r="E559" s="230" t="s">
        <v>7037</v>
      </c>
      <c r="F559" s="231" t="s">
        <v>7038</v>
      </c>
      <c r="G559" s="232" t="s">
        <v>262</v>
      </c>
      <c r="H559" s="233">
        <v>21.27</v>
      </c>
      <c r="I559" s="234"/>
      <c r="J559" s="235">
        <f>ROUND(I559*H559,2)</f>
        <v>0</v>
      </c>
      <c r="K559" s="231" t="s">
        <v>1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7039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7040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7041</v>
      </c>
      <c r="G561" s="260"/>
      <c r="H561" s="263">
        <v>21.27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250</v>
      </c>
      <c r="AV561" s="14" t="s">
        <v>87</v>
      </c>
      <c r="AW561" s="14" t="s">
        <v>36</v>
      </c>
      <c r="AX561" s="14" t="s">
        <v>85</v>
      </c>
      <c r="AY561" s="269" t="s">
        <v>242</v>
      </c>
    </row>
    <row r="562" s="2" customFormat="1" ht="24.15" customHeight="1">
      <c r="A562" s="40"/>
      <c r="B562" s="41"/>
      <c r="C562" s="281" t="s">
        <v>1916</v>
      </c>
      <c r="D562" s="281" t="s">
        <v>478</v>
      </c>
      <c r="E562" s="282" t="s">
        <v>7042</v>
      </c>
      <c r="F562" s="283" t="s">
        <v>7043</v>
      </c>
      <c r="G562" s="284" t="s">
        <v>262</v>
      </c>
      <c r="H562" s="285">
        <v>9.6600000000000001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250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7044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7043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250</v>
      </c>
    </row>
    <row r="564" s="2" customFormat="1" ht="24.15" customHeight="1">
      <c r="A564" s="40"/>
      <c r="B564" s="41"/>
      <c r="C564" s="281" t="s">
        <v>1921</v>
      </c>
      <c r="D564" s="281" t="s">
        <v>478</v>
      </c>
      <c r="E564" s="282" t="s">
        <v>7045</v>
      </c>
      <c r="F564" s="283" t="s">
        <v>7046</v>
      </c>
      <c r="G564" s="284" t="s">
        <v>262</v>
      </c>
      <c r="H564" s="285">
        <v>0.5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250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7047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7046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250</v>
      </c>
    </row>
    <row r="566" s="2" customFormat="1" ht="24.15" customHeight="1">
      <c r="A566" s="40"/>
      <c r="B566" s="41"/>
      <c r="C566" s="281" t="s">
        <v>5440</v>
      </c>
      <c r="D566" s="281" t="s">
        <v>478</v>
      </c>
      <c r="E566" s="282" t="s">
        <v>7048</v>
      </c>
      <c r="F566" s="283" t="s">
        <v>7049</v>
      </c>
      <c r="G566" s="284" t="s">
        <v>262</v>
      </c>
      <c r="H566" s="285">
        <v>4.25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250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7050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7049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250</v>
      </c>
    </row>
    <row r="568" s="2" customFormat="1" ht="24.15" customHeight="1">
      <c r="A568" s="40"/>
      <c r="B568" s="41"/>
      <c r="C568" s="281" t="s">
        <v>5445</v>
      </c>
      <c r="D568" s="281" t="s">
        <v>478</v>
      </c>
      <c r="E568" s="282" t="s">
        <v>7051</v>
      </c>
      <c r="F568" s="283" t="s">
        <v>7052</v>
      </c>
      <c r="G568" s="284" t="s">
        <v>262</v>
      </c>
      <c r="H568" s="285">
        <v>1.8400000000000001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250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7053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7052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250</v>
      </c>
    </row>
    <row r="570" s="2" customFormat="1" ht="24.15" customHeight="1">
      <c r="A570" s="40"/>
      <c r="B570" s="41"/>
      <c r="C570" s="281" t="s">
        <v>5450</v>
      </c>
      <c r="D570" s="281" t="s">
        <v>478</v>
      </c>
      <c r="E570" s="282" t="s">
        <v>7054</v>
      </c>
      <c r="F570" s="283" t="s">
        <v>7055</v>
      </c>
      <c r="G570" s="284" t="s">
        <v>262</v>
      </c>
      <c r="H570" s="285">
        <v>2.1200000000000001</v>
      </c>
      <c r="I570" s="286"/>
      <c r="J570" s="287">
        <f>ROUND(I570*H570,2)</f>
        <v>0</v>
      </c>
      <c r="K570" s="283" t="s">
        <v>1</v>
      </c>
      <c r="L570" s="288"/>
      <c r="M570" s="289" t="s">
        <v>1</v>
      </c>
      <c r="N570" s="290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896</v>
      </c>
      <c r="AT570" s="240" t="s">
        <v>478</v>
      </c>
      <c r="AU570" s="240" t="s">
        <v>250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7056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7055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250</v>
      </c>
    </row>
    <row r="572" s="2" customFormat="1" ht="24.15" customHeight="1">
      <c r="A572" s="40"/>
      <c r="B572" s="41"/>
      <c r="C572" s="281" t="s">
        <v>5456</v>
      </c>
      <c r="D572" s="281" t="s">
        <v>478</v>
      </c>
      <c r="E572" s="282" t="s">
        <v>7057</v>
      </c>
      <c r="F572" s="283" t="s">
        <v>7058</v>
      </c>
      <c r="G572" s="284" t="s">
        <v>262</v>
      </c>
      <c r="H572" s="285">
        <v>2.8999999999999999</v>
      </c>
      <c r="I572" s="286"/>
      <c r="J572" s="287">
        <f>ROUND(I572*H572,2)</f>
        <v>0</v>
      </c>
      <c r="K572" s="283" t="s">
        <v>1</v>
      </c>
      <c r="L572" s="288"/>
      <c r="M572" s="289" t="s">
        <v>1</v>
      </c>
      <c r="N572" s="290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896</v>
      </c>
      <c r="AT572" s="240" t="s">
        <v>478</v>
      </c>
      <c r="AU572" s="240" t="s">
        <v>250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7059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7058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250</v>
      </c>
    </row>
    <row r="574" s="2" customFormat="1" ht="24.15" customHeight="1">
      <c r="A574" s="40"/>
      <c r="B574" s="41"/>
      <c r="C574" s="281" t="s">
        <v>5461</v>
      </c>
      <c r="D574" s="281" t="s">
        <v>478</v>
      </c>
      <c r="E574" s="282" t="s">
        <v>7060</v>
      </c>
      <c r="F574" s="283" t="s">
        <v>7061</v>
      </c>
      <c r="G574" s="284" t="s">
        <v>262</v>
      </c>
      <c r="H574" s="285">
        <v>0.23000000000000001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250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7062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7061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250</v>
      </c>
    </row>
    <row r="576" s="2" customFormat="1" ht="24.15" customHeight="1">
      <c r="A576" s="40"/>
      <c r="B576" s="41"/>
      <c r="C576" s="281" t="s">
        <v>5465</v>
      </c>
      <c r="D576" s="281" t="s">
        <v>478</v>
      </c>
      <c r="E576" s="282" t="s">
        <v>7063</v>
      </c>
      <c r="F576" s="283" t="s">
        <v>7064</v>
      </c>
      <c r="G576" s="284" t="s">
        <v>262</v>
      </c>
      <c r="H576" s="285">
        <v>0.26000000000000001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7065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7064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29" t="s">
        <v>7066</v>
      </c>
      <c r="D578" s="229" t="s">
        <v>245</v>
      </c>
      <c r="E578" s="230" t="s">
        <v>7067</v>
      </c>
      <c r="F578" s="231" t="s">
        <v>7068</v>
      </c>
      <c r="G578" s="232" t="s">
        <v>360</v>
      </c>
      <c r="H578" s="233">
        <v>16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7069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7070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7071</v>
      </c>
      <c r="G580" s="260"/>
      <c r="H580" s="263">
        <v>16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250</v>
      </c>
      <c r="AV580" s="14" t="s">
        <v>87</v>
      </c>
      <c r="AW580" s="14" t="s">
        <v>36</v>
      </c>
      <c r="AX580" s="14" t="s">
        <v>85</v>
      </c>
      <c r="AY580" s="269" t="s">
        <v>242</v>
      </c>
    </row>
    <row r="581" s="2" customFormat="1" ht="24.15" customHeight="1">
      <c r="A581" s="40"/>
      <c r="B581" s="41"/>
      <c r="C581" s="281" t="s">
        <v>7072</v>
      </c>
      <c r="D581" s="281" t="s">
        <v>478</v>
      </c>
      <c r="E581" s="282" t="s">
        <v>7073</v>
      </c>
      <c r="F581" s="283" t="s">
        <v>7074</v>
      </c>
      <c r="G581" s="284" t="s">
        <v>360</v>
      </c>
      <c r="H581" s="285">
        <v>2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7075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7074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7076</v>
      </c>
      <c r="D583" s="281" t="s">
        <v>478</v>
      </c>
      <c r="E583" s="282" t="s">
        <v>7077</v>
      </c>
      <c r="F583" s="283" t="s">
        <v>7078</v>
      </c>
      <c r="G583" s="284" t="s">
        <v>360</v>
      </c>
      <c r="H583" s="285">
        <v>2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7079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7078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7080</v>
      </c>
      <c r="D585" s="281" t="s">
        <v>478</v>
      </c>
      <c r="E585" s="282" t="s">
        <v>7081</v>
      </c>
      <c r="F585" s="283" t="s">
        <v>7082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7083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7082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7084</v>
      </c>
      <c r="D587" s="281" t="s">
        <v>478</v>
      </c>
      <c r="E587" s="282" t="s">
        <v>7085</v>
      </c>
      <c r="F587" s="283" t="s">
        <v>7086</v>
      </c>
      <c r="G587" s="284" t="s">
        <v>360</v>
      </c>
      <c r="H587" s="285">
        <v>2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7087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7086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7088</v>
      </c>
      <c r="D589" s="281" t="s">
        <v>478</v>
      </c>
      <c r="E589" s="282" t="s">
        <v>7089</v>
      </c>
      <c r="F589" s="283" t="s">
        <v>7090</v>
      </c>
      <c r="G589" s="284" t="s">
        <v>360</v>
      </c>
      <c r="H589" s="285">
        <v>2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7091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7090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24.15" customHeight="1">
      <c r="A591" s="40"/>
      <c r="B591" s="41"/>
      <c r="C591" s="281" t="s">
        <v>7092</v>
      </c>
      <c r="D591" s="281" t="s">
        <v>478</v>
      </c>
      <c r="E591" s="282" t="s">
        <v>7093</v>
      </c>
      <c r="F591" s="283" t="s">
        <v>7094</v>
      </c>
      <c r="G591" s="284" t="s">
        <v>360</v>
      </c>
      <c r="H591" s="285">
        <v>1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7095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7094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2" customFormat="1" ht="24.15" customHeight="1">
      <c r="A593" s="40"/>
      <c r="B593" s="41"/>
      <c r="C593" s="281" t="s">
        <v>7096</v>
      </c>
      <c r="D593" s="281" t="s">
        <v>478</v>
      </c>
      <c r="E593" s="282" t="s">
        <v>7097</v>
      </c>
      <c r="F593" s="283" t="s">
        <v>7098</v>
      </c>
      <c r="G593" s="284" t="s">
        <v>360</v>
      </c>
      <c r="H593" s="285">
        <v>2</v>
      </c>
      <c r="I593" s="286"/>
      <c r="J593" s="287">
        <f>ROUND(I593*H593,2)</f>
        <v>0</v>
      </c>
      <c r="K593" s="283" t="s">
        <v>1</v>
      </c>
      <c r="L593" s="288"/>
      <c r="M593" s="289" t="s">
        <v>1</v>
      </c>
      <c r="N593" s="290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896</v>
      </c>
      <c r="AT593" s="240" t="s">
        <v>478</v>
      </c>
      <c r="AU593" s="240" t="s">
        <v>250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7099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7098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250</v>
      </c>
    </row>
    <row r="595" s="2" customFormat="1" ht="24.15" customHeight="1">
      <c r="A595" s="40"/>
      <c r="B595" s="41"/>
      <c r="C595" s="281" t="s">
        <v>7100</v>
      </c>
      <c r="D595" s="281" t="s">
        <v>478</v>
      </c>
      <c r="E595" s="282" t="s">
        <v>7101</v>
      </c>
      <c r="F595" s="283" t="s">
        <v>7102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7103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7102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7104</v>
      </c>
      <c r="D597" s="281" t="s">
        <v>478</v>
      </c>
      <c r="E597" s="282" t="s">
        <v>7105</v>
      </c>
      <c r="F597" s="283" t="s">
        <v>7106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7107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7106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37.8" customHeight="1">
      <c r="A599" s="40"/>
      <c r="B599" s="41"/>
      <c r="C599" s="281" t="s">
        <v>7108</v>
      </c>
      <c r="D599" s="281" t="s">
        <v>478</v>
      </c>
      <c r="E599" s="282" t="s">
        <v>7109</v>
      </c>
      <c r="F599" s="283" t="s">
        <v>7110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7111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7110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81" t="s">
        <v>7112</v>
      </c>
      <c r="D601" s="281" t="s">
        <v>478</v>
      </c>
      <c r="E601" s="282" t="s">
        <v>7113</v>
      </c>
      <c r="F601" s="283" t="s">
        <v>7114</v>
      </c>
      <c r="G601" s="284" t="s">
        <v>360</v>
      </c>
      <c r="H601" s="285">
        <v>1</v>
      </c>
      <c r="I601" s="286"/>
      <c r="J601" s="287">
        <f>ROUND(I601*H601,2)</f>
        <v>0</v>
      </c>
      <c r="K601" s="283" t="s">
        <v>1</v>
      </c>
      <c r="L601" s="288"/>
      <c r="M601" s="289" t="s">
        <v>1</v>
      </c>
      <c r="N601" s="290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896</v>
      </c>
      <c r="AT601" s="240" t="s">
        <v>478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7115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7114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3" customHeight="1">
      <c r="A603" s="40"/>
      <c r="B603" s="41"/>
      <c r="C603" s="229" t="s">
        <v>7116</v>
      </c>
      <c r="D603" s="229" t="s">
        <v>245</v>
      </c>
      <c r="E603" s="230" t="s">
        <v>7117</v>
      </c>
      <c r="F603" s="231" t="s">
        <v>7118</v>
      </c>
      <c r="G603" s="232" t="s">
        <v>360</v>
      </c>
      <c r="H603" s="233">
        <v>1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7119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7120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24.15" customHeight="1">
      <c r="A605" s="40"/>
      <c r="B605" s="41"/>
      <c r="C605" s="281" t="s">
        <v>7121</v>
      </c>
      <c r="D605" s="281" t="s">
        <v>478</v>
      </c>
      <c r="E605" s="282" t="s">
        <v>7122</v>
      </c>
      <c r="F605" s="283" t="s">
        <v>7123</v>
      </c>
      <c r="G605" s="284" t="s">
        <v>360</v>
      </c>
      <c r="H605" s="285">
        <v>1</v>
      </c>
      <c r="I605" s="286"/>
      <c r="J605" s="287">
        <f>ROUND(I605*H605,2)</f>
        <v>0</v>
      </c>
      <c r="K605" s="283" t="s">
        <v>1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7124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7123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7.8" customHeight="1">
      <c r="A607" s="40"/>
      <c r="B607" s="41"/>
      <c r="C607" s="229" t="s">
        <v>5470</v>
      </c>
      <c r="D607" s="229" t="s">
        <v>245</v>
      </c>
      <c r="E607" s="230" t="s">
        <v>7125</v>
      </c>
      <c r="F607" s="231" t="s">
        <v>7126</v>
      </c>
      <c r="G607" s="232" t="s">
        <v>360</v>
      </c>
      <c r="H607" s="233">
        <v>15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7127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7128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7129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250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7130</v>
      </c>
      <c r="G610" s="260"/>
      <c r="H610" s="263">
        <v>11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250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15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250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5474</v>
      </c>
      <c r="D612" s="281" t="s">
        <v>478</v>
      </c>
      <c r="E612" s="282" t="s">
        <v>7131</v>
      </c>
      <c r="F612" s="283" t="s">
        <v>7132</v>
      </c>
      <c r="G612" s="284" t="s">
        <v>360</v>
      </c>
      <c r="H612" s="285">
        <v>1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250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7133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7132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250</v>
      </c>
    </row>
    <row r="614" s="2" customFormat="1" ht="24.15" customHeight="1">
      <c r="A614" s="40"/>
      <c r="B614" s="41"/>
      <c r="C614" s="281" t="s">
        <v>5479</v>
      </c>
      <c r="D614" s="281" t="s">
        <v>478</v>
      </c>
      <c r="E614" s="282" t="s">
        <v>7134</v>
      </c>
      <c r="F614" s="283" t="s">
        <v>7135</v>
      </c>
      <c r="G614" s="284" t="s">
        <v>360</v>
      </c>
      <c r="H614" s="285">
        <v>1</v>
      </c>
      <c r="I614" s="286"/>
      <c r="J614" s="287">
        <f>ROUND(I614*H614,2)</f>
        <v>0</v>
      </c>
      <c r="K614" s="283" t="s">
        <v>1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250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7136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7135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250</v>
      </c>
    </row>
    <row r="616" s="2" customFormat="1" ht="24.15" customHeight="1">
      <c r="A616" s="40"/>
      <c r="B616" s="41"/>
      <c r="C616" s="281" t="s">
        <v>5484</v>
      </c>
      <c r="D616" s="281" t="s">
        <v>478</v>
      </c>
      <c r="E616" s="282" t="s">
        <v>7137</v>
      </c>
      <c r="F616" s="283" t="s">
        <v>7138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896</v>
      </c>
      <c r="AT616" s="240" t="s">
        <v>478</v>
      </c>
      <c r="AU616" s="240" t="s">
        <v>250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1097</v>
      </c>
      <c r="BM616" s="240" t="s">
        <v>7139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7138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250</v>
      </c>
    </row>
    <row r="618" s="2" customFormat="1" ht="24.15" customHeight="1">
      <c r="A618" s="40"/>
      <c r="B618" s="41"/>
      <c r="C618" s="281" t="s">
        <v>5489</v>
      </c>
      <c r="D618" s="281" t="s">
        <v>478</v>
      </c>
      <c r="E618" s="282" t="s">
        <v>7140</v>
      </c>
      <c r="F618" s="283" t="s">
        <v>7141</v>
      </c>
      <c r="G618" s="284" t="s">
        <v>360</v>
      </c>
      <c r="H618" s="285">
        <v>1</v>
      </c>
      <c r="I618" s="286"/>
      <c r="J618" s="287">
        <f>ROUND(I618*H618,2)</f>
        <v>0</v>
      </c>
      <c r="K618" s="283" t="s">
        <v>1</v>
      </c>
      <c r="L618" s="288"/>
      <c r="M618" s="289" t="s">
        <v>1</v>
      </c>
      <c r="N618" s="290" t="s">
        <v>43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896</v>
      </c>
      <c r="AT618" s="240" t="s">
        <v>478</v>
      </c>
      <c r="AU618" s="240" t="s">
        <v>250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7142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7141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250</v>
      </c>
    </row>
    <row r="620" s="2" customFormat="1" ht="24.15" customHeight="1">
      <c r="A620" s="40"/>
      <c r="B620" s="41"/>
      <c r="C620" s="281" t="s">
        <v>5494</v>
      </c>
      <c r="D620" s="281" t="s">
        <v>478</v>
      </c>
      <c r="E620" s="282" t="s">
        <v>7143</v>
      </c>
      <c r="F620" s="283" t="s">
        <v>7144</v>
      </c>
      <c r="G620" s="284" t="s">
        <v>360</v>
      </c>
      <c r="H620" s="285">
        <v>4</v>
      </c>
      <c r="I620" s="286"/>
      <c r="J620" s="287">
        <f>ROUND(I620*H620,2)</f>
        <v>0</v>
      </c>
      <c r="K620" s="283" t="s">
        <v>1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250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7145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7144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250</v>
      </c>
    </row>
    <row r="622" s="2" customFormat="1" ht="24.15" customHeight="1">
      <c r="A622" s="40"/>
      <c r="B622" s="41"/>
      <c r="C622" s="281" t="s">
        <v>5498</v>
      </c>
      <c r="D622" s="281" t="s">
        <v>478</v>
      </c>
      <c r="E622" s="282" t="s">
        <v>7146</v>
      </c>
      <c r="F622" s="283" t="s">
        <v>7147</v>
      </c>
      <c r="G622" s="284" t="s">
        <v>360</v>
      </c>
      <c r="H622" s="285">
        <v>1</v>
      </c>
      <c r="I622" s="286"/>
      <c r="J622" s="287">
        <f>ROUND(I622*H622,2)</f>
        <v>0</v>
      </c>
      <c r="K622" s="283" t="s">
        <v>1</v>
      </c>
      <c r="L622" s="288"/>
      <c r="M622" s="289" t="s">
        <v>1</v>
      </c>
      <c r="N622" s="290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896</v>
      </c>
      <c r="AT622" s="240" t="s">
        <v>478</v>
      </c>
      <c r="AU622" s="240" t="s">
        <v>250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7148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7147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250</v>
      </c>
    </row>
    <row r="624" s="2" customFormat="1" ht="24.15" customHeight="1">
      <c r="A624" s="40"/>
      <c r="B624" s="41"/>
      <c r="C624" s="281" t="s">
        <v>5504</v>
      </c>
      <c r="D624" s="281" t="s">
        <v>478</v>
      </c>
      <c r="E624" s="282" t="s">
        <v>7149</v>
      </c>
      <c r="F624" s="283" t="s">
        <v>7150</v>
      </c>
      <c r="G624" s="284" t="s">
        <v>360</v>
      </c>
      <c r="H624" s="285">
        <v>1</v>
      </c>
      <c r="I624" s="286"/>
      <c r="J624" s="287">
        <f>ROUND(I624*H624,2)</f>
        <v>0</v>
      </c>
      <c r="K624" s="283" t="s">
        <v>1</v>
      </c>
      <c r="L624" s="288"/>
      <c r="M624" s="289" t="s">
        <v>1</v>
      </c>
      <c r="N624" s="290" t="s">
        <v>43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896</v>
      </c>
      <c r="AT624" s="240" t="s">
        <v>478</v>
      </c>
      <c r="AU624" s="240" t="s">
        <v>250</v>
      </c>
      <c r="AY624" s="19" t="s">
        <v>242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85</v>
      </c>
      <c r="BK624" s="241">
        <f>ROUND(I624*H624,2)</f>
        <v>0</v>
      </c>
      <c r="BL624" s="19" t="s">
        <v>1097</v>
      </c>
      <c r="BM624" s="240" t="s">
        <v>7151</v>
      </c>
    </row>
    <row r="625" s="2" customFormat="1">
      <c r="A625" s="40"/>
      <c r="B625" s="41"/>
      <c r="C625" s="42"/>
      <c r="D625" s="242" t="s">
        <v>252</v>
      </c>
      <c r="E625" s="42"/>
      <c r="F625" s="243" t="s">
        <v>7150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252</v>
      </c>
      <c r="AU625" s="19" t="s">
        <v>250</v>
      </c>
    </row>
    <row r="626" s="2" customFormat="1" ht="24.15" customHeight="1">
      <c r="A626" s="40"/>
      <c r="B626" s="41"/>
      <c r="C626" s="281" t="s">
        <v>5508</v>
      </c>
      <c r="D626" s="281" t="s">
        <v>478</v>
      </c>
      <c r="E626" s="282" t="s">
        <v>7152</v>
      </c>
      <c r="F626" s="283" t="s">
        <v>7153</v>
      </c>
      <c r="G626" s="284" t="s">
        <v>360</v>
      </c>
      <c r="H626" s="285">
        <v>2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250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7154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7153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250</v>
      </c>
    </row>
    <row r="628" s="2" customFormat="1" ht="24.15" customHeight="1">
      <c r="A628" s="40"/>
      <c r="B628" s="41"/>
      <c r="C628" s="281" t="s">
        <v>5513</v>
      </c>
      <c r="D628" s="281" t="s">
        <v>478</v>
      </c>
      <c r="E628" s="282" t="s">
        <v>7155</v>
      </c>
      <c r="F628" s="283" t="s">
        <v>7156</v>
      </c>
      <c r="G628" s="284" t="s">
        <v>360</v>
      </c>
      <c r="H628" s="285">
        <v>1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250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7157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7156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250</v>
      </c>
    </row>
    <row r="630" s="2" customFormat="1" ht="24.15" customHeight="1">
      <c r="A630" s="40"/>
      <c r="B630" s="41"/>
      <c r="C630" s="281" t="s">
        <v>5521</v>
      </c>
      <c r="D630" s="281" t="s">
        <v>478</v>
      </c>
      <c r="E630" s="282" t="s">
        <v>7158</v>
      </c>
      <c r="F630" s="283" t="s">
        <v>7159</v>
      </c>
      <c r="G630" s="284" t="s">
        <v>360</v>
      </c>
      <c r="H630" s="285">
        <v>1</v>
      </c>
      <c r="I630" s="286"/>
      <c r="J630" s="287">
        <f>ROUND(I630*H630,2)</f>
        <v>0</v>
      </c>
      <c r="K630" s="283" t="s">
        <v>1</v>
      </c>
      <c r="L630" s="288"/>
      <c r="M630" s="289" t="s">
        <v>1</v>
      </c>
      <c r="N630" s="290" t="s">
        <v>43</v>
      </c>
      <c r="O630" s="93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896</v>
      </c>
      <c r="AT630" s="240" t="s">
        <v>478</v>
      </c>
      <c r="AU630" s="240" t="s">
        <v>250</v>
      </c>
      <c r="AY630" s="19" t="s">
        <v>242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85</v>
      </c>
      <c r="BK630" s="241">
        <f>ROUND(I630*H630,2)</f>
        <v>0</v>
      </c>
      <c r="BL630" s="19" t="s">
        <v>1097</v>
      </c>
      <c r="BM630" s="240" t="s">
        <v>7160</v>
      </c>
    </row>
    <row r="631" s="2" customFormat="1">
      <c r="A631" s="40"/>
      <c r="B631" s="41"/>
      <c r="C631" s="42"/>
      <c r="D631" s="242" t="s">
        <v>252</v>
      </c>
      <c r="E631" s="42"/>
      <c r="F631" s="243" t="s">
        <v>7159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252</v>
      </c>
      <c r="AU631" s="19" t="s">
        <v>250</v>
      </c>
    </row>
    <row r="632" s="2" customFormat="1" ht="24.15" customHeight="1">
      <c r="A632" s="40"/>
      <c r="B632" s="41"/>
      <c r="C632" s="281" t="s">
        <v>5526</v>
      </c>
      <c r="D632" s="281" t="s">
        <v>478</v>
      </c>
      <c r="E632" s="282" t="s">
        <v>7161</v>
      </c>
      <c r="F632" s="283" t="s">
        <v>7162</v>
      </c>
      <c r="G632" s="284" t="s">
        <v>360</v>
      </c>
      <c r="H632" s="285">
        <v>1</v>
      </c>
      <c r="I632" s="286"/>
      <c r="J632" s="287">
        <f>ROUND(I632*H632,2)</f>
        <v>0</v>
      </c>
      <c r="K632" s="283" t="s">
        <v>1</v>
      </c>
      <c r="L632" s="288"/>
      <c r="M632" s="289" t="s">
        <v>1</v>
      </c>
      <c r="N632" s="290" t="s">
        <v>43</v>
      </c>
      <c r="O632" s="93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896</v>
      </c>
      <c r="AT632" s="240" t="s">
        <v>478</v>
      </c>
      <c r="AU632" s="240" t="s">
        <v>250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7163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7162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250</v>
      </c>
    </row>
    <row r="634" s="2" customFormat="1" ht="37.8" customHeight="1">
      <c r="A634" s="40"/>
      <c r="B634" s="41"/>
      <c r="C634" s="229" t="s">
        <v>5531</v>
      </c>
      <c r="D634" s="229" t="s">
        <v>245</v>
      </c>
      <c r="E634" s="230" t="s">
        <v>7164</v>
      </c>
      <c r="F634" s="231" t="s">
        <v>7165</v>
      </c>
      <c r="G634" s="232" t="s">
        <v>360</v>
      </c>
      <c r="H634" s="233">
        <v>5</v>
      </c>
      <c r="I634" s="234"/>
      <c r="J634" s="235">
        <f>ROUND(I634*H634,2)</f>
        <v>0</v>
      </c>
      <c r="K634" s="231" t="s">
        <v>1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250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7166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7167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250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7168</v>
      </c>
      <c r="G636" s="260"/>
      <c r="H636" s="263">
        <v>5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250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5" customFormat="1">
      <c r="A637" s="15"/>
      <c r="B637" s="270"/>
      <c r="C637" s="271"/>
      <c r="D637" s="242" t="s">
        <v>256</v>
      </c>
      <c r="E637" s="272" t="s">
        <v>1</v>
      </c>
      <c r="F637" s="273" t="s">
        <v>269</v>
      </c>
      <c r="G637" s="271"/>
      <c r="H637" s="274">
        <v>5</v>
      </c>
      <c r="I637" s="275"/>
      <c r="J637" s="271"/>
      <c r="K637" s="271"/>
      <c r="L637" s="276"/>
      <c r="M637" s="277"/>
      <c r="N637" s="278"/>
      <c r="O637" s="278"/>
      <c r="P637" s="278"/>
      <c r="Q637" s="278"/>
      <c r="R637" s="278"/>
      <c r="S637" s="278"/>
      <c r="T637" s="27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0" t="s">
        <v>256</v>
      </c>
      <c r="AU637" s="280" t="s">
        <v>250</v>
      </c>
      <c r="AV637" s="15" t="s">
        <v>250</v>
      </c>
      <c r="AW637" s="15" t="s">
        <v>36</v>
      </c>
      <c r="AX637" s="15" t="s">
        <v>85</v>
      </c>
      <c r="AY637" s="280" t="s">
        <v>242</v>
      </c>
    </row>
    <row r="638" s="2" customFormat="1" ht="24.15" customHeight="1">
      <c r="A638" s="40"/>
      <c r="B638" s="41"/>
      <c r="C638" s="281" t="s">
        <v>5536</v>
      </c>
      <c r="D638" s="281" t="s">
        <v>478</v>
      </c>
      <c r="E638" s="282" t="s">
        <v>7169</v>
      </c>
      <c r="F638" s="283" t="s">
        <v>7170</v>
      </c>
      <c r="G638" s="284" t="s">
        <v>360</v>
      </c>
      <c r="H638" s="285">
        <v>1</v>
      </c>
      <c r="I638" s="286"/>
      <c r="J638" s="287">
        <f>ROUND(I638*H638,2)</f>
        <v>0</v>
      </c>
      <c r="K638" s="283" t="s">
        <v>1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250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7171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7170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250</v>
      </c>
    </row>
    <row r="640" s="2" customFormat="1" ht="24.15" customHeight="1">
      <c r="A640" s="40"/>
      <c r="B640" s="41"/>
      <c r="C640" s="281" t="s">
        <v>5544</v>
      </c>
      <c r="D640" s="281" t="s">
        <v>478</v>
      </c>
      <c r="E640" s="282" t="s">
        <v>7172</v>
      </c>
      <c r="F640" s="283" t="s">
        <v>7173</v>
      </c>
      <c r="G640" s="284" t="s">
        <v>360</v>
      </c>
      <c r="H640" s="285">
        <v>2</v>
      </c>
      <c r="I640" s="286"/>
      <c r="J640" s="287">
        <f>ROUND(I640*H640,2)</f>
        <v>0</v>
      </c>
      <c r="K640" s="283" t="s">
        <v>1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250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7174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7173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250</v>
      </c>
    </row>
    <row r="642" s="2" customFormat="1" ht="24.15" customHeight="1">
      <c r="A642" s="40"/>
      <c r="B642" s="41"/>
      <c r="C642" s="281" t="s">
        <v>5548</v>
      </c>
      <c r="D642" s="281" t="s">
        <v>478</v>
      </c>
      <c r="E642" s="282" t="s">
        <v>7175</v>
      </c>
      <c r="F642" s="283" t="s">
        <v>7176</v>
      </c>
      <c r="G642" s="284" t="s">
        <v>360</v>
      </c>
      <c r="H642" s="285">
        <v>2</v>
      </c>
      <c r="I642" s="286"/>
      <c r="J642" s="287">
        <f>ROUND(I642*H642,2)</f>
        <v>0</v>
      </c>
      <c r="K642" s="283" t="s">
        <v>1</v>
      </c>
      <c r="L642" s="288"/>
      <c r="M642" s="289" t="s">
        <v>1</v>
      </c>
      <c r="N642" s="290" t="s">
        <v>43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896</v>
      </c>
      <c r="AT642" s="240" t="s">
        <v>478</v>
      </c>
      <c r="AU642" s="240" t="s">
        <v>250</v>
      </c>
      <c r="AY642" s="19" t="s">
        <v>242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9" t="s">
        <v>85</v>
      </c>
      <c r="BK642" s="241">
        <f>ROUND(I642*H642,2)</f>
        <v>0</v>
      </c>
      <c r="BL642" s="19" t="s">
        <v>1097</v>
      </c>
      <c r="BM642" s="240" t="s">
        <v>7177</v>
      </c>
    </row>
    <row r="643" s="2" customFormat="1">
      <c r="A643" s="40"/>
      <c r="B643" s="41"/>
      <c r="C643" s="42"/>
      <c r="D643" s="242" t="s">
        <v>252</v>
      </c>
      <c r="E643" s="42"/>
      <c r="F643" s="243" t="s">
        <v>7176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252</v>
      </c>
      <c r="AU643" s="19" t="s">
        <v>250</v>
      </c>
    </row>
    <row r="644" s="2" customFormat="1" ht="37.8" customHeight="1">
      <c r="A644" s="40"/>
      <c r="B644" s="41"/>
      <c r="C644" s="229" t="s">
        <v>7178</v>
      </c>
      <c r="D644" s="229" t="s">
        <v>245</v>
      </c>
      <c r="E644" s="230" t="s">
        <v>6997</v>
      </c>
      <c r="F644" s="231" t="s">
        <v>6998</v>
      </c>
      <c r="G644" s="232" t="s">
        <v>262</v>
      </c>
      <c r="H644" s="233">
        <v>2.25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0.00156</v>
      </c>
      <c r="R644" s="238">
        <f>Q644*H644</f>
        <v>0.0035100000000000001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250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7179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7000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250</v>
      </c>
    </row>
    <row r="646" s="2" customFormat="1" ht="37.8" customHeight="1">
      <c r="A646" s="40"/>
      <c r="B646" s="41"/>
      <c r="C646" s="229" t="s">
        <v>7180</v>
      </c>
      <c r="D646" s="229" t="s">
        <v>245</v>
      </c>
      <c r="E646" s="230" t="s">
        <v>7002</v>
      </c>
      <c r="F646" s="231" t="s">
        <v>7003</v>
      </c>
      <c r="G646" s="232" t="s">
        <v>262</v>
      </c>
      <c r="H646" s="233">
        <v>21.27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0.0016100000000000001</v>
      </c>
      <c r="R646" s="238">
        <f>Q646*H646</f>
        <v>0.034244700000000003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1097</v>
      </c>
      <c r="AT646" s="240" t="s">
        <v>245</v>
      </c>
      <c r="AU646" s="240" t="s">
        <v>250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7181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7005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250</v>
      </c>
    </row>
    <row r="648" s="12" customFormat="1" ht="25.92" customHeight="1">
      <c r="A648" s="12"/>
      <c r="B648" s="213"/>
      <c r="C648" s="214"/>
      <c r="D648" s="215" t="s">
        <v>77</v>
      </c>
      <c r="E648" s="216" t="s">
        <v>7182</v>
      </c>
      <c r="F648" s="216" t="s">
        <v>148</v>
      </c>
      <c r="G648" s="214"/>
      <c r="H648" s="214"/>
      <c r="I648" s="217"/>
      <c r="J648" s="218">
        <f>BK648</f>
        <v>0</v>
      </c>
      <c r="K648" s="214"/>
      <c r="L648" s="219"/>
      <c r="M648" s="220"/>
      <c r="N648" s="221"/>
      <c r="O648" s="221"/>
      <c r="P648" s="222">
        <f>SUM(P649:P658)</f>
        <v>0</v>
      </c>
      <c r="Q648" s="221"/>
      <c r="R648" s="222">
        <f>SUM(R649:R658)</f>
        <v>0</v>
      </c>
      <c r="S648" s="221"/>
      <c r="T648" s="223">
        <f>SUM(T649:T658)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483</v>
      </c>
      <c r="AT648" s="225" t="s">
        <v>77</v>
      </c>
      <c r="AU648" s="225" t="s">
        <v>78</v>
      </c>
      <c r="AY648" s="224" t="s">
        <v>242</v>
      </c>
      <c r="BK648" s="226">
        <f>SUM(BK649:BK658)</f>
        <v>0</v>
      </c>
    </row>
    <row r="649" s="2" customFormat="1" ht="37.8" customHeight="1">
      <c r="A649" s="40"/>
      <c r="B649" s="41"/>
      <c r="C649" s="229" t="s">
        <v>7183</v>
      </c>
      <c r="D649" s="229" t="s">
        <v>245</v>
      </c>
      <c r="E649" s="230" t="s">
        <v>7184</v>
      </c>
      <c r="F649" s="231" t="s">
        <v>7185</v>
      </c>
      <c r="G649" s="232" t="s">
        <v>7186</v>
      </c>
      <c r="H649" s="233">
        <v>1</v>
      </c>
      <c r="I649" s="234"/>
      <c r="J649" s="235">
        <f>ROUND(I649*H649,2)</f>
        <v>0</v>
      </c>
      <c r="K649" s="231" t="s">
        <v>1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7187</v>
      </c>
      <c r="AT649" s="240" t="s">
        <v>245</v>
      </c>
      <c r="AU649" s="240" t="s">
        <v>85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7187</v>
      </c>
      <c r="BM649" s="240" t="s">
        <v>7188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7189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85</v>
      </c>
    </row>
    <row r="651" s="2" customFormat="1" ht="16.5" customHeight="1">
      <c r="A651" s="40"/>
      <c r="B651" s="41"/>
      <c r="C651" s="229" t="s">
        <v>7190</v>
      </c>
      <c r="D651" s="229" t="s">
        <v>245</v>
      </c>
      <c r="E651" s="230" t="s">
        <v>7191</v>
      </c>
      <c r="F651" s="231" t="s">
        <v>7192</v>
      </c>
      <c r="G651" s="232" t="s">
        <v>7186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7187</v>
      </c>
      <c r="AT651" s="240" t="s">
        <v>245</v>
      </c>
      <c r="AU651" s="240" t="s">
        <v>85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7187</v>
      </c>
      <c r="BM651" s="240" t="s">
        <v>7193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7192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85</v>
      </c>
    </row>
    <row r="653" s="2" customFormat="1" ht="16.5" customHeight="1">
      <c r="A653" s="40"/>
      <c r="B653" s="41"/>
      <c r="C653" s="229" t="s">
        <v>7194</v>
      </c>
      <c r="D653" s="229" t="s">
        <v>245</v>
      </c>
      <c r="E653" s="230" t="s">
        <v>7195</v>
      </c>
      <c r="F653" s="231" t="s">
        <v>7196</v>
      </c>
      <c r="G653" s="232" t="s">
        <v>7197</v>
      </c>
      <c r="H653" s="233">
        <v>1</v>
      </c>
      <c r="I653" s="234"/>
      <c r="J653" s="235">
        <f>ROUND(I653*H653,2)</f>
        <v>0</v>
      </c>
      <c r="K653" s="231" t="s">
        <v>1</v>
      </c>
      <c r="L653" s="46"/>
      <c r="M653" s="236" t="s">
        <v>1</v>
      </c>
      <c r="N653" s="237" t="s">
        <v>43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7187</v>
      </c>
      <c r="AT653" s="240" t="s">
        <v>245</v>
      </c>
      <c r="AU653" s="240" t="s">
        <v>85</v>
      </c>
      <c r="AY653" s="19" t="s">
        <v>242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9" t="s">
        <v>85</v>
      </c>
      <c r="BK653" s="241">
        <f>ROUND(I653*H653,2)</f>
        <v>0</v>
      </c>
      <c r="BL653" s="19" t="s">
        <v>7187</v>
      </c>
      <c r="BM653" s="240" t="s">
        <v>7198</v>
      </c>
    </row>
    <row r="654" s="2" customFormat="1">
      <c r="A654" s="40"/>
      <c r="B654" s="41"/>
      <c r="C654" s="42"/>
      <c r="D654" s="242" t="s">
        <v>252</v>
      </c>
      <c r="E654" s="42"/>
      <c r="F654" s="243" t="s">
        <v>7196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252</v>
      </c>
      <c r="AU654" s="19" t="s">
        <v>85</v>
      </c>
    </row>
    <row r="655" s="2" customFormat="1" ht="37.8" customHeight="1">
      <c r="A655" s="40"/>
      <c r="B655" s="41"/>
      <c r="C655" s="229" t="s">
        <v>7199</v>
      </c>
      <c r="D655" s="229" t="s">
        <v>245</v>
      </c>
      <c r="E655" s="230" t="s">
        <v>7200</v>
      </c>
      <c r="F655" s="231" t="s">
        <v>7201</v>
      </c>
      <c r="G655" s="232" t="s">
        <v>7186</v>
      </c>
      <c r="H655" s="233">
        <v>1</v>
      </c>
      <c r="I655" s="234"/>
      <c r="J655" s="235">
        <f>ROUND(I655*H655,2)</f>
        <v>0</v>
      </c>
      <c r="K655" s="231" t="s">
        <v>1</v>
      </c>
      <c r="L655" s="46"/>
      <c r="M655" s="236" t="s">
        <v>1</v>
      </c>
      <c r="N655" s="237" t="s">
        <v>43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7187</v>
      </c>
      <c r="AT655" s="240" t="s">
        <v>245</v>
      </c>
      <c r="AU655" s="240" t="s">
        <v>85</v>
      </c>
      <c r="AY655" s="19" t="s">
        <v>242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85</v>
      </c>
      <c r="BK655" s="241">
        <f>ROUND(I655*H655,2)</f>
        <v>0</v>
      </c>
      <c r="BL655" s="19" t="s">
        <v>7187</v>
      </c>
      <c r="BM655" s="240" t="s">
        <v>7202</v>
      </c>
    </row>
    <row r="656" s="2" customFormat="1">
      <c r="A656" s="40"/>
      <c r="B656" s="41"/>
      <c r="C656" s="42"/>
      <c r="D656" s="242" t="s">
        <v>252</v>
      </c>
      <c r="E656" s="42"/>
      <c r="F656" s="243" t="s">
        <v>7201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252</v>
      </c>
      <c r="AU656" s="19" t="s">
        <v>85</v>
      </c>
    </row>
    <row r="657" s="2" customFormat="1" ht="16.5" customHeight="1">
      <c r="A657" s="40"/>
      <c r="B657" s="41"/>
      <c r="C657" s="229" t="s">
        <v>7203</v>
      </c>
      <c r="D657" s="229" t="s">
        <v>245</v>
      </c>
      <c r="E657" s="230" t="s">
        <v>7204</v>
      </c>
      <c r="F657" s="231" t="s">
        <v>7205</v>
      </c>
      <c r="G657" s="232" t="s">
        <v>7186</v>
      </c>
      <c r="H657" s="233">
        <v>1</v>
      </c>
      <c r="I657" s="234"/>
      <c r="J657" s="235">
        <f>ROUND(I657*H657,2)</f>
        <v>0</v>
      </c>
      <c r="K657" s="231" t="s">
        <v>1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7187</v>
      </c>
      <c r="AT657" s="240" t="s">
        <v>245</v>
      </c>
      <c r="AU657" s="240" t="s">
        <v>85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7187</v>
      </c>
      <c r="BM657" s="240" t="s">
        <v>7206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7207</v>
      </c>
      <c r="G658" s="42"/>
      <c r="H658" s="42"/>
      <c r="I658" s="244"/>
      <c r="J658" s="42"/>
      <c r="K658" s="42"/>
      <c r="L658" s="46"/>
      <c r="M658" s="292"/>
      <c r="N658" s="293"/>
      <c r="O658" s="294"/>
      <c r="P658" s="294"/>
      <c r="Q658" s="294"/>
      <c r="R658" s="294"/>
      <c r="S658" s="294"/>
      <c r="T658" s="295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85</v>
      </c>
    </row>
    <row r="659" s="2" customFormat="1" ht="6.96" customHeight="1">
      <c r="A659" s="40"/>
      <c r="B659" s="68"/>
      <c r="C659" s="69"/>
      <c r="D659" s="69"/>
      <c r="E659" s="69"/>
      <c r="F659" s="69"/>
      <c r="G659" s="69"/>
      <c r="H659" s="69"/>
      <c r="I659" s="69"/>
      <c r="J659" s="69"/>
      <c r="K659" s="69"/>
      <c r="L659" s="46"/>
      <c r="M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</sheetData>
  <sheetProtection sheet="1" autoFilter="0" formatColumns="0" formatRows="0" objects="1" scenarios="1" spinCount="100000" saltValue="KlHEX2xoa21G7mDYwDliW2n0m1z7U9mFsy2O7nBFMCwq8be68ns3WfPHlGp/vH4xaPk9IxOiWX4xDSQgFjyHRQ==" hashValue="3+8lkPrekK/tRDzgca6qRojPlc9Oxc5dwFiJWqlFfQaqajny8RXMPH2l8p4+tEFtsIjdpP5t7DDtPNOlR+xtgQ==" algorithmName="SHA-512" password="CC35"/>
  <autoFilter ref="C136:K6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hyperlinks>
    <hyperlink ref="F504" r:id="rId1" display="https://podminky.urs.cz/item/CS_URS_2025_01/751511063"/>
    <hyperlink ref="F512" r:id="rId2" display="https://podminky.urs.cz/item/CS_URS_2025_01/751511064"/>
    <hyperlink ref="F520" r:id="rId3" display="https://podminky.urs.cz/item/CS_URS_2025_01/751511082"/>
    <hyperlink ref="F525" r:id="rId4" display="https://podminky.urs.cz/item/CS_URS_2025_01/751514437"/>
    <hyperlink ref="F532" r:id="rId5" display="https://podminky.urs.cz/item/CS_URS_2025_01/75151443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7208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ROUND((SUM(BE123:BE608)),  2)</f>
        <v>0</v>
      </c>
      <c r="G35" s="40"/>
      <c r="H35" s="40"/>
      <c r="I35" s="167">
        <v>0.20999999999999999</v>
      </c>
      <c r="J35" s="166">
        <f>ROUND(((SUM(BE123:BE608))*I35),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ROUND((SUM(BF123:BF608)),  2)</f>
        <v>0</v>
      </c>
      <c r="G36" s="40"/>
      <c r="H36" s="40"/>
      <c r="I36" s="167">
        <v>0.12</v>
      </c>
      <c r="J36" s="166">
        <f>ROUND(((SUM(BF123:BF608))*I36),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6148</v>
      </c>
      <c r="E101" s="199"/>
      <c r="F101" s="199"/>
      <c r="G101" s="199"/>
      <c r="H101" s="199"/>
      <c r="I101" s="199"/>
      <c r="J101" s="200">
        <f>J588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3.4920250000000004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P125+P588</f>
        <v>0</v>
      </c>
      <c r="Q124" s="221"/>
      <c r="R124" s="222">
        <f>R125+R588</f>
        <v>3.4920250000000004</v>
      </c>
      <c r="S124" s="221"/>
      <c r="T124" s="223">
        <f>T125+T588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BK125+BK588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3126</v>
      </c>
      <c r="F125" s="227" t="s">
        <v>3127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SUM(P126:P587)</f>
        <v>0</v>
      </c>
      <c r="Q125" s="221"/>
      <c r="R125" s="222">
        <f>SUM(R126:R587)</f>
        <v>3.4707850000000002</v>
      </c>
      <c r="S125" s="221"/>
      <c r="T125" s="223">
        <f>SUM(T126:T587)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SUM(BK126:BK587)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7209</v>
      </c>
      <c r="F126" s="231" t="s">
        <v>7210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7211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7210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7212</v>
      </c>
      <c r="F128" s="283" t="s">
        <v>7213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7214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7213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7215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7216</v>
      </c>
      <c r="F131" s="231" t="s">
        <v>7217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7218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7217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7219</v>
      </c>
      <c r="F133" s="283" t="s">
        <v>7220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7221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7220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7222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7223</v>
      </c>
      <c r="F136" s="231" t="s">
        <v>7224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7225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7224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7226</v>
      </c>
      <c r="F138" s="283" t="s">
        <v>7227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7228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7227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7222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7229</v>
      </c>
      <c r="F141" s="283" t="s">
        <v>7230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7231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7230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7232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7233</v>
      </c>
      <c r="F144" s="231" t="s">
        <v>7234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7235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7234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7236</v>
      </c>
      <c r="F146" s="283" t="s">
        <v>7237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7238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7237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7239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7240</v>
      </c>
      <c r="F149" s="231" t="s">
        <v>7241</v>
      </c>
      <c r="G149" s="232" t="s">
        <v>360</v>
      </c>
      <c r="H149" s="233">
        <v>589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7242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7241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7243</v>
      </c>
      <c r="F151" s="283" t="s">
        <v>7244</v>
      </c>
      <c r="G151" s="284" t="s">
        <v>360</v>
      </c>
      <c r="H151" s="285">
        <v>589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0.02945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7245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7244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7246</v>
      </c>
      <c r="F153" s="231" t="s">
        <v>7247</v>
      </c>
      <c r="G153" s="232" t="s">
        <v>360</v>
      </c>
      <c r="H153" s="233">
        <v>235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7248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7247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7249</v>
      </c>
      <c r="F155" s="283" t="s">
        <v>7250</v>
      </c>
      <c r="G155" s="284" t="s">
        <v>360</v>
      </c>
      <c r="H155" s="285">
        <v>235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0.021150000000000002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7251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7250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7252</v>
      </c>
      <c r="F157" s="231" t="s">
        <v>7253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7254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7253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7255</v>
      </c>
      <c r="F159" s="283" t="s">
        <v>7256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7257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7256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7258</v>
      </c>
      <c r="F161" s="283" t="s">
        <v>7259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7260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7259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2484</v>
      </c>
      <c r="D163" s="229" t="s">
        <v>245</v>
      </c>
      <c r="E163" s="230" t="s">
        <v>7261</v>
      </c>
      <c r="F163" s="231" t="s">
        <v>7262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7263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7262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2489</v>
      </c>
      <c r="D165" s="281" t="s">
        <v>478</v>
      </c>
      <c r="E165" s="282" t="s">
        <v>7264</v>
      </c>
      <c r="F165" s="283" t="s">
        <v>7265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7266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7265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7267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1821</v>
      </c>
      <c r="D168" s="229" t="s">
        <v>245</v>
      </c>
      <c r="E168" s="230" t="s">
        <v>7268</v>
      </c>
      <c r="F168" s="231" t="s">
        <v>7269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7270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7269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1832</v>
      </c>
      <c r="D170" s="281" t="s">
        <v>478</v>
      </c>
      <c r="E170" s="282" t="s">
        <v>7271</v>
      </c>
      <c r="F170" s="283" t="s">
        <v>7272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7273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7272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7274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7275</v>
      </c>
      <c r="F173" s="231" t="s">
        <v>7276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7277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7276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2327</v>
      </c>
      <c r="D175" s="281" t="s">
        <v>478</v>
      </c>
      <c r="E175" s="282" t="s">
        <v>7278</v>
      </c>
      <c r="F175" s="283" t="s">
        <v>7279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7280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7279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7281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1605</v>
      </c>
      <c r="D178" s="229" t="s">
        <v>245</v>
      </c>
      <c r="E178" s="230" t="s">
        <v>7282</v>
      </c>
      <c r="F178" s="231" t="s">
        <v>7283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7284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7283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1612</v>
      </c>
      <c r="D180" s="281" t="s">
        <v>478</v>
      </c>
      <c r="E180" s="282" t="s">
        <v>7285</v>
      </c>
      <c r="F180" s="283" t="s">
        <v>7286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7287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7286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7288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7289</v>
      </c>
      <c r="F183" s="283" t="s">
        <v>7290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7290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1680</v>
      </c>
      <c r="D185" s="229" t="s">
        <v>245</v>
      </c>
      <c r="E185" s="230" t="s">
        <v>7292</v>
      </c>
      <c r="F185" s="231" t="s">
        <v>7293</v>
      </c>
      <c r="G185" s="232" t="s">
        <v>262</v>
      </c>
      <c r="H185" s="233">
        <v>3650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7294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7293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1686</v>
      </c>
      <c r="D187" s="281" t="s">
        <v>478</v>
      </c>
      <c r="E187" s="282" t="s">
        <v>7295</v>
      </c>
      <c r="F187" s="283" t="s">
        <v>7296</v>
      </c>
      <c r="G187" s="284" t="s">
        <v>262</v>
      </c>
      <c r="H187" s="285">
        <v>4197.5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0.50370000000000004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7297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7296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7298</v>
      </c>
      <c r="G189" s="260"/>
      <c r="H189" s="263">
        <v>2850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7299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3650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7300</v>
      </c>
      <c r="G192" s="260"/>
      <c r="H192" s="263">
        <v>4197.5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7301</v>
      </c>
      <c r="F193" s="231" t="s">
        <v>7302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7303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7302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7304</v>
      </c>
      <c r="F195" s="283" t="s">
        <v>7305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7306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7305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7307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7308</v>
      </c>
      <c r="F198" s="231" t="s">
        <v>7309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7310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7309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7311</v>
      </c>
      <c r="F200" s="283" t="s">
        <v>7312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7313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7312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7314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7315</v>
      </c>
      <c r="F203" s="231" t="s">
        <v>7316</v>
      </c>
      <c r="G203" s="232" t="s">
        <v>262</v>
      </c>
      <c r="H203" s="233">
        <v>1040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7317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7316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7318</v>
      </c>
      <c r="F205" s="283" t="s">
        <v>7319</v>
      </c>
      <c r="G205" s="284" t="s">
        <v>262</v>
      </c>
      <c r="H205" s="285">
        <v>851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0.13616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7320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7319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7321</v>
      </c>
      <c r="G207" s="260"/>
      <c r="H207" s="263">
        <v>851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7322</v>
      </c>
      <c r="F208" s="283" t="s">
        <v>7323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7324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7323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7325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2333</v>
      </c>
      <c r="D211" s="229" t="s">
        <v>245</v>
      </c>
      <c r="E211" s="230" t="s">
        <v>7326</v>
      </c>
      <c r="F211" s="231" t="s">
        <v>7327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7328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7327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7329</v>
      </c>
      <c r="F213" s="283" t="s">
        <v>7330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7331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7330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7332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7333</v>
      </c>
      <c r="F216" s="283" t="s">
        <v>7334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7335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7336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7337</v>
      </c>
      <c r="F219" s="231" t="s">
        <v>7338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7339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7338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7340</v>
      </c>
      <c r="F221" s="283" t="s">
        <v>7341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7342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7288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7343</v>
      </c>
      <c r="F224" s="231" t="s">
        <v>7344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7345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7344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7346</v>
      </c>
      <c r="F226" s="283" t="s">
        <v>7347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7348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7347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7349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7350</v>
      </c>
      <c r="F229" s="231" t="s">
        <v>7351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7352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7351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7353</v>
      </c>
      <c r="F231" s="283" t="s">
        <v>7354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7355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7354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7356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7357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7358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7359</v>
      </c>
      <c r="F237" s="231" t="s">
        <v>7360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7361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7360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7362</v>
      </c>
      <c r="F239" s="283" t="s">
        <v>7363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7364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7363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7332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7365</v>
      </c>
      <c r="F242" s="231" t="s">
        <v>7366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7367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7366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7368</v>
      </c>
      <c r="F244" s="283" t="s">
        <v>7369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7370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7369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7371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7372</v>
      </c>
      <c r="F247" s="231" t="s">
        <v>7373</v>
      </c>
      <c r="G247" s="232" t="s">
        <v>360</v>
      </c>
      <c r="H247" s="233">
        <v>1011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7374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7373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7375</v>
      </c>
      <c r="F249" s="231" t="s">
        <v>7376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7377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7376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7378</v>
      </c>
      <c r="F251" s="231" t="s">
        <v>7379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7380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7379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7381</v>
      </c>
      <c r="F253" s="231" t="s">
        <v>7382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7383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7384</v>
      </c>
      <c r="F255" s="231" t="s">
        <v>7385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7386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7385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7387</v>
      </c>
      <c r="F257" s="231" t="s">
        <v>7388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7389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7388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7390</v>
      </c>
      <c r="F259" s="231" t="s">
        <v>7391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7392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7391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2449</v>
      </c>
      <c r="D261" s="229" t="s">
        <v>245</v>
      </c>
      <c r="E261" s="230" t="s">
        <v>7393</v>
      </c>
      <c r="F261" s="231" t="s">
        <v>7394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7395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7394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2513</v>
      </c>
      <c r="D263" s="229" t="s">
        <v>245</v>
      </c>
      <c r="E263" s="230" t="s">
        <v>7396</v>
      </c>
      <c r="F263" s="231" t="s">
        <v>7397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7398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7397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2519</v>
      </c>
      <c r="D265" s="281" t="s">
        <v>478</v>
      </c>
      <c r="E265" s="282" t="s">
        <v>7399</v>
      </c>
      <c r="F265" s="283" t="s">
        <v>7400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7401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7400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2526</v>
      </c>
      <c r="D267" s="281" t="s">
        <v>478</v>
      </c>
      <c r="E267" s="282" t="s">
        <v>7402</v>
      </c>
      <c r="F267" s="283" t="s">
        <v>7403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7404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7403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2534</v>
      </c>
      <c r="D269" s="281" t="s">
        <v>478</v>
      </c>
      <c r="E269" s="282" t="s">
        <v>7405</v>
      </c>
      <c r="F269" s="283" t="s">
        <v>7406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7407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7406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2456</v>
      </c>
      <c r="D271" s="281" t="s">
        <v>478</v>
      </c>
      <c r="E271" s="282" t="s">
        <v>7408</v>
      </c>
      <c r="F271" s="283" t="s">
        <v>7409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7410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7409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2545</v>
      </c>
      <c r="D273" s="281" t="s">
        <v>478</v>
      </c>
      <c r="E273" s="282" t="s">
        <v>7411</v>
      </c>
      <c r="F273" s="283" t="s">
        <v>7412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7413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7412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2691</v>
      </c>
      <c r="D275" s="281" t="s">
        <v>478</v>
      </c>
      <c r="E275" s="282" t="s">
        <v>7414</v>
      </c>
      <c r="F275" s="283" t="s">
        <v>7415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7416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7415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4264</v>
      </c>
      <c r="D277" s="281" t="s">
        <v>478</v>
      </c>
      <c r="E277" s="282" t="s">
        <v>7417</v>
      </c>
      <c r="F277" s="283" t="s">
        <v>7418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7419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7418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3259</v>
      </c>
      <c r="D279" s="281" t="s">
        <v>478</v>
      </c>
      <c r="E279" s="282" t="s">
        <v>7420</v>
      </c>
      <c r="F279" s="283" t="s">
        <v>7421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7422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7421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7423</v>
      </c>
      <c r="F281" s="283" t="s">
        <v>7424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7425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7424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7426</v>
      </c>
      <c r="F283" s="283" t="s">
        <v>7427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7428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7427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7429</v>
      </c>
      <c r="F285" s="283" t="s">
        <v>7430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7431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7430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7432</v>
      </c>
      <c r="F287" s="231" t="s">
        <v>7433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7434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7433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7435</v>
      </c>
      <c r="F289" s="283" t="s">
        <v>7436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7437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7436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7438</v>
      </c>
      <c r="F291" s="283" t="s">
        <v>7439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7440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7439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7441</v>
      </c>
      <c r="F293" s="283" t="s">
        <v>7442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7443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7442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3012</v>
      </c>
      <c r="D295" s="281" t="s">
        <v>478</v>
      </c>
      <c r="E295" s="282" t="s">
        <v>7444</v>
      </c>
      <c r="F295" s="283" t="s">
        <v>7445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7446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7445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7447</v>
      </c>
      <c r="F297" s="283" t="s">
        <v>7448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7449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7448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7450</v>
      </c>
      <c r="F299" s="231" t="s">
        <v>7451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7452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7451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7453</v>
      </c>
      <c r="F301" s="283" t="s">
        <v>7454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7455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7454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7456</v>
      </c>
      <c r="F303" s="231" t="s">
        <v>7457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7458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7457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595</v>
      </c>
      <c r="D305" s="281" t="s">
        <v>478</v>
      </c>
      <c r="E305" s="282" t="s">
        <v>7459</v>
      </c>
      <c r="F305" s="283" t="s">
        <v>7460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7461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7460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7462</v>
      </c>
      <c r="F307" s="231" t="s">
        <v>7463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7464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7463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7465</v>
      </c>
      <c r="F309" s="283" t="s">
        <v>7466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7467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7466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7468</v>
      </c>
      <c r="F311" s="231" t="s">
        <v>7469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7470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7469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7471</v>
      </c>
      <c r="F313" s="283" t="s">
        <v>7472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7473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7472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7474</v>
      </c>
      <c r="F315" s="231" t="s">
        <v>7475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7476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7477</v>
      </c>
      <c r="F317" s="283" t="s">
        <v>7478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7479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7478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7480</v>
      </c>
      <c r="F319" s="283" t="s">
        <v>7481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7482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7481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7483</v>
      </c>
      <c r="F321" s="283" t="s">
        <v>7484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7485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7484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7486</v>
      </c>
      <c r="F323" s="231" t="s">
        <v>7487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7488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7487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7489</v>
      </c>
      <c r="F325" s="283" t="s">
        <v>7490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7491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7490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7492</v>
      </c>
      <c r="F327" s="283" t="s">
        <v>7493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7494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7493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7495</v>
      </c>
      <c r="F329" s="283" t="s">
        <v>7496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7497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7496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7498</v>
      </c>
      <c r="F331" s="283" t="s">
        <v>7499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7500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7499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7483</v>
      </c>
      <c r="F333" s="283" t="s">
        <v>7484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7484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7502</v>
      </c>
      <c r="F335" s="231" t="s">
        <v>7503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7504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7503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7505</v>
      </c>
      <c r="F337" s="283" t="s">
        <v>7506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7507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7506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7508</v>
      </c>
      <c r="F339" s="283" t="s">
        <v>7509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7510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7509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7483</v>
      </c>
      <c r="F341" s="283" t="s">
        <v>7484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7511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7484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7512</v>
      </c>
      <c r="F343" s="231" t="s">
        <v>7513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7514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7513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7515</v>
      </c>
      <c r="F345" s="283" t="s">
        <v>7516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7517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7516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2255</v>
      </c>
      <c r="D347" s="281" t="s">
        <v>478</v>
      </c>
      <c r="E347" s="282" t="s">
        <v>7480</v>
      </c>
      <c r="F347" s="283" t="s">
        <v>7481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7518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7481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2261</v>
      </c>
      <c r="D349" s="281" t="s">
        <v>478</v>
      </c>
      <c r="E349" s="282" t="s">
        <v>7483</v>
      </c>
      <c r="F349" s="283" t="s">
        <v>7484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7519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7484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2268</v>
      </c>
      <c r="D351" s="229" t="s">
        <v>245</v>
      </c>
      <c r="E351" s="230" t="s">
        <v>7520</v>
      </c>
      <c r="F351" s="231" t="s">
        <v>7521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7522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7521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2186</v>
      </c>
      <c r="D353" s="281" t="s">
        <v>478</v>
      </c>
      <c r="E353" s="282" t="s">
        <v>7523</v>
      </c>
      <c r="F353" s="283" t="s">
        <v>7524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7525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7524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7508</v>
      </c>
      <c r="F355" s="283" t="s">
        <v>7509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7526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7509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7483</v>
      </c>
      <c r="F357" s="283" t="s">
        <v>7484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7527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7484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7528</v>
      </c>
      <c r="F359" s="231" t="s">
        <v>7529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7530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7529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7531</v>
      </c>
      <c r="F361" s="283" t="s">
        <v>7532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7533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7532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7480</v>
      </c>
      <c r="F363" s="283" t="s">
        <v>7481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7534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7481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7483</v>
      </c>
      <c r="F365" s="283" t="s">
        <v>7484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7535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7484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49.05" customHeight="1">
      <c r="A367" s="40"/>
      <c r="B367" s="41"/>
      <c r="C367" s="229" t="s">
        <v>1430</v>
      </c>
      <c r="D367" s="229" t="s">
        <v>245</v>
      </c>
      <c r="E367" s="230" t="s">
        <v>7536</v>
      </c>
      <c r="F367" s="231" t="s">
        <v>7537</v>
      </c>
      <c r="G367" s="232" t="s">
        <v>360</v>
      </c>
      <c r="H367" s="233">
        <v>42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7538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7537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24.15" customHeight="1">
      <c r="A369" s="40"/>
      <c r="B369" s="41"/>
      <c r="C369" s="281" t="s">
        <v>725</v>
      </c>
      <c r="D369" s="281" t="s">
        <v>478</v>
      </c>
      <c r="E369" s="282" t="s">
        <v>7539</v>
      </c>
      <c r="F369" s="283" t="s">
        <v>7540</v>
      </c>
      <c r="G369" s="284" t="s">
        <v>360</v>
      </c>
      <c r="H369" s="285">
        <v>42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5.0000000000000002E-05</v>
      </c>
      <c r="R369" s="238">
        <f>Q369*H369</f>
        <v>0.0021000000000000003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7541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7540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81" t="s">
        <v>751</v>
      </c>
      <c r="D371" s="281" t="s">
        <v>478</v>
      </c>
      <c r="E371" s="282" t="s">
        <v>7542</v>
      </c>
      <c r="F371" s="283" t="s">
        <v>7543</v>
      </c>
      <c r="G371" s="284" t="s">
        <v>360</v>
      </c>
      <c r="H371" s="285">
        <v>42</v>
      </c>
      <c r="I371" s="286"/>
      <c r="J371" s="287">
        <f>ROUND(I371*H371,2)</f>
        <v>0</v>
      </c>
      <c r="K371" s="283" t="s">
        <v>1</v>
      </c>
      <c r="L371" s="288"/>
      <c r="M371" s="289" t="s">
        <v>1</v>
      </c>
      <c r="N371" s="290" t="s">
        <v>43</v>
      </c>
      <c r="O371" s="93"/>
      <c r="P371" s="238">
        <f>O371*H371</f>
        <v>0</v>
      </c>
      <c r="Q371" s="238">
        <v>3.0000000000000001E-05</v>
      </c>
      <c r="R371" s="238">
        <f>Q371*H371</f>
        <v>0.0012600000000000001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896</v>
      </c>
      <c r="AT371" s="240" t="s">
        <v>478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7544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7543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7483</v>
      </c>
      <c r="F373" s="283" t="s">
        <v>7484</v>
      </c>
      <c r="G373" s="284" t="s">
        <v>360</v>
      </c>
      <c r="H373" s="285">
        <v>42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1.0000000000000001E-05</v>
      </c>
      <c r="R373" s="238">
        <f>Q373*H373</f>
        <v>0.00042000000000000002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7545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7484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37.8" customHeight="1">
      <c r="A375" s="40"/>
      <c r="B375" s="41"/>
      <c r="C375" s="229" t="s">
        <v>680</v>
      </c>
      <c r="D375" s="229" t="s">
        <v>245</v>
      </c>
      <c r="E375" s="230" t="s">
        <v>7546</v>
      </c>
      <c r="F375" s="231" t="s">
        <v>7547</v>
      </c>
      <c r="G375" s="232" t="s">
        <v>360</v>
      </c>
      <c r="H375" s="233">
        <v>2</v>
      </c>
      <c r="I375" s="234"/>
      <c r="J375" s="235">
        <f>ROUND(I375*H375,2)</f>
        <v>0</v>
      </c>
      <c r="K375" s="231" t="s">
        <v>1</v>
      </c>
      <c r="L375" s="46"/>
      <c r="M375" s="236" t="s">
        <v>1</v>
      </c>
      <c r="N375" s="237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1097</v>
      </c>
      <c r="AT375" s="240" t="s">
        <v>245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7548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7547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16.5" customHeight="1">
      <c r="A377" s="40"/>
      <c r="B377" s="41"/>
      <c r="C377" s="281" t="s">
        <v>731</v>
      </c>
      <c r="D377" s="281" t="s">
        <v>478</v>
      </c>
      <c r="E377" s="282" t="s">
        <v>7549</v>
      </c>
      <c r="F377" s="283" t="s">
        <v>7550</v>
      </c>
      <c r="G377" s="284" t="s">
        <v>360</v>
      </c>
      <c r="H377" s="285">
        <v>2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0.00050000000000000001</v>
      </c>
      <c r="R377" s="238">
        <f>Q377*H377</f>
        <v>0.001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7551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7550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29" t="s">
        <v>738</v>
      </c>
      <c r="D379" s="229" t="s">
        <v>245</v>
      </c>
      <c r="E379" s="230" t="s">
        <v>7552</v>
      </c>
      <c r="F379" s="231" t="s">
        <v>7553</v>
      </c>
      <c r="G379" s="232" t="s">
        <v>360</v>
      </c>
      <c r="H379" s="233">
        <v>26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7554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7553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16.5" customHeight="1">
      <c r="A381" s="40"/>
      <c r="B381" s="41"/>
      <c r="C381" s="281" t="s">
        <v>644</v>
      </c>
      <c r="D381" s="281" t="s">
        <v>478</v>
      </c>
      <c r="E381" s="282" t="s">
        <v>7555</v>
      </c>
      <c r="F381" s="283" t="s">
        <v>7556</v>
      </c>
      <c r="G381" s="284" t="s">
        <v>360</v>
      </c>
      <c r="H381" s="285">
        <v>22</v>
      </c>
      <c r="I381" s="286"/>
      <c r="J381" s="287">
        <f>ROUND(I381*H381,2)</f>
        <v>0</v>
      </c>
      <c r="K381" s="283" t="s">
        <v>1</v>
      </c>
      <c r="L381" s="288"/>
      <c r="M381" s="289" t="s">
        <v>1</v>
      </c>
      <c r="N381" s="290" t="s">
        <v>43</v>
      </c>
      <c r="O381" s="93"/>
      <c r="P381" s="238">
        <f>O381*H381</f>
        <v>0</v>
      </c>
      <c r="Q381" s="238">
        <v>0.00011</v>
      </c>
      <c r="R381" s="238">
        <f>Q381*H381</f>
        <v>0.0024200000000000003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896</v>
      </c>
      <c r="AT381" s="240" t="s">
        <v>478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7557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7556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16.5" customHeight="1">
      <c r="A383" s="40"/>
      <c r="B383" s="41"/>
      <c r="C383" s="281" t="s">
        <v>651</v>
      </c>
      <c r="D383" s="281" t="s">
        <v>478</v>
      </c>
      <c r="E383" s="282" t="s">
        <v>7558</v>
      </c>
      <c r="F383" s="283" t="s">
        <v>7559</v>
      </c>
      <c r="G383" s="284" t="s">
        <v>360</v>
      </c>
      <c r="H383" s="285">
        <v>4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0.00017000000000000001</v>
      </c>
      <c r="R383" s="238">
        <f>Q383*H383</f>
        <v>0.00068000000000000005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7560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7559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37.8" customHeight="1">
      <c r="A385" s="40"/>
      <c r="B385" s="41"/>
      <c r="C385" s="229" t="s">
        <v>656</v>
      </c>
      <c r="D385" s="229" t="s">
        <v>245</v>
      </c>
      <c r="E385" s="230" t="s">
        <v>7561</v>
      </c>
      <c r="F385" s="231" t="s">
        <v>7562</v>
      </c>
      <c r="G385" s="232" t="s">
        <v>360</v>
      </c>
      <c r="H385" s="233">
        <v>1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43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1097</v>
      </c>
      <c r="AT385" s="240" t="s">
        <v>245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7563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7562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24.15" customHeight="1">
      <c r="A387" s="40"/>
      <c r="B387" s="41"/>
      <c r="C387" s="281" t="s">
        <v>668</v>
      </c>
      <c r="D387" s="281" t="s">
        <v>478</v>
      </c>
      <c r="E387" s="282" t="s">
        <v>7564</v>
      </c>
      <c r="F387" s="283" t="s">
        <v>7565</v>
      </c>
      <c r="G387" s="284" t="s">
        <v>360</v>
      </c>
      <c r="H387" s="285">
        <v>1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0.00017000000000000001</v>
      </c>
      <c r="R387" s="238">
        <f>Q387*H387</f>
        <v>0.00017000000000000001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7566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7565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49.05" customHeight="1">
      <c r="A389" s="40"/>
      <c r="B389" s="41"/>
      <c r="C389" s="229" t="s">
        <v>663</v>
      </c>
      <c r="D389" s="229" t="s">
        <v>245</v>
      </c>
      <c r="E389" s="230" t="s">
        <v>7567</v>
      </c>
      <c r="F389" s="231" t="s">
        <v>7568</v>
      </c>
      <c r="G389" s="232" t="s">
        <v>360</v>
      </c>
      <c r="H389" s="233">
        <v>351</v>
      </c>
      <c r="I389" s="234"/>
      <c r="J389" s="235">
        <f>ROUND(I389*H389,2)</f>
        <v>0</v>
      </c>
      <c r="K389" s="231" t="s">
        <v>1</v>
      </c>
      <c r="L389" s="46"/>
      <c r="M389" s="236" t="s">
        <v>1</v>
      </c>
      <c r="N389" s="237" t="s">
        <v>43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1097</v>
      </c>
      <c r="AT389" s="240" t="s">
        <v>245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7569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7568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24.15" customHeight="1">
      <c r="A391" s="40"/>
      <c r="B391" s="41"/>
      <c r="C391" s="281" t="s">
        <v>777</v>
      </c>
      <c r="D391" s="281" t="s">
        <v>478</v>
      </c>
      <c r="E391" s="282" t="s">
        <v>7570</v>
      </c>
      <c r="F391" s="283" t="s">
        <v>7571</v>
      </c>
      <c r="G391" s="284" t="s">
        <v>360</v>
      </c>
      <c r="H391" s="285">
        <v>351</v>
      </c>
      <c r="I391" s="286"/>
      <c r="J391" s="287">
        <f>ROUND(I391*H391,2)</f>
        <v>0</v>
      </c>
      <c r="K391" s="283" t="s">
        <v>1</v>
      </c>
      <c r="L391" s="288"/>
      <c r="M391" s="289" t="s">
        <v>1</v>
      </c>
      <c r="N391" s="290" t="s">
        <v>43</v>
      </c>
      <c r="O391" s="93"/>
      <c r="P391" s="238">
        <f>O391*H391</f>
        <v>0</v>
      </c>
      <c r="Q391" s="238">
        <v>6.0000000000000002E-05</v>
      </c>
      <c r="R391" s="238">
        <f>Q391*H391</f>
        <v>0.021059999999999999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896</v>
      </c>
      <c r="AT391" s="240" t="s">
        <v>478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7572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7571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7483</v>
      </c>
      <c r="F393" s="283" t="s">
        <v>7484</v>
      </c>
      <c r="G393" s="284" t="s">
        <v>360</v>
      </c>
      <c r="H393" s="285">
        <v>79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1.0000000000000001E-05</v>
      </c>
      <c r="R393" s="238">
        <f>Q393*H393</f>
        <v>0.00079000000000000001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7573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7484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16.5" customHeight="1">
      <c r="A395" s="40"/>
      <c r="B395" s="41"/>
      <c r="C395" s="281" t="s">
        <v>2057</v>
      </c>
      <c r="D395" s="281" t="s">
        <v>478</v>
      </c>
      <c r="E395" s="282" t="s">
        <v>7574</v>
      </c>
      <c r="F395" s="283" t="s">
        <v>7575</v>
      </c>
      <c r="G395" s="284" t="s">
        <v>360</v>
      </c>
      <c r="H395" s="285">
        <v>145</v>
      </c>
      <c r="I395" s="286"/>
      <c r="J395" s="287">
        <f>ROUND(I395*H395,2)</f>
        <v>0</v>
      </c>
      <c r="K395" s="283" t="s">
        <v>1</v>
      </c>
      <c r="L395" s="288"/>
      <c r="M395" s="289" t="s">
        <v>1</v>
      </c>
      <c r="N395" s="290" t="s">
        <v>43</v>
      </c>
      <c r="O395" s="93"/>
      <c r="P395" s="238">
        <f>O395*H395</f>
        <v>0</v>
      </c>
      <c r="Q395" s="238">
        <v>2.0000000000000002E-05</v>
      </c>
      <c r="R395" s="238">
        <f>Q395*H395</f>
        <v>0.0029000000000000002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896</v>
      </c>
      <c r="AT395" s="240" t="s">
        <v>478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7576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7575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16.5" customHeight="1">
      <c r="A397" s="40"/>
      <c r="B397" s="41"/>
      <c r="C397" s="281" t="s">
        <v>2066</v>
      </c>
      <c r="D397" s="281" t="s">
        <v>478</v>
      </c>
      <c r="E397" s="282" t="s">
        <v>7577</v>
      </c>
      <c r="F397" s="283" t="s">
        <v>7578</v>
      </c>
      <c r="G397" s="284" t="s">
        <v>360</v>
      </c>
      <c r="H397" s="285">
        <v>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3.0000000000000001E-05</v>
      </c>
      <c r="R397" s="238">
        <f>Q397*H397</f>
        <v>0.00018000000000000001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7579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7578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2085</v>
      </c>
      <c r="D399" s="229" t="s">
        <v>245</v>
      </c>
      <c r="E399" s="230" t="s">
        <v>7580</v>
      </c>
      <c r="F399" s="231" t="s">
        <v>7581</v>
      </c>
      <c r="G399" s="232" t="s">
        <v>360</v>
      </c>
      <c r="H399" s="233">
        <v>92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7582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7581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16.5" customHeight="1">
      <c r="A401" s="40"/>
      <c r="B401" s="41"/>
      <c r="C401" s="281" t="s">
        <v>2091</v>
      </c>
      <c r="D401" s="281" t="s">
        <v>478</v>
      </c>
      <c r="E401" s="282" t="s">
        <v>7583</v>
      </c>
      <c r="F401" s="283" t="s">
        <v>7584</v>
      </c>
      <c r="G401" s="284" t="s">
        <v>360</v>
      </c>
      <c r="H401" s="285">
        <v>92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7585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7584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49.05" customHeight="1">
      <c r="A403" s="40"/>
      <c r="B403" s="41"/>
      <c r="C403" s="229" t="s">
        <v>2295</v>
      </c>
      <c r="D403" s="229" t="s">
        <v>245</v>
      </c>
      <c r="E403" s="230" t="s">
        <v>7586</v>
      </c>
      <c r="F403" s="231" t="s">
        <v>7587</v>
      </c>
      <c r="G403" s="232" t="s">
        <v>360</v>
      </c>
      <c r="H403" s="233">
        <v>36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7588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7587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37.8" customHeight="1">
      <c r="A405" s="40"/>
      <c r="B405" s="41"/>
      <c r="C405" s="281" t="s">
        <v>2308</v>
      </c>
      <c r="D405" s="281" t="s">
        <v>478</v>
      </c>
      <c r="E405" s="282" t="s">
        <v>7589</v>
      </c>
      <c r="F405" s="283" t="s">
        <v>7590</v>
      </c>
      <c r="G405" s="284" t="s">
        <v>360</v>
      </c>
      <c r="H405" s="285">
        <v>36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6.9999999999999994E-05</v>
      </c>
      <c r="R405" s="238">
        <f>Q405*H405</f>
        <v>0.0025199999999999997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7591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7590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49.05" customHeight="1">
      <c r="A407" s="40"/>
      <c r="B407" s="41"/>
      <c r="C407" s="229" t="s">
        <v>2314</v>
      </c>
      <c r="D407" s="229" t="s">
        <v>245</v>
      </c>
      <c r="E407" s="230" t="s">
        <v>7592</v>
      </c>
      <c r="F407" s="231" t="s">
        <v>7593</v>
      </c>
      <c r="G407" s="232" t="s">
        <v>360</v>
      </c>
      <c r="H407" s="233">
        <v>28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7594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7593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2959</v>
      </c>
      <c r="D409" s="281" t="s">
        <v>478</v>
      </c>
      <c r="E409" s="282" t="s">
        <v>7595</v>
      </c>
      <c r="F409" s="283" t="s">
        <v>7596</v>
      </c>
      <c r="G409" s="284" t="s">
        <v>360</v>
      </c>
      <c r="H409" s="285">
        <v>28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0.00010000000000000001</v>
      </c>
      <c r="R409" s="238">
        <f>Q409*H409</f>
        <v>0.0028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7597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7596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2337</v>
      </c>
      <c r="D411" s="229" t="s">
        <v>245</v>
      </c>
      <c r="E411" s="230" t="s">
        <v>7598</v>
      </c>
      <c r="F411" s="231" t="s">
        <v>7599</v>
      </c>
      <c r="G411" s="232" t="s">
        <v>360</v>
      </c>
      <c r="H411" s="233">
        <v>1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7600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7599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24.15" customHeight="1">
      <c r="A413" s="40"/>
      <c r="B413" s="41"/>
      <c r="C413" s="281" t="s">
        <v>2349</v>
      </c>
      <c r="D413" s="281" t="s">
        <v>478</v>
      </c>
      <c r="E413" s="282" t="s">
        <v>7601</v>
      </c>
      <c r="F413" s="283" t="s">
        <v>7602</v>
      </c>
      <c r="G413" s="284" t="s">
        <v>360</v>
      </c>
      <c r="H413" s="285">
        <v>1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0.00040000000000000002</v>
      </c>
      <c r="R413" s="238">
        <f>Q413*H413</f>
        <v>0.00040000000000000002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7603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7602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24.15" customHeight="1">
      <c r="A415" s="40"/>
      <c r="B415" s="41"/>
      <c r="C415" s="229" t="s">
        <v>2355</v>
      </c>
      <c r="D415" s="229" t="s">
        <v>245</v>
      </c>
      <c r="E415" s="230" t="s">
        <v>7604</v>
      </c>
      <c r="F415" s="231" t="s">
        <v>7605</v>
      </c>
      <c r="G415" s="232" t="s">
        <v>360</v>
      </c>
      <c r="H415" s="233">
        <v>1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7606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7605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24.15" customHeight="1">
      <c r="A417" s="40"/>
      <c r="B417" s="41"/>
      <c r="C417" s="281" t="s">
        <v>797</v>
      </c>
      <c r="D417" s="281" t="s">
        <v>478</v>
      </c>
      <c r="E417" s="282" t="s">
        <v>7607</v>
      </c>
      <c r="F417" s="283" t="s">
        <v>7608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7609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7608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24.15" customHeight="1">
      <c r="A419" s="40"/>
      <c r="B419" s="41"/>
      <c r="C419" s="229" t="s">
        <v>1193</v>
      </c>
      <c r="D419" s="229" t="s">
        <v>245</v>
      </c>
      <c r="E419" s="230" t="s">
        <v>7610</v>
      </c>
      <c r="F419" s="231" t="s">
        <v>7611</v>
      </c>
      <c r="G419" s="232" t="s">
        <v>360</v>
      </c>
      <c r="H419" s="233">
        <v>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7612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7611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16.5" customHeight="1">
      <c r="A421" s="40"/>
      <c r="B421" s="41"/>
      <c r="C421" s="281" t="s">
        <v>1203</v>
      </c>
      <c r="D421" s="281" t="s">
        <v>478</v>
      </c>
      <c r="E421" s="282" t="s">
        <v>7613</v>
      </c>
      <c r="F421" s="283" t="s">
        <v>7614</v>
      </c>
      <c r="G421" s="284" t="s">
        <v>360</v>
      </c>
      <c r="H421" s="285">
        <v>9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7615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7614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44.25" customHeight="1">
      <c r="A423" s="40"/>
      <c r="B423" s="41"/>
      <c r="C423" s="229" t="s">
        <v>807</v>
      </c>
      <c r="D423" s="229" t="s">
        <v>245</v>
      </c>
      <c r="E423" s="230" t="s">
        <v>7616</v>
      </c>
      <c r="F423" s="231" t="s">
        <v>7617</v>
      </c>
      <c r="G423" s="232" t="s">
        <v>360</v>
      </c>
      <c r="H423" s="233">
        <v>327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7618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7617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7.8" customHeight="1">
      <c r="A425" s="40"/>
      <c r="B425" s="41"/>
      <c r="C425" s="281" t="s">
        <v>1775</v>
      </c>
      <c r="D425" s="281" t="s">
        <v>478</v>
      </c>
      <c r="E425" s="282" t="s">
        <v>7619</v>
      </c>
      <c r="F425" s="283" t="s">
        <v>7620</v>
      </c>
      <c r="G425" s="284" t="s">
        <v>360</v>
      </c>
      <c r="H425" s="285">
        <v>28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7621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7620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37.8" customHeight="1">
      <c r="A427" s="40"/>
      <c r="B427" s="41"/>
      <c r="C427" s="281" t="s">
        <v>1781</v>
      </c>
      <c r="D427" s="281" t="s">
        <v>478</v>
      </c>
      <c r="E427" s="282" t="s">
        <v>7622</v>
      </c>
      <c r="F427" s="283" t="s">
        <v>7623</v>
      </c>
      <c r="G427" s="284" t="s">
        <v>360</v>
      </c>
      <c r="H427" s="285">
        <v>29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7624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7623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33" customHeight="1">
      <c r="A429" s="40"/>
      <c r="B429" s="41"/>
      <c r="C429" s="281" t="s">
        <v>1786</v>
      </c>
      <c r="D429" s="281" t="s">
        <v>478</v>
      </c>
      <c r="E429" s="282" t="s">
        <v>7625</v>
      </c>
      <c r="F429" s="283" t="s">
        <v>7626</v>
      </c>
      <c r="G429" s="284" t="s">
        <v>360</v>
      </c>
      <c r="H429" s="285">
        <v>61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7627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7626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3" customHeight="1">
      <c r="A431" s="40"/>
      <c r="B431" s="41"/>
      <c r="C431" s="281" t="s">
        <v>1791</v>
      </c>
      <c r="D431" s="281" t="s">
        <v>478</v>
      </c>
      <c r="E431" s="282" t="s">
        <v>7628</v>
      </c>
      <c r="F431" s="283" t="s">
        <v>7629</v>
      </c>
      <c r="G431" s="284" t="s">
        <v>360</v>
      </c>
      <c r="H431" s="285">
        <v>73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7630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7629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3" customHeight="1">
      <c r="A433" s="40"/>
      <c r="B433" s="41"/>
      <c r="C433" s="281" t="s">
        <v>1796</v>
      </c>
      <c r="D433" s="281" t="s">
        <v>478</v>
      </c>
      <c r="E433" s="282" t="s">
        <v>7631</v>
      </c>
      <c r="F433" s="283" t="s">
        <v>7632</v>
      </c>
      <c r="G433" s="284" t="s">
        <v>360</v>
      </c>
      <c r="H433" s="285">
        <v>6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7633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7632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44.25" customHeight="1">
      <c r="A435" s="40"/>
      <c r="B435" s="41"/>
      <c r="C435" s="281" t="s">
        <v>1801</v>
      </c>
      <c r="D435" s="281" t="s">
        <v>478</v>
      </c>
      <c r="E435" s="282" t="s">
        <v>7634</v>
      </c>
      <c r="F435" s="283" t="s">
        <v>7635</v>
      </c>
      <c r="G435" s="284" t="s">
        <v>360</v>
      </c>
      <c r="H435" s="285">
        <v>36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7636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7635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16.5" customHeight="1">
      <c r="A437" s="40"/>
      <c r="B437" s="41"/>
      <c r="C437" s="281" t="s">
        <v>1805</v>
      </c>
      <c r="D437" s="281" t="s">
        <v>478</v>
      </c>
      <c r="E437" s="282" t="s">
        <v>7637</v>
      </c>
      <c r="F437" s="283" t="s">
        <v>7638</v>
      </c>
      <c r="G437" s="284" t="s">
        <v>360</v>
      </c>
      <c r="H437" s="285">
        <v>6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7639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7638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1763</v>
      </c>
      <c r="D439" s="281" t="s">
        <v>478</v>
      </c>
      <c r="E439" s="282" t="s">
        <v>7640</v>
      </c>
      <c r="F439" s="283" t="s">
        <v>7641</v>
      </c>
      <c r="G439" s="284" t="s">
        <v>360</v>
      </c>
      <c r="H439" s="285">
        <v>12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7642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7641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7.8" customHeight="1">
      <c r="A441" s="40"/>
      <c r="B441" s="41"/>
      <c r="C441" s="281" t="s">
        <v>1770</v>
      </c>
      <c r="D441" s="281" t="s">
        <v>478</v>
      </c>
      <c r="E441" s="282" t="s">
        <v>7643</v>
      </c>
      <c r="F441" s="283" t="s">
        <v>7644</v>
      </c>
      <c r="G441" s="284" t="s">
        <v>360</v>
      </c>
      <c r="H441" s="285">
        <v>8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7645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7644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3" customHeight="1">
      <c r="A443" s="40"/>
      <c r="B443" s="41"/>
      <c r="C443" s="281" t="s">
        <v>1208</v>
      </c>
      <c r="D443" s="281" t="s">
        <v>478</v>
      </c>
      <c r="E443" s="282" t="s">
        <v>7646</v>
      </c>
      <c r="F443" s="283" t="s">
        <v>7647</v>
      </c>
      <c r="G443" s="284" t="s">
        <v>360</v>
      </c>
      <c r="H443" s="285">
        <v>17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7648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7647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24.15" customHeight="1">
      <c r="A445" s="40"/>
      <c r="B445" s="41"/>
      <c r="C445" s="281" t="s">
        <v>2131</v>
      </c>
      <c r="D445" s="281" t="s">
        <v>478</v>
      </c>
      <c r="E445" s="282" t="s">
        <v>7649</v>
      </c>
      <c r="F445" s="283" t="s">
        <v>7650</v>
      </c>
      <c r="G445" s="284" t="s">
        <v>360</v>
      </c>
      <c r="H445" s="285">
        <v>9</v>
      </c>
      <c r="I445" s="286"/>
      <c r="J445" s="287">
        <f>ROUND(I445*H445,2)</f>
        <v>0</v>
      </c>
      <c r="K445" s="283" t="s">
        <v>1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896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7651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7650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2137</v>
      </c>
      <c r="D447" s="281" t="s">
        <v>478</v>
      </c>
      <c r="E447" s="282" t="s">
        <v>7652</v>
      </c>
      <c r="F447" s="283" t="s">
        <v>7653</v>
      </c>
      <c r="G447" s="284" t="s">
        <v>360</v>
      </c>
      <c r="H447" s="285">
        <v>25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7654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7653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3" customHeight="1">
      <c r="A449" s="40"/>
      <c r="B449" s="41"/>
      <c r="C449" s="281" t="s">
        <v>2104</v>
      </c>
      <c r="D449" s="281" t="s">
        <v>478</v>
      </c>
      <c r="E449" s="282" t="s">
        <v>7655</v>
      </c>
      <c r="F449" s="283" t="s">
        <v>7656</v>
      </c>
      <c r="G449" s="284" t="s">
        <v>360</v>
      </c>
      <c r="H449" s="285">
        <v>20</v>
      </c>
      <c r="I449" s="286"/>
      <c r="J449" s="287">
        <f>ROUND(I449*H449,2)</f>
        <v>0</v>
      </c>
      <c r="K449" s="283" t="s">
        <v>1</v>
      </c>
      <c r="L449" s="288"/>
      <c r="M449" s="289" t="s">
        <v>1</v>
      </c>
      <c r="N449" s="290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896</v>
      </c>
      <c r="AT449" s="240" t="s">
        <v>478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7657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7656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37.8" customHeight="1">
      <c r="A451" s="40"/>
      <c r="B451" s="41"/>
      <c r="C451" s="281" t="s">
        <v>2113</v>
      </c>
      <c r="D451" s="281" t="s">
        <v>478</v>
      </c>
      <c r="E451" s="282" t="s">
        <v>7658</v>
      </c>
      <c r="F451" s="283" t="s">
        <v>7659</v>
      </c>
      <c r="G451" s="284" t="s">
        <v>360</v>
      </c>
      <c r="H451" s="285">
        <v>3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7660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7659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44.25" customHeight="1">
      <c r="A453" s="40"/>
      <c r="B453" s="41"/>
      <c r="C453" s="229" t="s">
        <v>2119</v>
      </c>
      <c r="D453" s="229" t="s">
        <v>245</v>
      </c>
      <c r="E453" s="230" t="s">
        <v>7661</v>
      </c>
      <c r="F453" s="231" t="s">
        <v>7662</v>
      </c>
      <c r="G453" s="232" t="s">
        <v>360</v>
      </c>
      <c r="H453" s="233">
        <v>12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7663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7662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37.8" customHeight="1">
      <c r="A455" s="40"/>
      <c r="B455" s="41"/>
      <c r="C455" s="281" t="s">
        <v>2125</v>
      </c>
      <c r="D455" s="281" t="s">
        <v>478</v>
      </c>
      <c r="E455" s="282" t="s">
        <v>7664</v>
      </c>
      <c r="F455" s="283" t="s">
        <v>7665</v>
      </c>
      <c r="G455" s="284" t="s">
        <v>360</v>
      </c>
      <c r="H455" s="285">
        <v>12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7666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7665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7.8" customHeight="1">
      <c r="A457" s="40"/>
      <c r="B457" s="41"/>
      <c r="C457" s="229" t="s">
        <v>2142</v>
      </c>
      <c r="D457" s="229" t="s">
        <v>245</v>
      </c>
      <c r="E457" s="230" t="s">
        <v>7667</v>
      </c>
      <c r="F457" s="231" t="s">
        <v>7668</v>
      </c>
      <c r="G457" s="232" t="s">
        <v>360</v>
      </c>
      <c r="H457" s="233">
        <v>6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7669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7668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21.75" customHeight="1">
      <c r="A459" s="40"/>
      <c r="B459" s="41"/>
      <c r="C459" s="281" t="s">
        <v>2148</v>
      </c>
      <c r="D459" s="281" t="s">
        <v>478</v>
      </c>
      <c r="E459" s="282" t="s">
        <v>7670</v>
      </c>
      <c r="F459" s="283" t="s">
        <v>7671</v>
      </c>
      <c r="G459" s="284" t="s">
        <v>360</v>
      </c>
      <c r="H459" s="285">
        <v>6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0.00027</v>
      </c>
      <c r="R459" s="238">
        <f>Q459*H459</f>
        <v>0.0016199999999999999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7672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7671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37.8" customHeight="1">
      <c r="A461" s="40"/>
      <c r="B461" s="41"/>
      <c r="C461" s="229" t="s">
        <v>2153</v>
      </c>
      <c r="D461" s="229" t="s">
        <v>245</v>
      </c>
      <c r="E461" s="230" t="s">
        <v>7673</v>
      </c>
      <c r="F461" s="231" t="s">
        <v>7674</v>
      </c>
      <c r="G461" s="232" t="s">
        <v>360</v>
      </c>
      <c r="H461" s="233">
        <v>22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7675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7674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21.75" customHeight="1">
      <c r="A463" s="40"/>
      <c r="B463" s="41"/>
      <c r="C463" s="281" t="s">
        <v>2162</v>
      </c>
      <c r="D463" s="281" t="s">
        <v>478</v>
      </c>
      <c r="E463" s="282" t="s">
        <v>7676</v>
      </c>
      <c r="F463" s="283" t="s">
        <v>7677</v>
      </c>
      <c r="G463" s="284" t="s">
        <v>360</v>
      </c>
      <c r="H463" s="285">
        <v>22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0.00059999999999999995</v>
      </c>
      <c r="R463" s="238">
        <f>Q463*H463</f>
        <v>0.013199999999999998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7678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7677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33" customHeight="1">
      <c r="A465" s="40"/>
      <c r="B465" s="41"/>
      <c r="C465" s="229" t="s">
        <v>2072</v>
      </c>
      <c r="D465" s="229" t="s">
        <v>245</v>
      </c>
      <c r="E465" s="230" t="s">
        <v>7679</v>
      </c>
      <c r="F465" s="231" t="s">
        <v>7680</v>
      </c>
      <c r="G465" s="232" t="s">
        <v>360</v>
      </c>
      <c r="H465" s="233">
        <v>38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7681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7680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37.8" customHeight="1">
      <c r="A467" s="40"/>
      <c r="B467" s="41"/>
      <c r="C467" s="281" t="s">
        <v>737</v>
      </c>
      <c r="D467" s="281" t="s">
        <v>478</v>
      </c>
      <c r="E467" s="282" t="s">
        <v>7682</v>
      </c>
      <c r="F467" s="283" t="s">
        <v>7683</v>
      </c>
      <c r="G467" s="284" t="s">
        <v>360</v>
      </c>
      <c r="H467" s="285">
        <v>38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7684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7683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 ht="49.05" customHeight="1">
      <c r="A469" s="40"/>
      <c r="B469" s="41"/>
      <c r="C469" s="229" t="s">
        <v>1360</v>
      </c>
      <c r="D469" s="229" t="s">
        <v>245</v>
      </c>
      <c r="E469" s="230" t="s">
        <v>7685</v>
      </c>
      <c r="F469" s="231" t="s">
        <v>7686</v>
      </c>
      <c r="G469" s="232" t="s">
        <v>262</v>
      </c>
      <c r="H469" s="233">
        <v>125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7687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7686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81" t="s">
        <v>1370</v>
      </c>
      <c r="D471" s="281" t="s">
        <v>478</v>
      </c>
      <c r="E471" s="282" t="s">
        <v>7688</v>
      </c>
      <c r="F471" s="283" t="s">
        <v>7689</v>
      </c>
      <c r="G471" s="284" t="s">
        <v>1155</v>
      </c>
      <c r="H471" s="285">
        <v>125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0.001</v>
      </c>
      <c r="R471" s="238">
        <f>Q471*H471</f>
        <v>0.125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7690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7689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4.15" customHeight="1">
      <c r="A473" s="40"/>
      <c r="B473" s="41"/>
      <c r="C473" s="229" t="s">
        <v>1402</v>
      </c>
      <c r="D473" s="229" t="s">
        <v>245</v>
      </c>
      <c r="E473" s="230" t="s">
        <v>7691</v>
      </c>
      <c r="F473" s="231" t="s">
        <v>7692</v>
      </c>
      <c r="G473" s="232" t="s">
        <v>262</v>
      </c>
      <c r="H473" s="233">
        <v>430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7693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7692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16.5" customHeight="1">
      <c r="A475" s="40"/>
      <c r="B475" s="41"/>
      <c r="C475" s="281" t="s">
        <v>1412</v>
      </c>
      <c r="D475" s="281" t="s">
        <v>478</v>
      </c>
      <c r="E475" s="282" t="s">
        <v>7694</v>
      </c>
      <c r="F475" s="283" t="s">
        <v>7695</v>
      </c>
      <c r="G475" s="284" t="s">
        <v>1155</v>
      </c>
      <c r="H475" s="285">
        <v>92</v>
      </c>
      <c r="I475" s="286"/>
      <c r="J475" s="287">
        <f>ROUND(I475*H475,2)</f>
        <v>0</v>
      </c>
      <c r="K475" s="283" t="s">
        <v>1</v>
      </c>
      <c r="L475" s="288"/>
      <c r="M475" s="289" t="s">
        <v>1</v>
      </c>
      <c r="N475" s="290" t="s">
        <v>43</v>
      </c>
      <c r="O475" s="93"/>
      <c r="P475" s="238">
        <f>O475*H475</f>
        <v>0</v>
      </c>
      <c r="Q475" s="238">
        <v>0.001</v>
      </c>
      <c r="R475" s="238">
        <f>Q475*H475</f>
        <v>0.091999999999999998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896</v>
      </c>
      <c r="AT475" s="240" t="s">
        <v>478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7696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7695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7697</v>
      </c>
      <c r="G477" s="260"/>
      <c r="H477" s="263">
        <v>92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81" t="s">
        <v>1417</v>
      </c>
      <c r="D478" s="281" t="s">
        <v>478</v>
      </c>
      <c r="E478" s="282" t="s">
        <v>7698</v>
      </c>
      <c r="F478" s="283" t="s">
        <v>7699</v>
      </c>
      <c r="G478" s="284" t="s">
        <v>360</v>
      </c>
      <c r="H478" s="285">
        <v>65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7700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7699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33" customHeight="1">
      <c r="A480" s="40"/>
      <c r="B480" s="41"/>
      <c r="C480" s="281" t="s">
        <v>2196</v>
      </c>
      <c r="D480" s="281" t="s">
        <v>478</v>
      </c>
      <c r="E480" s="282" t="s">
        <v>7701</v>
      </c>
      <c r="F480" s="283" t="s">
        <v>7702</v>
      </c>
      <c r="G480" s="284" t="s">
        <v>360</v>
      </c>
      <c r="H480" s="285">
        <v>190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7703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33" customHeight="1">
      <c r="A482" s="40"/>
      <c r="B482" s="41"/>
      <c r="C482" s="281" t="s">
        <v>2204</v>
      </c>
      <c r="D482" s="281" t="s">
        <v>478</v>
      </c>
      <c r="E482" s="282" t="s">
        <v>7704</v>
      </c>
      <c r="F482" s="283" t="s">
        <v>7705</v>
      </c>
      <c r="G482" s="284" t="s">
        <v>360</v>
      </c>
      <c r="H482" s="285">
        <v>150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7706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7705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29" t="s">
        <v>2210</v>
      </c>
      <c r="D484" s="229" t="s">
        <v>245</v>
      </c>
      <c r="E484" s="230" t="s">
        <v>7707</v>
      </c>
      <c r="F484" s="231" t="s">
        <v>7708</v>
      </c>
      <c r="G484" s="232" t="s">
        <v>262</v>
      </c>
      <c r="H484" s="233">
        <v>24.5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7709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7708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24.15" customHeight="1">
      <c r="A486" s="40"/>
      <c r="B486" s="41"/>
      <c r="C486" s="281" t="s">
        <v>2216</v>
      </c>
      <c r="D486" s="281" t="s">
        <v>478</v>
      </c>
      <c r="E486" s="282" t="s">
        <v>7710</v>
      </c>
      <c r="F486" s="283" t="s">
        <v>7711</v>
      </c>
      <c r="G486" s="284" t="s">
        <v>360</v>
      </c>
      <c r="H486" s="285">
        <v>7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7712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7711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4.15" customHeight="1">
      <c r="A488" s="40"/>
      <c r="B488" s="41"/>
      <c r="C488" s="281" t="s">
        <v>2227</v>
      </c>
      <c r="D488" s="281" t="s">
        <v>478</v>
      </c>
      <c r="E488" s="282" t="s">
        <v>7713</v>
      </c>
      <c r="F488" s="283" t="s">
        <v>7714</v>
      </c>
      <c r="G488" s="284" t="s">
        <v>360</v>
      </c>
      <c r="H488" s="285">
        <v>21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7715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29" t="s">
        <v>2233</v>
      </c>
      <c r="D490" s="229" t="s">
        <v>245</v>
      </c>
      <c r="E490" s="230" t="s">
        <v>7716</v>
      </c>
      <c r="F490" s="231" t="s">
        <v>7717</v>
      </c>
      <c r="G490" s="232" t="s">
        <v>360</v>
      </c>
      <c r="H490" s="233">
        <v>31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7718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7717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2238</v>
      </c>
      <c r="D492" s="281" t="s">
        <v>478</v>
      </c>
      <c r="E492" s="282" t="s">
        <v>7719</v>
      </c>
      <c r="F492" s="283" t="s">
        <v>7720</v>
      </c>
      <c r="G492" s="284" t="s">
        <v>360</v>
      </c>
      <c r="H492" s="285">
        <v>22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7721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7720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33" customHeight="1">
      <c r="A494" s="40"/>
      <c r="B494" s="41"/>
      <c r="C494" s="281" t="s">
        <v>2244</v>
      </c>
      <c r="D494" s="281" t="s">
        <v>478</v>
      </c>
      <c r="E494" s="282" t="s">
        <v>7722</v>
      </c>
      <c r="F494" s="283" t="s">
        <v>7723</v>
      </c>
      <c r="G494" s="284" t="s">
        <v>360</v>
      </c>
      <c r="H494" s="285">
        <v>9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7724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7723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1.75" customHeight="1">
      <c r="A496" s="40"/>
      <c r="B496" s="41"/>
      <c r="C496" s="229" t="s">
        <v>2249</v>
      </c>
      <c r="D496" s="229" t="s">
        <v>245</v>
      </c>
      <c r="E496" s="230" t="s">
        <v>7725</v>
      </c>
      <c r="F496" s="231" t="s">
        <v>7726</v>
      </c>
      <c r="G496" s="232" t="s">
        <v>360</v>
      </c>
      <c r="H496" s="233">
        <v>19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7727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7726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24.15" customHeight="1">
      <c r="A498" s="40"/>
      <c r="B498" s="41"/>
      <c r="C498" s="281" t="s">
        <v>2221</v>
      </c>
      <c r="D498" s="281" t="s">
        <v>478</v>
      </c>
      <c r="E498" s="282" t="s">
        <v>7728</v>
      </c>
      <c r="F498" s="283" t="s">
        <v>7729</v>
      </c>
      <c r="G498" s="284" t="s">
        <v>360</v>
      </c>
      <c r="H498" s="285">
        <v>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7730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24.15" customHeight="1">
      <c r="A500" s="40"/>
      <c r="B500" s="41"/>
      <c r="C500" s="281" t="s">
        <v>470</v>
      </c>
      <c r="D500" s="281" t="s">
        <v>478</v>
      </c>
      <c r="E500" s="282" t="s">
        <v>7731</v>
      </c>
      <c r="F500" s="283" t="s">
        <v>7732</v>
      </c>
      <c r="G500" s="284" t="s">
        <v>360</v>
      </c>
      <c r="H500" s="285">
        <v>7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7733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7732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81" t="s">
        <v>477</v>
      </c>
      <c r="D502" s="281" t="s">
        <v>478</v>
      </c>
      <c r="E502" s="282" t="s">
        <v>7734</v>
      </c>
      <c r="F502" s="283" t="s">
        <v>7735</v>
      </c>
      <c r="G502" s="284" t="s">
        <v>360</v>
      </c>
      <c r="H502" s="285">
        <v>3</v>
      </c>
      <c r="I502" s="286"/>
      <c r="J502" s="287">
        <f>ROUND(I502*H502,2)</f>
        <v>0</v>
      </c>
      <c r="K502" s="283" t="s">
        <v>1</v>
      </c>
      <c r="L502" s="288"/>
      <c r="M502" s="289" t="s">
        <v>1</v>
      </c>
      <c r="N502" s="290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896</v>
      </c>
      <c r="AT502" s="240" t="s">
        <v>478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7736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24.15" customHeight="1">
      <c r="A504" s="40"/>
      <c r="B504" s="41"/>
      <c r="C504" s="229" t="s">
        <v>456</v>
      </c>
      <c r="D504" s="229" t="s">
        <v>245</v>
      </c>
      <c r="E504" s="230" t="s">
        <v>7737</v>
      </c>
      <c r="F504" s="231" t="s">
        <v>7738</v>
      </c>
      <c r="G504" s="232" t="s">
        <v>360</v>
      </c>
      <c r="H504" s="233">
        <v>14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7739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7738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45" customHeight="1">
      <c r="A506" s="40"/>
      <c r="B506" s="41"/>
      <c r="C506" s="281" t="s">
        <v>463</v>
      </c>
      <c r="D506" s="281" t="s">
        <v>478</v>
      </c>
      <c r="E506" s="282" t="s">
        <v>7740</v>
      </c>
      <c r="F506" s="283" t="s">
        <v>7741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7742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7743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33" customHeight="1">
      <c r="A508" s="40"/>
      <c r="B508" s="41"/>
      <c r="C508" s="281" t="s">
        <v>449</v>
      </c>
      <c r="D508" s="281" t="s">
        <v>478</v>
      </c>
      <c r="E508" s="282" t="s">
        <v>7744</v>
      </c>
      <c r="F508" s="283" t="s">
        <v>7745</v>
      </c>
      <c r="G508" s="284" t="s">
        <v>360</v>
      </c>
      <c r="H508" s="285">
        <v>13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7746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7745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24.15" customHeight="1">
      <c r="A510" s="40"/>
      <c r="B510" s="41"/>
      <c r="C510" s="229" t="s">
        <v>1733</v>
      </c>
      <c r="D510" s="229" t="s">
        <v>245</v>
      </c>
      <c r="E510" s="230" t="s">
        <v>7747</v>
      </c>
      <c r="F510" s="231" t="s">
        <v>7748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7749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1740</v>
      </c>
      <c r="D512" s="281" t="s">
        <v>478</v>
      </c>
      <c r="E512" s="282" t="s">
        <v>7750</v>
      </c>
      <c r="F512" s="283" t="s">
        <v>7751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0.00019000000000000001</v>
      </c>
      <c r="R512" s="238">
        <f>Q512*H512</f>
        <v>0.0015200000000000001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7752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7751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1745</v>
      </c>
      <c r="D514" s="229" t="s">
        <v>245</v>
      </c>
      <c r="E514" s="230" t="s">
        <v>7753</v>
      </c>
      <c r="F514" s="231" t="s">
        <v>7754</v>
      </c>
      <c r="G514" s="232" t="s">
        <v>360</v>
      </c>
      <c r="H514" s="233">
        <v>11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7755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7754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4.15" customHeight="1">
      <c r="A516" s="40"/>
      <c r="B516" s="41"/>
      <c r="C516" s="281" t="s">
        <v>1753</v>
      </c>
      <c r="D516" s="281" t="s">
        <v>478</v>
      </c>
      <c r="E516" s="282" t="s">
        <v>7756</v>
      </c>
      <c r="F516" s="283" t="s">
        <v>7757</v>
      </c>
      <c r="G516" s="284" t="s">
        <v>360</v>
      </c>
      <c r="H516" s="285">
        <v>11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7758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7757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1758</v>
      </c>
      <c r="D518" s="229" t="s">
        <v>245</v>
      </c>
      <c r="E518" s="230" t="s">
        <v>7759</v>
      </c>
      <c r="F518" s="231" t="s">
        <v>7760</v>
      </c>
      <c r="G518" s="232" t="s">
        <v>360</v>
      </c>
      <c r="H518" s="233">
        <v>8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7761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7760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1719</v>
      </c>
      <c r="D520" s="281" t="s">
        <v>478</v>
      </c>
      <c r="E520" s="282" t="s">
        <v>7762</v>
      </c>
      <c r="F520" s="283" t="s">
        <v>7763</v>
      </c>
      <c r="G520" s="284" t="s">
        <v>360</v>
      </c>
      <c r="H520" s="285">
        <v>8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0.0039899999999999996</v>
      </c>
      <c r="R520" s="238">
        <f>Q520*H520</f>
        <v>0.031919999999999997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7764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7763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1728</v>
      </c>
      <c r="D522" s="281" t="s">
        <v>478</v>
      </c>
      <c r="E522" s="282" t="s">
        <v>7765</v>
      </c>
      <c r="F522" s="283" t="s">
        <v>7766</v>
      </c>
      <c r="G522" s="284" t="s">
        <v>360</v>
      </c>
      <c r="H522" s="285">
        <v>24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0.0055200000000000006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7767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7766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2024</v>
      </c>
      <c r="D524" s="281" t="s">
        <v>478</v>
      </c>
      <c r="E524" s="282" t="s">
        <v>7768</v>
      </c>
      <c r="F524" s="283" t="s">
        <v>7769</v>
      </c>
      <c r="G524" s="284" t="s">
        <v>360</v>
      </c>
      <c r="H524" s="285">
        <v>24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0.44399999999999995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7770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7769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16.5" customHeight="1">
      <c r="A526" s="40"/>
      <c r="B526" s="41"/>
      <c r="C526" s="229" t="s">
        <v>2032</v>
      </c>
      <c r="D526" s="229" t="s">
        <v>245</v>
      </c>
      <c r="E526" s="230" t="s">
        <v>7771</v>
      </c>
      <c r="F526" s="231" t="s">
        <v>7772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7773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7772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16.5" customHeight="1">
      <c r="A528" s="40"/>
      <c r="B528" s="41"/>
      <c r="C528" s="281" t="s">
        <v>2037</v>
      </c>
      <c r="D528" s="281" t="s">
        <v>478</v>
      </c>
      <c r="E528" s="282" t="s">
        <v>7774</v>
      </c>
      <c r="F528" s="283" t="s">
        <v>7775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0.014069999999999999</v>
      </c>
      <c r="R528" s="238">
        <f>Q528*H528</f>
        <v>0.014069999999999999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7776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7775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16.5" customHeight="1">
      <c r="A530" s="40"/>
      <c r="B530" s="41"/>
      <c r="C530" s="281" t="s">
        <v>2007</v>
      </c>
      <c r="D530" s="281" t="s">
        <v>478</v>
      </c>
      <c r="E530" s="282" t="s">
        <v>7765</v>
      </c>
      <c r="F530" s="283" t="s">
        <v>7766</v>
      </c>
      <c r="G530" s="284" t="s">
        <v>360</v>
      </c>
      <c r="H530" s="285">
        <v>3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0.00023000000000000001</v>
      </c>
      <c r="R530" s="238">
        <f>Q530*H530</f>
        <v>0.00069000000000000008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7777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7766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1.75" customHeight="1">
      <c r="A532" s="40"/>
      <c r="B532" s="41"/>
      <c r="C532" s="281" t="s">
        <v>2013</v>
      </c>
      <c r="D532" s="281" t="s">
        <v>478</v>
      </c>
      <c r="E532" s="282" t="s">
        <v>7768</v>
      </c>
      <c r="F532" s="283" t="s">
        <v>7769</v>
      </c>
      <c r="G532" s="284" t="s">
        <v>360</v>
      </c>
      <c r="H532" s="285">
        <v>3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0.018499999999999999</v>
      </c>
      <c r="R532" s="238">
        <f>Q532*H532</f>
        <v>0.055499999999999994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896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7778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7769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7.8" customHeight="1">
      <c r="A534" s="40"/>
      <c r="B534" s="41"/>
      <c r="C534" s="229" t="s">
        <v>2019</v>
      </c>
      <c r="D534" s="229" t="s">
        <v>245</v>
      </c>
      <c r="E534" s="230" t="s">
        <v>7779</v>
      </c>
      <c r="F534" s="231" t="s">
        <v>7780</v>
      </c>
      <c r="G534" s="232" t="s">
        <v>360</v>
      </c>
      <c r="H534" s="233">
        <v>1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7781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7780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81" t="s">
        <v>1810</v>
      </c>
      <c r="D536" s="281" t="s">
        <v>478</v>
      </c>
      <c r="E536" s="282" t="s">
        <v>7782</v>
      </c>
      <c r="F536" s="283" t="s">
        <v>7783</v>
      </c>
      <c r="G536" s="284" t="s">
        <v>360</v>
      </c>
      <c r="H536" s="285">
        <v>1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896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7784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7783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81" t="s">
        <v>1817</v>
      </c>
      <c r="D538" s="281" t="s">
        <v>478</v>
      </c>
      <c r="E538" s="282" t="s">
        <v>7785</v>
      </c>
      <c r="F538" s="283" t="s">
        <v>7786</v>
      </c>
      <c r="G538" s="284" t="s">
        <v>360</v>
      </c>
      <c r="H538" s="285">
        <v>2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7787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7786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29" t="s">
        <v>1836</v>
      </c>
      <c r="D540" s="229" t="s">
        <v>245</v>
      </c>
      <c r="E540" s="230" t="s">
        <v>7788</v>
      </c>
      <c r="F540" s="231" t="s">
        <v>7789</v>
      </c>
      <c r="G540" s="232" t="s">
        <v>360</v>
      </c>
      <c r="H540" s="233">
        <v>9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7790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7789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16.5" customHeight="1">
      <c r="A542" s="40"/>
      <c r="B542" s="41"/>
      <c r="C542" s="281" t="s">
        <v>1851</v>
      </c>
      <c r="D542" s="281" t="s">
        <v>478</v>
      </c>
      <c r="E542" s="282" t="s">
        <v>7791</v>
      </c>
      <c r="F542" s="283" t="s">
        <v>7792</v>
      </c>
      <c r="G542" s="284" t="s">
        <v>360</v>
      </c>
      <c r="H542" s="285">
        <v>9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0.00010000000000000001</v>
      </c>
      <c r="R542" s="238">
        <f>Q542*H542</f>
        <v>0.00090000000000000008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7793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7792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24.15" customHeight="1">
      <c r="A544" s="40"/>
      <c r="B544" s="41"/>
      <c r="C544" s="229" t="s">
        <v>1855</v>
      </c>
      <c r="D544" s="229" t="s">
        <v>245</v>
      </c>
      <c r="E544" s="230" t="s">
        <v>7794</v>
      </c>
      <c r="F544" s="231" t="s">
        <v>7795</v>
      </c>
      <c r="G544" s="232" t="s">
        <v>360</v>
      </c>
      <c r="H544" s="233">
        <v>5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7796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7795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81" t="s">
        <v>1945</v>
      </c>
      <c r="D546" s="281" t="s">
        <v>478</v>
      </c>
      <c r="E546" s="282" t="s">
        <v>7797</v>
      </c>
      <c r="F546" s="283" t="s">
        <v>7798</v>
      </c>
      <c r="G546" s="284" t="s">
        <v>360</v>
      </c>
      <c r="H546" s="285">
        <v>5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0.00010000000000000001</v>
      </c>
      <c r="R546" s="238">
        <f>Q546*H546</f>
        <v>0.00050000000000000001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896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7799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7798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44.25" customHeight="1">
      <c r="A548" s="40"/>
      <c r="B548" s="41"/>
      <c r="C548" s="229" t="s">
        <v>1953</v>
      </c>
      <c r="D548" s="229" t="s">
        <v>245</v>
      </c>
      <c r="E548" s="230" t="s">
        <v>7800</v>
      </c>
      <c r="F548" s="231" t="s">
        <v>7801</v>
      </c>
      <c r="G548" s="232" t="s">
        <v>360</v>
      </c>
      <c r="H548" s="233">
        <v>1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7802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7801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55.5" customHeight="1">
      <c r="A550" s="40"/>
      <c r="B550" s="41"/>
      <c r="C550" s="229" t="s">
        <v>1857</v>
      </c>
      <c r="D550" s="229" t="s">
        <v>245</v>
      </c>
      <c r="E550" s="230" t="s">
        <v>7803</v>
      </c>
      <c r="F550" s="231" t="s">
        <v>7804</v>
      </c>
      <c r="G550" s="232" t="s">
        <v>360</v>
      </c>
      <c r="H550" s="233">
        <v>6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1097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7805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7804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29" t="s">
        <v>1863</v>
      </c>
      <c r="D552" s="229" t="s">
        <v>245</v>
      </c>
      <c r="E552" s="230" t="s">
        <v>7806</v>
      </c>
      <c r="F552" s="231" t="s">
        <v>7807</v>
      </c>
      <c r="G552" s="232" t="s">
        <v>360</v>
      </c>
      <c r="H552" s="233">
        <v>2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7808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7807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24.15" customHeight="1">
      <c r="A554" s="40"/>
      <c r="B554" s="41"/>
      <c r="C554" s="229" t="s">
        <v>1890</v>
      </c>
      <c r="D554" s="229" t="s">
        <v>245</v>
      </c>
      <c r="E554" s="230" t="s">
        <v>7809</v>
      </c>
      <c r="F554" s="231" t="s">
        <v>7810</v>
      </c>
      <c r="G554" s="232" t="s">
        <v>360</v>
      </c>
      <c r="H554" s="233">
        <v>1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7811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7810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33" customHeight="1">
      <c r="A556" s="40"/>
      <c r="B556" s="41"/>
      <c r="C556" s="229" t="s">
        <v>1897</v>
      </c>
      <c r="D556" s="229" t="s">
        <v>245</v>
      </c>
      <c r="E556" s="230" t="s">
        <v>7812</v>
      </c>
      <c r="F556" s="231" t="s">
        <v>7813</v>
      </c>
      <c r="G556" s="232" t="s">
        <v>262</v>
      </c>
      <c r="H556" s="233">
        <v>80</v>
      </c>
      <c r="I556" s="234"/>
      <c r="J556" s="235">
        <f>ROUND(I556*H556,2)</f>
        <v>0</v>
      </c>
      <c r="K556" s="231" t="s">
        <v>1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1097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7814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7813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24.15" customHeight="1">
      <c r="A558" s="40"/>
      <c r="B558" s="41"/>
      <c r="C558" s="281" t="s">
        <v>1868</v>
      </c>
      <c r="D558" s="281" t="s">
        <v>478</v>
      </c>
      <c r="E558" s="282" t="s">
        <v>7815</v>
      </c>
      <c r="F558" s="283" t="s">
        <v>7816</v>
      </c>
      <c r="G558" s="284" t="s">
        <v>262</v>
      </c>
      <c r="H558" s="285">
        <v>80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7817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7816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1877</v>
      </c>
      <c r="D560" s="281" t="s">
        <v>478</v>
      </c>
      <c r="E560" s="282" t="s">
        <v>7818</v>
      </c>
      <c r="F560" s="283" t="s">
        <v>7819</v>
      </c>
      <c r="G560" s="284" t="s">
        <v>360</v>
      </c>
      <c r="H560" s="285">
        <v>80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0.00027999999999999998</v>
      </c>
      <c r="R560" s="238">
        <f>Q560*H560</f>
        <v>0.022399999999999996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7820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7819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33" customHeight="1">
      <c r="A562" s="40"/>
      <c r="B562" s="41"/>
      <c r="C562" s="229" t="s">
        <v>4845</v>
      </c>
      <c r="D562" s="229" t="s">
        <v>245</v>
      </c>
      <c r="E562" s="230" t="s">
        <v>7821</v>
      </c>
      <c r="F562" s="231" t="s">
        <v>7822</v>
      </c>
      <c r="G562" s="232" t="s">
        <v>262</v>
      </c>
      <c r="H562" s="233">
        <v>30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1097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7823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7822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1690</v>
      </c>
      <c r="D564" s="281" t="s">
        <v>478</v>
      </c>
      <c r="E564" s="282" t="s">
        <v>7824</v>
      </c>
      <c r="F564" s="283" t="s">
        <v>7825</v>
      </c>
      <c r="G564" s="284" t="s">
        <v>262</v>
      </c>
      <c r="H564" s="285">
        <v>30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7826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7825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16.5" customHeight="1">
      <c r="A566" s="40"/>
      <c r="B566" s="41"/>
      <c r="C566" s="281" t="s">
        <v>541</v>
      </c>
      <c r="D566" s="281" t="s">
        <v>478</v>
      </c>
      <c r="E566" s="282" t="s">
        <v>7827</v>
      </c>
      <c r="F566" s="283" t="s">
        <v>7828</v>
      </c>
      <c r="G566" s="284" t="s">
        <v>360</v>
      </c>
      <c r="H566" s="285">
        <v>60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6.9999999999999994E-05</v>
      </c>
      <c r="R566" s="238">
        <f>Q566*H566</f>
        <v>0.0041999999999999997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7829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7828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7830</v>
      </c>
      <c r="F568" s="283" t="s">
        <v>7831</v>
      </c>
      <c r="G568" s="284" t="s">
        <v>360</v>
      </c>
      <c r="H568" s="285">
        <v>250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7832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7831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16.5" customHeight="1">
      <c r="A570" s="40"/>
      <c r="B570" s="41"/>
      <c r="C570" s="281" t="s">
        <v>559</v>
      </c>
      <c r="D570" s="281" t="s">
        <v>478</v>
      </c>
      <c r="E570" s="282" t="s">
        <v>7833</v>
      </c>
      <c r="F570" s="283" t="s">
        <v>7834</v>
      </c>
      <c r="G570" s="284" t="s">
        <v>360</v>
      </c>
      <c r="H570" s="285">
        <v>370</v>
      </c>
      <c r="I570" s="286"/>
      <c r="J570" s="287">
        <f>ROUND(I570*H570,2)</f>
        <v>0</v>
      </c>
      <c r="K570" s="283" t="s">
        <v>1</v>
      </c>
      <c r="L570" s="288"/>
      <c r="M570" s="289" t="s">
        <v>1</v>
      </c>
      <c r="N570" s="290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896</v>
      </c>
      <c r="AT570" s="240" t="s">
        <v>478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7835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7834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81" t="s">
        <v>4869</v>
      </c>
      <c r="D572" s="281" t="s">
        <v>478</v>
      </c>
      <c r="E572" s="282" t="s">
        <v>7836</v>
      </c>
      <c r="F572" s="283" t="s">
        <v>7837</v>
      </c>
      <c r="G572" s="284" t="s">
        <v>360</v>
      </c>
      <c r="H572" s="285">
        <v>16</v>
      </c>
      <c r="I572" s="286"/>
      <c r="J572" s="287">
        <f>ROUND(I572*H572,2)</f>
        <v>0</v>
      </c>
      <c r="K572" s="283" t="s">
        <v>1</v>
      </c>
      <c r="L572" s="288"/>
      <c r="M572" s="289" t="s">
        <v>1</v>
      </c>
      <c r="N572" s="290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896</v>
      </c>
      <c r="AT572" s="240" t="s">
        <v>478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7838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7837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4876</v>
      </c>
      <c r="D574" s="229" t="s">
        <v>245</v>
      </c>
      <c r="E574" s="230" t="s">
        <v>7839</v>
      </c>
      <c r="F574" s="231" t="s">
        <v>7840</v>
      </c>
      <c r="G574" s="232" t="s">
        <v>262</v>
      </c>
      <c r="H574" s="233">
        <v>80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7841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7840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16.5" customHeight="1">
      <c r="A576" s="40"/>
      <c r="B576" s="41"/>
      <c r="C576" s="281" t="s">
        <v>1388</v>
      </c>
      <c r="D576" s="281" t="s">
        <v>478</v>
      </c>
      <c r="E576" s="282" t="s">
        <v>7842</v>
      </c>
      <c r="F576" s="283" t="s">
        <v>7843</v>
      </c>
      <c r="G576" s="284" t="s">
        <v>262</v>
      </c>
      <c r="H576" s="285">
        <v>80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0.0011900000000000001</v>
      </c>
      <c r="R576" s="238">
        <f>Q576*H576</f>
        <v>0.095200000000000007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7844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7843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49.05" customHeight="1">
      <c r="A578" s="40"/>
      <c r="B578" s="41"/>
      <c r="C578" s="229" t="s">
        <v>1395</v>
      </c>
      <c r="D578" s="229" t="s">
        <v>245</v>
      </c>
      <c r="E578" s="230" t="s">
        <v>7845</v>
      </c>
      <c r="F578" s="231" t="s">
        <v>7846</v>
      </c>
      <c r="G578" s="232" t="s">
        <v>299</v>
      </c>
      <c r="H578" s="233">
        <v>4.5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7847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7846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 ht="16.5" customHeight="1">
      <c r="A580" s="40"/>
      <c r="B580" s="41"/>
      <c r="C580" s="229" t="s">
        <v>1958</v>
      </c>
      <c r="D580" s="229" t="s">
        <v>245</v>
      </c>
      <c r="E580" s="230" t="s">
        <v>7848</v>
      </c>
      <c r="F580" s="231" t="s">
        <v>7849</v>
      </c>
      <c r="G580" s="232" t="s">
        <v>360</v>
      </c>
      <c r="H580" s="233">
        <v>10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7850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7849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 ht="16.5" customHeight="1">
      <c r="A582" s="40"/>
      <c r="B582" s="41"/>
      <c r="C582" s="229" t="s">
        <v>1965</v>
      </c>
      <c r="D582" s="229" t="s">
        <v>245</v>
      </c>
      <c r="E582" s="230" t="s">
        <v>7851</v>
      </c>
      <c r="F582" s="231" t="s">
        <v>7852</v>
      </c>
      <c r="G582" s="232" t="s">
        <v>360</v>
      </c>
      <c r="H582" s="233">
        <v>405</v>
      </c>
      <c r="I582" s="234"/>
      <c r="J582" s="235">
        <f>ROUND(I582*H582,2)</f>
        <v>0</v>
      </c>
      <c r="K582" s="231" t="s">
        <v>1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1097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7853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7852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 ht="49.05" customHeight="1">
      <c r="A584" s="40"/>
      <c r="B584" s="41"/>
      <c r="C584" s="229" t="s">
        <v>1707</v>
      </c>
      <c r="D584" s="229" t="s">
        <v>245</v>
      </c>
      <c r="E584" s="230" t="s">
        <v>7854</v>
      </c>
      <c r="F584" s="231" t="s">
        <v>7855</v>
      </c>
      <c r="G584" s="232" t="s">
        <v>360</v>
      </c>
      <c r="H584" s="233">
        <v>5</v>
      </c>
      <c r="I584" s="234"/>
      <c r="J584" s="235">
        <f>ROUND(I584*H584,2)</f>
        <v>0</v>
      </c>
      <c r="K584" s="231" t="s">
        <v>1</v>
      </c>
      <c r="L584" s="46"/>
      <c r="M584" s="236" t="s">
        <v>1</v>
      </c>
      <c r="N584" s="237" t="s">
        <v>43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1097</v>
      </c>
      <c r="AT584" s="240" t="s">
        <v>245</v>
      </c>
      <c r="AU584" s="240" t="s">
        <v>87</v>
      </c>
      <c r="AY584" s="19" t="s">
        <v>242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85</v>
      </c>
      <c r="BK584" s="241">
        <f>ROUND(I584*H584,2)</f>
        <v>0</v>
      </c>
      <c r="BL584" s="19" t="s">
        <v>1097</v>
      </c>
      <c r="BM584" s="240" t="s">
        <v>7856</v>
      </c>
    </row>
    <row r="585" s="2" customFormat="1">
      <c r="A585" s="40"/>
      <c r="B585" s="41"/>
      <c r="C585" s="42"/>
      <c r="D585" s="242" t="s">
        <v>252</v>
      </c>
      <c r="E585" s="42"/>
      <c r="F585" s="243" t="s">
        <v>7855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252</v>
      </c>
      <c r="AU585" s="19" t="s">
        <v>87</v>
      </c>
    </row>
    <row r="586" s="2" customFormat="1" ht="37.8" customHeight="1">
      <c r="A586" s="40"/>
      <c r="B586" s="41"/>
      <c r="C586" s="229" t="s">
        <v>1714</v>
      </c>
      <c r="D586" s="229" t="s">
        <v>245</v>
      </c>
      <c r="E586" s="230" t="s">
        <v>7857</v>
      </c>
      <c r="F586" s="231" t="s">
        <v>7858</v>
      </c>
      <c r="G586" s="232" t="s">
        <v>5890</v>
      </c>
      <c r="H586" s="233">
        <v>1</v>
      </c>
      <c r="I586" s="234"/>
      <c r="J586" s="235">
        <f>ROUND(I586*H586,2)</f>
        <v>0</v>
      </c>
      <c r="K586" s="231" t="s">
        <v>1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1097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7859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7858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2" customFormat="1" ht="22.8" customHeight="1">
      <c r="A588" s="12"/>
      <c r="B588" s="213"/>
      <c r="C588" s="214"/>
      <c r="D588" s="215" t="s">
        <v>77</v>
      </c>
      <c r="E588" s="227" t="s">
        <v>6158</v>
      </c>
      <c r="F588" s="227" t="s">
        <v>6159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SUM(P589:P608)</f>
        <v>0</v>
      </c>
      <c r="Q588" s="221"/>
      <c r="R588" s="222">
        <f>SUM(R589:R608)</f>
        <v>0.021239999999999998</v>
      </c>
      <c r="S588" s="221"/>
      <c r="T588" s="223">
        <f>SUM(T589:T608)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87</v>
      </c>
      <c r="AT588" s="225" t="s">
        <v>77</v>
      </c>
      <c r="AU588" s="225" t="s">
        <v>85</v>
      </c>
      <c r="AY588" s="224" t="s">
        <v>242</v>
      </c>
      <c r="BK588" s="226">
        <f>SUM(BK589:BK608)</f>
        <v>0</v>
      </c>
    </row>
    <row r="589" s="2" customFormat="1" ht="24.15" customHeight="1">
      <c r="A589" s="40"/>
      <c r="B589" s="41"/>
      <c r="C589" s="229" t="s">
        <v>2049</v>
      </c>
      <c r="D589" s="229" t="s">
        <v>245</v>
      </c>
      <c r="E589" s="230" t="s">
        <v>7860</v>
      </c>
      <c r="F589" s="231" t="s">
        <v>7861</v>
      </c>
      <c r="G589" s="232" t="s">
        <v>262</v>
      </c>
      <c r="H589" s="233">
        <v>140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7862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7861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37.8" customHeight="1">
      <c r="A591" s="40"/>
      <c r="B591" s="41"/>
      <c r="C591" s="281" t="s">
        <v>1971</v>
      </c>
      <c r="D591" s="281" t="s">
        <v>478</v>
      </c>
      <c r="E591" s="282" t="s">
        <v>7863</v>
      </c>
      <c r="F591" s="283" t="s">
        <v>7864</v>
      </c>
      <c r="G591" s="284" t="s">
        <v>262</v>
      </c>
      <c r="H591" s="285">
        <v>96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0.00011</v>
      </c>
      <c r="R591" s="238">
        <f>Q591*H591</f>
        <v>0.01056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7865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7864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5483</v>
      </c>
      <c r="G593" s="260"/>
      <c r="H593" s="263">
        <v>96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85</v>
      </c>
      <c r="AY593" s="269" t="s">
        <v>242</v>
      </c>
    </row>
    <row r="594" s="2" customFormat="1" ht="37.8" customHeight="1">
      <c r="A594" s="40"/>
      <c r="B594" s="41"/>
      <c r="C594" s="281" t="s">
        <v>1980</v>
      </c>
      <c r="D594" s="281" t="s">
        <v>478</v>
      </c>
      <c r="E594" s="282" t="s">
        <v>7866</v>
      </c>
      <c r="F594" s="283" t="s">
        <v>7867</v>
      </c>
      <c r="G594" s="284" t="s">
        <v>262</v>
      </c>
      <c r="H594" s="285">
        <v>72</v>
      </c>
      <c r="I594" s="286"/>
      <c r="J594" s="287">
        <f>ROUND(I594*H594,2)</f>
        <v>0</v>
      </c>
      <c r="K594" s="283" t="s">
        <v>1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0.00013999999999999999</v>
      </c>
      <c r="R594" s="238">
        <f>Q594*H594</f>
        <v>0.010079999999999999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896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1097</v>
      </c>
      <c r="BM594" s="240" t="s">
        <v>7868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7867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7869</v>
      </c>
      <c r="G596" s="260"/>
      <c r="H596" s="263">
        <v>72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24.15" customHeight="1">
      <c r="A597" s="40"/>
      <c r="B597" s="41"/>
      <c r="C597" s="229" t="s">
        <v>1903</v>
      </c>
      <c r="D597" s="229" t="s">
        <v>245</v>
      </c>
      <c r="E597" s="230" t="s">
        <v>7870</v>
      </c>
      <c r="F597" s="231" t="s">
        <v>7871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7872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7871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4.25" customHeight="1">
      <c r="A599" s="40"/>
      <c r="B599" s="41"/>
      <c r="C599" s="281" t="s">
        <v>1911</v>
      </c>
      <c r="D599" s="281" t="s">
        <v>478</v>
      </c>
      <c r="E599" s="282" t="s">
        <v>7873</v>
      </c>
      <c r="F599" s="283" t="s">
        <v>7874</v>
      </c>
      <c r="G599" s="284" t="s">
        <v>360</v>
      </c>
      <c r="H599" s="285">
        <v>3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0.00020000000000000001</v>
      </c>
      <c r="R599" s="238">
        <f>Q599*H599</f>
        <v>0.00060000000000000006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7875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7874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24.15" customHeight="1">
      <c r="A601" s="40"/>
      <c r="B601" s="41"/>
      <c r="C601" s="229" t="s">
        <v>1992</v>
      </c>
      <c r="D601" s="229" t="s">
        <v>245</v>
      </c>
      <c r="E601" s="230" t="s">
        <v>7876</v>
      </c>
      <c r="F601" s="231" t="s">
        <v>7877</v>
      </c>
      <c r="G601" s="232" t="s">
        <v>360</v>
      </c>
      <c r="H601" s="233">
        <v>3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7878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7877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 ht="33" customHeight="1">
      <c r="A603" s="40"/>
      <c r="B603" s="41"/>
      <c r="C603" s="229" t="s">
        <v>2000</v>
      </c>
      <c r="D603" s="229" t="s">
        <v>245</v>
      </c>
      <c r="E603" s="230" t="s">
        <v>7879</v>
      </c>
      <c r="F603" s="231" t="s">
        <v>7880</v>
      </c>
      <c r="G603" s="232" t="s">
        <v>360</v>
      </c>
      <c r="H603" s="233">
        <v>3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7881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7880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2" customFormat="1" ht="24.15" customHeight="1">
      <c r="A605" s="40"/>
      <c r="B605" s="41"/>
      <c r="C605" s="229" t="s">
        <v>1926</v>
      </c>
      <c r="D605" s="229" t="s">
        <v>245</v>
      </c>
      <c r="E605" s="230" t="s">
        <v>7882</v>
      </c>
      <c r="F605" s="231" t="s">
        <v>7883</v>
      </c>
      <c r="G605" s="232" t="s">
        <v>360</v>
      </c>
      <c r="H605" s="233">
        <v>3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87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7884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7883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87</v>
      </c>
    </row>
    <row r="607" s="2" customFormat="1" ht="49.05" customHeight="1">
      <c r="A607" s="40"/>
      <c r="B607" s="41"/>
      <c r="C607" s="229" t="s">
        <v>1933</v>
      </c>
      <c r="D607" s="229" t="s">
        <v>245</v>
      </c>
      <c r="E607" s="230" t="s">
        <v>7885</v>
      </c>
      <c r="F607" s="231" t="s">
        <v>7886</v>
      </c>
      <c r="G607" s="232" t="s">
        <v>299</v>
      </c>
      <c r="H607" s="233">
        <v>0.021000000000000001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7887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7886</v>
      </c>
      <c r="G608" s="42"/>
      <c r="H608" s="42"/>
      <c r="I608" s="244"/>
      <c r="J608" s="42"/>
      <c r="K608" s="42"/>
      <c r="L608" s="46"/>
      <c r="M608" s="292"/>
      <c r="N608" s="293"/>
      <c r="O608" s="294"/>
      <c r="P608" s="294"/>
      <c r="Q608" s="294"/>
      <c r="R608" s="294"/>
      <c r="S608" s="294"/>
      <c r="T608" s="295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 ht="6.96" customHeight="1">
      <c r="A609" s="40"/>
      <c r="B609" s="68"/>
      <c r="C609" s="69"/>
      <c r="D609" s="69"/>
      <c r="E609" s="69"/>
      <c r="F609" s="69"/>
      <c r="G609" s="69"/>
      <c r="H609" s="69"/>
      <c r="I609" s="69"/>
      <c r="J609" s="69"/>
      <c r="K609" s="69"/>
      <c r="L609" s="46"/>
      <c r="M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</sheetData>
  <sheetProtection sheet="1" autoFilter="0" formatColumns="0" formatRows="0" objects="1" scenarios="1" spinCount="100000" saltValue="35+WiujR642duQj2uzaNqC/x2tQ2c0zM/aFwJStOrX01iiUVl+KcYDPL0pqN5tuiD8+ucuS4B+LzF3dhReHX9g==" hashValue="95Jd3nio6U24sp7Qc/D0TkapN4JsD+ChaNGGUBqbKsKum0si8FI6c0KdE+KQr/YrFzoLvMvvM/ze6JesZ9wpcQ==" algorithmName="SHA-512" password="CC35"/>
  <autoFilter ref="C122:K6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7889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7890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7891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7892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7893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7888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7894</v>
      </c>
      <c r="F129" s="216" t="s">
        <v>7895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7896</v>
      </c>
      <c r="F130" s="231" t="s">
        <v>7897</v>
      </c>
      <c r="G130" s="232" t="s">
        <v>5890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7898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7897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2484</v>
      </c>
      <c r="D132" s="229" t="s">
        <v>245</v>
      </c>
      <c r="E132" s="230" t="s">
        <v>7899</v>
      </c>
      <c r="F132" s="231" t="s">
        <v>7900</v>
      </c>
      <c r="G132" s="232" t="s">
        <v>5890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7901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7900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2489</v>
      </c>
      <c r="D134" s="229" t="s">
        <v>245</v>
      </c>
      <c r="E134" s="230" t="s">
        <v>7902</v>
      </c>
      <c r="F134" s="231" t="s">
        <v>7903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7904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7903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1821</v>
      </c>
      <c r="D136" s="229" t="s">
        <v>245</v>
      </c>
      <c r="E136" s="230" t="s">
        <v>7905</v>
      </c>
      <c r="F136" s="231" t="s">
        <v>7906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7907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7906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1832</v>
      </c>
      <c r="D138" s="229" t="s">
        <v>245</v>
      </c>
      <c r="E138" s="230" t="s">
        <v>7908</v>
      </c>
      <c r="F138" s="231" t="s">
        <v>7909</v>
      </c>
      <c r="G138" s="232" t="s">
        <v>5890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7910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7911</v>
      </c>
      <c r="F140" s="231" t="s">
        <v>7912</v>
      </c>
      <c r="G140" s="232" t="s">
        <v>7913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7914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7912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7915</v>
      </c>
      <c r="F142" s="216" t="s">
        <v>7916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2327</v>
      </c>
      <c r="D143" s="229" t="s">
        <v>245</v>
      </c>
      <c r="E143" s="230" t="s">
        <v>7917</v>
      </c>
      <c r="F143" s="231" t="s">
        <v>7918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7919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1605</v>
      </c>
      <c r="D145" s="229" t="s">
        <v>245</v>
      </c>
      <c r="E145" s="230" t="s">
        <v>7920</v>
      </c>
      <c r="F145" s="231" t="s">
        <v>7921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7922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7921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1612</v>
      </c>
      <c r="D147" s="229" t="s">
        <v>245</v>
      </c>
      <c r="E147" s="230" t="s">
        <v>7187</v>
      </c>
      <c r="F147" s="231" t="s">
        <v>7923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7924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7923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7925</v>
      </c>
      <c r="F149" s="216" t="s">
        <v>7926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7927</v>
      </c>
      <c r="F150" s="231" t="s">
        <v>7928</v>
      </c>
      <c r="G150" s="232" t="s">
        <v>7913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7929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1680</v>
      </c>
      <c r="D152" s="229" t="s">
        <v>245</v>
      </c>
      <c r="E152" s="230" t="s">
        <v>7930</v>
      </c>
      <c r="F152" s="231" t="s">
        <v>7931</v>
      </c>
      <c r="G152" s="232" t="s">
        <v>5898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7932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7931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1686</v>
      </c>
      <c r="D154" s="229" t="s">
        <v>245</v>
      </c>
      <c r="E154" s="230" t="s">
        <v>7933</v>
      </c>
      <c r="F154" s="231" t="s">
        <v>7934</v>
      </c>
      <c r="G154" s="232" t="s">
        <v>7913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7935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7934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7936</v>
      </c>
      <c r="F156" s="231" t="s">
        <v>7937</v>
      </c>
      <c r="G156" s="232" t="s">
        <v>5890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7938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7937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7939</v>
      </c>
      <c r="F158" s="231" t="s">
        <v>7940</v>
      </c>
      <c r="G158" s="232" t="s">
        <v>5890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7941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7940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7942</v>
      </c>
      <c r="F160" s="231" t="s">
        <v>7943</v>
      </c>
      <c r="G160" s="232" t="s">
        <v>5890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7944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7943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7945</v>
      </c>
      <c r="F162" s="231" t="s">
        <v>6340</v>
      </c>
      <c r="G162" s="232" t="s">
        <v>5898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7946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7947</v>
      </c>
      <c r="F164" s="231" t="s">
        <v>7948</v>
      </c>
      <c r="G164" s="232" t="s">
        <v>7913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7949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7948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7950</v>
      </c>
      <c r="F166" s="231" t="s">
        <v>7951</v>
      </c>
      <c r="G166" s="232" t="s">
        <v>7913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7952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7951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7953</v>
      </c>
      <c r="F168" s="231" t="s">
        <v>7954</v>
      </c>
      <c r="G168" s="232" t="s">
        <v>5890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7955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2333</v>
      </c>
      <c r="D170" s="229" t="s">
        <v>245</v>
      </c>
      <c r="E170" s="230" t="s">
        <v>7956</v>
      </c>
      <c r="F170" s="231" t="s">
        <v>7957</v>
      </c>
      <c r="G170" s="232" t="s">
        <v>5890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7958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7957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7959</v>
      </c>
      <c r="F172" s="231" t="s">
        <v>7960</v>
      </c>
      <c r="G172" s="232" t="s">
        <v>5890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7961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7960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7962</v>
      </c>
      <c r="F174" s="231" t="s">
        <v>7963</v>
      </c>
      <c r="G174" s="232" t="s">
        <v>5890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7964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7963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7965</v>
      </c>
      <c r="F176" s="216" t="s">
        <v>7966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7967</v>
      </c>
      <c r="F177" s="231" t="s">
        <v>7968</v>
      </c>
      <c r="G177" s="232" t="s">
        <v>7913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7969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7970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7971</v>
      </c>
      <c r="F179" s="231" t="s">
        <v>7972</v>
      </c>
      <c r="G179" s="232" t="s">
        <v>7913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7973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7972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7974</v>
      </c>
      <c r="F181" s="231" t="s">
        <v>7975</v>
      </c>
      <c r="G181" s="232" t="s">
        <v>7913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7976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7977</v>
      </c>
      <c r="F183" s="231" t="s">
        <v>7978</v>
      </c>
      <c r="G183" s="232" t="s">
        <v>7913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7979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7978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7980</v>
      </c>
      <c r="F185" s="231" t="s">
        <v>7981</v>
      </c>
      <c r="G185" s="232" t="s">
        <v>7913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7982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7983</v>
      </c>
      <c r="F187" s="231" t="s">
        <v>7984</v>
      </c>
      <c r="G187" s="232" t="s">
        <v>7913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7985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7984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7986</v>
      </c>
      <c r="F189" s="231" t="s">
        <v>7987</v>
      </c>
      <c r="G189" s="232" t="s">
        <v>7913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7988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7989</v>
      </c>
      <c r="F191" s="231" t="s">
        <v>7990</v>
      </c>
      <c r="G191" s="232" t="s">
        <v>7913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7991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7990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7992</v>
      </c>
      <c r="F193" s="231" t="s">
        <v>7993</v>
      </c>
      <c r="G193" s="232" t="s">
        <v>7913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7994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7995</v>
      </c>
      <c r="F195" s="231" t="s">
        <v>7996</v>
      </c>
      <c r="G195" s="232" t="s">
        <v>7913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7997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7996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7998</v>
      </c>
      <c r="F197" s="231" t="s">
        <v>7999</v>
      </c>
      <c r="G197" s="232" t="s">
        <v>7913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8000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8001</v>
      </c>
      <c r="F199" s="231" t="s">
        <v>8002</v>
      </c>
      <c r="G199" s="232" t="s">
        <v>7913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8003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8002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8004</v>
      </c>
      <c r="F201" s="231" t="s">
        <v>8005</v>
      </c>
      <c r="G201" s="232" t="s">
        <v>7913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8006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8007</v>
      </c>
      <c r="F203" s="231" t="s">
        <v>8008</v>
      </c>
      <c r="G203" s="232" t="s">
        <v>7913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8009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8008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8010</v>
      </c>
      <c r="F205" s="231" t="s">
        <v>8011</v>
      </c>
      <c r="G205" s="232" t="s">
        <v>7913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8012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8011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DgTHrui5I9wWm/HnKIpWMj1mQyd6MmK9s+R4sHCrfIH9mlgmV3Sl9hidjPVmlA0087AKHZtTrQhpE83O5uSEBg==" hashValue="LEZ3hVZ+ILnuA/v8c3va8S4muqfVjlFeZgO0CCLg3C6Kg/6bNlrcodtMVC7J6tW2SHWrOTFD6xK+aCNH/RXeNA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8013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8014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8015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8016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7893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7888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8017</v>
      </c>
      <c r="F129" s="216" t="s">
        <v>7895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8018</v>
      </c>
      <c r="F130" s="231" t="s">
        <v>8019</v>
      </c>
      <c r="G130" s="232" t="s">
        <v>5890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8020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8019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8021</v>
      </c>
      <c r="F132" s="231" t="s">
        <v>8022</v>
      </c>
      <c r="G132" s="232" t="s">
        <v>5890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8023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8022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8024</v>
      </c>
      <c r="F134" s="231" t="s">
        <v>7903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8025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7903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2484</v>
      </c>
      <c r="D136" s="229" t="s">
        <v>245</v>
      </c>
      <c r="E136" s="230" t="s">
        <v>8026</v>
      </c>
      <c r="F136" s="231" t="s">
        <v>8027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8028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8027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2489</v>
      </c>
      <c r="D138" s="229" t="s">
        <v>245</v>
      </c>
      <c r="E138" s="230" t="s">
        <v>8029</v>
      </c>
      <c r="F138" s="231" t="s">
        <v>8030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8031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8030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1821</v>
      </c>
      <c r="D140" s="229" t="s">
        <v>245</v>
      </c>
      <c r="E140" s="230" t="s">
        <v>8032</v>
      </c>
      <c r="F140" s="231" t="s">
        <v>8033</v>
      </c>
      <c r="G140" s="232" t="s">
        <v>7913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8034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8033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7894</v>
      </c>
      <c r="F142" s="216" t="s">
        <v>7916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1832</v>
      </c>
      <c r="D143" s="229" t="s">
        <v>245</v>
      </c>
      <c r="E143" s="230" t="s">
        <v>8035</v>
      </c>
      <c r="F143" s="231" t="s">
        <v>8036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8037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8036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8038</v>
      </c>
      <c r="F145" s="231" t="s">
        <v>8039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8040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8039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2327</v>
      </c>
      <c r="D147" s="229" t="s">
        <v>245</v>
      </c>
      <c r="E147" s="230" t="s">
        <v>8041</v>
      </c>
      <c r="F147" s="231" t="s">
        <v>8042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8043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8042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1605</v>
      </c>
      <c r="D149" s="229" t="s">
        <v>245</v>
      </c>
      <c r="E149" s="230" t="s">
        <v>8044</v>
      </c>
      <c r="F149" s="231" t="s">
        <v>8045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8046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8045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7915</v>
      </c>
      <c r="F151" s="216" t="s">
        <v>7926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1612</v>
      </c>
      <c r="D152" s="229" t="s">
        <v>245</v>
      </c>
      <c r="E152" s="230" t="s">
        <v>8047</v>
      </c>
      <c r="F152" s="231" t="s">
        <v>8048</v>
      </c>
      <c r="G152" s="232" t="s">
        <v>7913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8049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8048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8050</v>
      </c>
      <c r="F154" s="231" t="s">
        <v>8051</v>
      </c>
      <c r="G154" s="232" t="s">
        <v>5890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8052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8051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1680</v>
      </c>
      <c r="D156" s="229" t="s">
        <v>245</v>
      </c>
      <c r="E156" s="230" t="s">
        <v>8053</v>
      </c>
      <c r="F156" s="231" t="s">
        <v>8054</v>
      </c>
      <c r="G156" s="232" t="s">
        <v>5890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8055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8054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1686</v>
      </c>
      <c r="D158" s="229" t="s">
        <v>245</v>
      </c>
      <c r="E158" s="230" t="s">
        <v>8056</v>
      </c>
      <c r="F158" s="231" t="s">
        <v>8057</v>
      </c>
      <c r="G158" s="232" t="s">
        <v>7913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8058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8057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8059</v>
      </c>
      <c r="F160" s="231" t="s">
        <v>8060</v>
      </c>
      <c r="G160" s="232" t="s">
        <v>7913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8061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8060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8062</v>
      </c>
      <c r="F162" s="231" t="s">
        <v>7934</v>
      </c>
      <c r="G162" s="232" t="s">
        <v>5890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8063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7934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8064</v>
      </c>
      <c r="F164" s="231" t="s">
        <v>7937</v>
      </c>
      <c r="G164" s="232" t="s">
        <v>5890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8065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8066</v>
      </c>
      <c r="F166" s="231" t="s">
        <v>8067</v>
      </c>
      <c r="G166" s="232" t="s">
        <v>7913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8068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8067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8069</v>
      </c>
      <c r="F168" s="231" t="s">
        <v>8070</v>
      </c>
      <c r="G168" s="232" t="s">
        <v>5890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8071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8070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8072</v>
      </c>
      <c r="F170" s="231" t="s">
        <v>6340</v>
      </c>
      <c r="G170" s="232" t="s">
        <v>5898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8073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8074</v>
      </c>
      <c r="F172" s="231" t="s">
        <v>8075</v>
      </c>
      <c r="G172" s="232" t="s">
        <v>5890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8076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8075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2333</v>
      </c>
      <c r="D174" s="229" t="s">
        <v>245</v>
      </c>
      <c r="E174" s="230" t="s">
        <v>8077</v>
      </c>
      <c r="F174" s="231" t="s">
        <v>7960</v>
      </c>
      <c r="G174" s="232" t="s">
        <v>5898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8078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7960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8079</v>
      </c>
      <c r="F176" s="231" t="s">
        <v>7957</v>
      </c>
      <c r="G176" s="232" t="s">
        <v>5890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8080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7957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8081</v>
      </c>
      <c r="F178" s="231" t="s">
        <v>7963</v>
      </c>
      <c r="G178" s="232" t="s">
        <v>5890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8082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7963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7965</v>
      </c>
      <c r="F180" s="216" t="s">
        <v>7966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8083</v>
      </c>
      <c r="F181" s="231" t="s">
        <v>8084</v>
      </c>
      <c r="G181" s="232" t="s">
        <v>7913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8085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8084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8086</v>
      </c>
      <c r="F183" s="231" t="s">
        <v>8087</v>
      </c>
      <c r="G183" s="232" t="s">
        <v>7913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8088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8089</v>
      </c>
      <c r="F185" s="231" t="s">
        <v>8090</v>
      </c>
      <c r="G185" s="232" t="s">
        <v>7913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8091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8090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8092</v>
      </c>
      <c r="F187" s="231" t="s">
        <v>8093</v>
      </c>
      <c r="G187" s="232" t="s">
        <v>7913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8094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8093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8095</v>
      </c>
      <c r="F189" s="231" t="s">
        <v>8096</v>
      </c>
      <c r="G189" s="232" t="s">
        <v>7913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8097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8096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8098</v>
      </c>
      <c r="F191" s="231" t="s">
        <v>8099</v>
      </c>
      <c r="G191" s="232" t="s">
        <v>7913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8100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8099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8101</v>
      </c>
      <c r="F193" s="231" t="s">
        <v>8102</v>
      </c>
      <c r="G193" s="232" t="s">
        <v>7913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8103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8102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8104</v>
      </c>
      <c r="F195" s="231" t="s">
        <v>8105</v>
      </c>
      <c r="G195" s="232" t="s">
        <v>7913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8106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8105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8107</v>
      </c>
      <c r="F197" s="231" t="s">
        <v>8108</v>
      </c>
      <c r="G197" s="232" t="s">
        <v>7913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8109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8108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8110</v>
      </c>
      <c r="F199" s="231" t="s">
        <v>8111</v>
      </c>
      <c r="G199" s="232" t="s">
        <v>7913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8112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8111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8113</v>
      </c>
      <c r="F201" s="231" t="s">
        <v>8114</v>
      </c>
      <c r="G201" s="232" t="s">
        <v>7913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8115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8114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8116</v>
      </c>
      <c r="F203" s="231" t="s">
        <v>8117</v>
      </c>
      <c r="G203" s="232" t="s">
        <v>7913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8118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8117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8119</v>
      </c>
      <c r="F205" s="231" t="s">
        <v>7981</v>
      </c>
      <c r="G205" s="232" t="s">
        <v>7913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8120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7981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DHRCf4ceiq3q4UmkNIMn0wvfA1jEedeyNMptbapR83R5wGl0sEZOWbg3xAMq5zZd2PMZsfp9ndzJy2NseSMcDA==" hashValue="pwfT7M3AF/OXcbH4I8UeR0aISPkLirLAuVd/5KgVx/Vww+2JzSLY51uUbhQeCFBfv8cB/hKeB+2KVf+fvgvZR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8121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8123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8124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8125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8126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8127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8128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8129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8130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7888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5553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7894</v>
      </c>
      <c r="F134" s="216" t="s">
        <v>8131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8132</v>
      </c>
      <c r="F135" s="231" t="s">
        <v>8133</v>
      </c>
      <c r="G135" s="232" t="s">
        <v>7913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8134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8133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8135</v>
      </c>
      <c r="F137" s="231" t="s">
        <v>8136</v>
      </c>
      <c r="G137" s="232" t="s">
        <v>7913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8137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8136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8138</v>
      </c>
      <c r="F139" s="231" t="s">
        <v>8139</v>
      </c>
      <c r="G139" s="232" t="s">
        <v>7913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8140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8139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8141</v>
      </c>
      <c r="F141" s="231" t="s">
        <v>8142</v>
      </c>
      <c r="G141" s="232" t="s">
        <v>7913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8143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8142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8144</v>
      </c>
      <c r="F143" s="231" t="s">
        <v>8145</v>
      </c>
      <c r="G143" s="232" t="s">
        <v>7913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8146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8145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8147</v>
      </c>
      <c r="F145" s="231" t="s">
        <v>8148</v>
      </c>
      <c r="G145" s="232" t="s">
        <v>7913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8149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8148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8150</v>
      </c>
      <c r="F147" s="231" t="s">
        <v>8151</v>
      </c>
      <c r="G147" s="232" t="s">
        <v>7913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8152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8153</v>
      </c>
      <c r="F149" s="231" t="s">
        <v>8154</v>
      </c>
      <c r="G149" s="232" t="s">
        <v>7913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8155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8154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49.05" customHeight="1">
      <c r="A151" s="40"/>
      <c r="B151" s="41"/>
      <c r="C151" s="229" t="s">
        <v>909</v>
      </c>
      <c r="D151" s="229" t="s">
        <v>245</v>
      </c>
      <c r="E151" s="230" t="s">
        <v>8156</v>
      </c>
      <c r="F151" s="231" t="s">
        <v>8157</v>
      </c>
      <c r="G151" s="232" t="s">
        <v>7913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8158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8157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44.25" customHeight="1">
      <c r="A153" s="40"/>
      <c r="B153" s="41"/>
      <c r="C153" s="229" t="s">
        <v>1103</v>
      </c>
      <c r="D153" s="229" t="s">
        <v>245</v>
      </c>
      <c r="E153" s="230" t="s">
        <v>8159</v>
      </c>
      <c r="F153" s="231" t="s">
        <v>8160</v>
      </c>
      <c r="G153" s="232" t="s">
        <v>7913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8161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8160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8162</v>
      </c>
      <c r="F155" s="231" t="s">
        <v>8163</v>
      </c>
      <c r="G155" s="232" t="s">
        <v>7913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8164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8163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8165</v>
      </c>
      <c r="F157" s="231" t="s">
        <v>8166</v>
      </c>
      <c r="G157" s="232" t="s">
        <v>7913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8167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8168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8169</v>
      </c>
      <c r="F159" s="231" t="s">
        <v>8170</v>
      </c>
      <c r="G159" s="232" t="s">
        <v>7913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8171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8170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8172</v>
      </c>
      <c r="F161" s="231" t="s">
        <v>8173</v>
      </c>
      <c r="G161" s="232" t="s">
        <v>7913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8174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8173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8175</v>
      </c>
      <c r="F163" s="231" t="s">
        <v>8176</v>
      </c>
      <c r="G163" s="232" t="s">
        <v>7913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8177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8176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8178</v>
      </c>
      <c r="F165" s="231" t="s">
        <v>8179</v>
      </c>
      <c r="G165" s="232" t="s">
        <v>7913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8180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8179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7915</v>
      </c>
      <c r="F167" s="216" t="s">
        <v>8181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2484</v>
      </c>
      <c r="D168" s="229" t="s">
        <v>245</v>
      </c>
      <c r="E168" s="230" t="s">
        <v>8182</v>
      </c>
      <c r="F168" s="231" t="s">
        <v>8183</v>
      </c>
      <c r="G168" s="232" t="s">
        <v>7913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8184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2489</v>
      </c>
      <c r="D170" s="229" t="s">
        <v>245</v>
      </c>
      <c r="E170" s="230" t="s">
        <v>8185</v>
      </c>
      <c r="F170" s="231" t="s">
        <v>8136</v>
      </c>
      <c r="G170" s="232" t="s">
        <v>7913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8186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8136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1821</v>
      </c>
      <c r="D172" s="229" t="s">
        <v>245</v>
      </c>
      <c r="E172" s="230" t="s">
        <v>8187</v>
      </c>
      <c r="F172" s="231" t="s">
        <v>8188</v>
      </c>
      <c r="G172" s="232" t="s">
        <v>7913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8189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8188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1832</v>
      </c>
      <c r="D174" s="229" t="s">
        <v>245</v>
      </c>
      <c r="E174" s="230" t="s">
        <v>8190</v>
      </c>
      <c r="F174" s="231" t="s">
        <v>8142</v>
      </c>
      <c r="G174" s="232" t="s">
        <v>7913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8191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8142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8192</v>
      </c>
      <c r="F176" s="231" t="s">
        <v>8145</v>
      </c>
      <c r="G176" s="232" t="s">
        <v>7913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8193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8145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2327</v>
      </c>
      <c r="D178" s="229" t="s">
        <v>245</v>
      </c>
      <c r="E178" s="230" t="s">
        <v>8194</v>
      </c>
      <c r="F178" s="231" t="s">
        <v>8148</v>
      </c>
      <c r="G178" s="232" t="s">
        <v>7913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8195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8148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1605</v>
      </c>
      <c r="D180" s="229" t="s">
        <v>245</v>
      </c>
      <c r="E180" s="230" t="s">
        <v>8196</v>
      </c>
      <c r="F180" s="231" t="s">
        <v>8151</v>
      </c>
      <c r="G180" s="232" t="s">
        <v>7913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8197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8151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1612</v>
      </c>
      <c r="D182" s="229" t="s">
        <v>245</v>
      </c>
      <c r="E182" s="230" t="s">
        <v>8198</v>
      </c>
      <c r="F182" s="231" t="s">
        <v>8154</v>
      </c>
      <c r="G182" s="232" t="s">
        <v>7913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8199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8154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49.05" customHeight="1">
      <c r="A184" s="40"/>
      <c r="B184" s="41"/>
      <c r="C184" s="229" t="s">
        <v>1068</v>
      </c>
      <c r="D184" s="229" t="s">
        <v>245</v>
      </c>
      <c r="E184" s="230" t="s">
        <v>8200</v>
      </c>
      <c r="F184" s="231" t="s">
        <v>8157</v>
      </c>
      <c r="G184" s="232" t="s">
        <v>7913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8201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8157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44.25" customHeight="1">
      <c r="A186" s="40"/>
      <c r="B186" s="41"/>
      <c r="C186" s="229" t="s">
        <v>1680</v>
      </c>
      <c r="D186" s="229" t="s">
        <v>245</v>
      </c>
      <c r="E186" s="230" t="s">
        <v>8202</v>
      </c>
      <c r="F186" s="231" t="s">
        <v>8160</v>
      </c>
      <c r="G186" s="232" t="s">
        <v>7913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8203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8160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1686</v>
      </c>
      <c r="D188" s="229" t="s">
        <v>245</v>
      </c>
      <c r="E188" s="230" t="s">
        <v>8204</v>
      </c>
      <c r="F188" s="231" t="s">
        <v>8163</v>
      </c>
      <c r="G188" s="232" t="s">
        <v>7913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8205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8163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8206</v>
      </c>
      <c r="F190" s="231" t="s">
        <v>8166</v>
      </c>
      <c r="G190" s="232" t="s">
        <v>7913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8207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8168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8208</v>
      </c>
      <c r="F192" s="231" t="s">
        <v>8170</v>
      </c>
      <c r="G192" s="232" t="s">
        <v>7913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8209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8170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8210</v>
      </c>
      <c r="F194" s="231" t="s">
        <v>8176</v>
      </c>
      <c r="G194" s="232" t="s">
        <v>7913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8211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8176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8212</v>
      </c>
      <c r="F196" s="231" t="s">
        <v>8179</v>
      </c>
      <c r="G196" s="232" t="s">
        <v>7913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8213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8179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7925</v>
      </c>
      <c r="F198" s="216" t="s">
        <v>8214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8215</v>
      </c>
      <c r="F199" s="231" t="s">
        <v>8216</v>
      </c>
      <c r="G199" s="232" t="s">
        <v>7913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8217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8216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8218</v>
      </c>
      <c r="F201" s="231" t="s">
        <v>8219</v>
      </c>
      <c r="G201" s="232" t="s">
        <v>7913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8220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8221</v>
      </c>
      <c r="F203" s="231" t="s">
        <v>8136</v>
      </c>
      <c r="G203" s="232" t="s">
        <v>7913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8222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8136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2333</v>
      </c>
      <c r="D205" s="229" t="s">
        <v>245</v>
      </c>
      <c r="E205" s="230" t="s">
        <v>8223</v>
      </c>
      <c r="F205" s="231" t="s">
        <v>8188</v>
      </c>
      <c r="G205" s="232" t="s">
        <v>7913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8224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8188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8225</v>
      </c>
      <c r="F207" s="231" t="s">
        <v>8142</v>
      </c>
      <c r="G207" s="232" t="s">
        <v>7913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8226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8142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8227</v>
      </c>
      <c r="F209" s="231" t="s">
        <v>8145</v>
      </c>
      <c r="G209" s="232" t="s">
        <v>7913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8228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8145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8229</v>
      </c>
      <c r="F211" s="231" t="s">
        <v>8148</v>
      </c>
      <c r="G211" s="232" t="s">
        <v>7913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8230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8148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8231</v>
      </c>
      <c r="F213" s="231" t="s">
        <v>8151</v>
      </c>
      <c r="G213" s="232" t="s">
        <v>7913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8232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8151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8233</v>
      </c>
      <c r="F215" s="231" t="s">
        <v>8154</v>
      </c>
      <c r="G215" s="232" t="s">
        <v>7913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8234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8154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49.05" customHeight="1">
      <c r="A217" s="40"/>
      <c r="B217" s="41"/>
      <c r="C217" s="229" t="s">
        <v>371</v>
      </c>
      <c r="D217" s="229" t="s">
        <v>245</v>
      </c>
      <c r="E217" s="230" t="s">
        <v>8235</v>
      </c>
      <c r="F217" s="231" t="s">
        <v>8157</v>
      </c>
      <c r="G217" s="232" t="s">
        <v>7913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8236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8157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44.25" customHeight="1">
      <c r="A219" s="40"/>
      <c r="B219" s="41"/>
      <c r="C219" s="229" t="s">
        <v>380</v>
      </c>
      <c r="D219" s="229" t="s">
        <v>245</v>
      </c>
      <c r="E219" s="230" t="s">
        <v>8237</v>
      </c>
      <c r="F219" s="231" t="s">
        <v>8160</v>
      </c>
      <c r="G219" s="232" t="s">
        <v>7913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8238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8160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8239</v>
      </c>
      <c r="F221" s="231" t="s">
        <v>8163</v>
      </c>
      <c r="G221" s="232" t="s">
        <v>7913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8240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8163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8241</v>
      </c>
      <c r="F223" s="231" t="s">
        <v>8242</v>
      </c>
      <c r="G223" s="232" t="s">
        <v>7913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8243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8242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8244</v>
      </c>
      <c r="F225" s="231" t="s">
        <v>8170</v>
      </c>
      <c r="G225" s="232" t="s">
        <v>7913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8245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8170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8246</v>
      </c>
      <c r="F227" s="231" t="s">
        <v>8176</v>
      </c>
      <c r="G227" s="232" t="s">
        <v>7913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8247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8176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8248</v>
      </c>
      <c r="F229" s="231" t="s">
        <v>8179</v>
      </c>
      <c r="G229" s="232" t="s">
        <v>7913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8249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8179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8250</v>
      </c>
      <c r="F231" s="216" t="s">
        <v>8251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8252</v>
      </c>
      <c r="F232" s="231" t="s">
        <v>8253</v>
      </c>
      <c r="G232" s="232" t="s">
        <v>7913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8254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8253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8255</v>
      </c>
      <c r="F234" s="216" t="s">
        <v>8256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8257</v>
      </c>
      <c r="F235" s="231" t="s">
        <v>8258</v>
      </c>
      <c r="G235" s="232" t="s">
        <v>7913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8259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8258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8260</v>
      </c>
      <c r="F237" s="231" t="s">
        <v>8261</v>
      </c>
      <c r="G237" s="232" t="s">
        <v>7913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8262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8261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8263</v>
      </c>
      <c r="F239" s="231" t="s">
        <v>8264</v>
      </c>
      <c r="G239" s="232" t="s">
        <v>7913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8265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8264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8266</v>
      </c>
      <c r="F241" s="231" t="s">
        <v>8267</v>
      </c>
      <c r="G241" s="232" t="s">
        <v>7913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8268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8267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8269</v>
      </c>
      <c r="F243" s="231" t="s">
        <v>8270</v>
      </c>
      <c r="G243" s="232" t="s">
        <v>7913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8271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8270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8272</v>
      </c>
      <c r="F245" s="216" t="s">
        <v>7895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8273</v>
      </c>
      <c r="F246" s="231" t="s">
        <v>7897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8274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7897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2449</v>
      </c>
      <c r="D248" s="229" t="s">
        <v>245</v>
      </c>
      <c r="E248" s="230" t="s">
        <v>8275</v>
      </c>
      <c r="F248" s="231" t="s">
        <v>7900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8276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7900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2513</v>
      </c>
      <c r="D250" s="229" t="s">
        <v>245</v>
      </c>
      <c r="E250" s="230" t="s">
        <v>8277</v>
      </c>
      <c r="F250" s="231" t="s">
        <v>8278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8279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8278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2519</v>
      </c>
      <c r="D252" s="229" t="s">
        <v>245</v>
      </c>
      <c r="E252" s="230" t="s">
        <v>8280</v>
      </c>
      <c r="F252" s="231" t="s">
        <v>8281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8282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8281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2526</v>
      </c>
      <c r="D254" s="229" t="s">
        <v>245</v>
      </c>
      <c r="E254" s="230" t="s">
        <v>8283</v>
      </c>
      <c r="F254" s="231" t="s">
        <v>8284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8285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8284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2534</v>
      </c>
      <c r="D256" s="229" t="s">
        <v>245</v>
      </c>
      <c r="E256" s="230" t="s">
        <v>8286</v>
      </c>
      <c r="F256" s="231" t="s">
        <v>8287</v>
      </c>
      <c r="G256" s="232" t="s">
        <v>7913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8288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8287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2456</v>
      </c>
      <c r="D258" s="229" t="s">
        <v>245</v>
      </c>
      <c r="E258" s="230" t="s">
        <v>8289</v>
      </c>
      <c r="F258" s="231" t="s">
        <v>8290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8291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8290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2545</v>
      </c>
      <c r="D260" s="229" t="s">
        <v>245</v>
      </c>
      <c r="E260" s="230" t="s">
        <v>8292</v>
      </c>
      <c r="F260" s="231" t="s">
        <v>8293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8294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8293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2691</v>
      </c>
      <c r="D262" s="229" t="s">
        <v>245</v>
      </c>
      <c r="E262" s="230" t="s">
        <v>8295</v>
      </c>
      <c r="F262" s="231" t="s">
        <v>8296</v>
      </c>
      <c r="G262" s="232" t="s">
        <v>7913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8297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8296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4264</v>
      </c>
      <c r="D264" s="229" t="s">
        <v>245</v>
      </c>
      <c r="E264" s="230" t="s">
        <v>8298</v>
      </c>
      <c r="F264" s="231" t="s">
        <v>8299</v>
      </c>
      <c r="G264" s="232" t="s">
        <v>7913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8300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8299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3259</v>
      </c>
      <c r="D266" s="229" t="s">
        <v>245</v>
      </c>
      <c r="E266" s="230" t="s">
        <v>8301</v>
      </c>
      <c r="F266" s="231" t="s">
        <v>8302</v>
      </c>
      <c r="G266" s="232" t="s">
        <v>5890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8303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8302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8304</v>
      </c>
      <c r="F268" s="216" t="s">
        <v>7916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8305</v>
      </c>
      <c r="F269" s="231" t="s">
        <v>8306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8307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8306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8308</v>
      </c>
      <c r="F271" s="231" t="s">
        <v>8309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8310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8309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8311</v>
      </c>
      <c r="F273" s="231" t="s">
        <v>8312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8313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8312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8314</v>
      </c>
      <c r="F275" s="216" t="s">
        <v>8315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8316</v>
      </c>
      <c r="F276" s="231" t="s">
        <v>8317</v>
      </c>
      <c r="G276" s="232" t="s">
        <v>7913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8318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8317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8319</v>
      </c>
      <c r="F278" s="231" t="s">
        <v>8320</v>
      </c>
      <c r="G278" s="232" t="s">
        <v>7913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8321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8322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8323</v>
      </c>
      <c r="F280" s="231" t="s">
        <v>8324</v>
      </c>
      <c r="G280" s="232" t="s">
        <v>7913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8325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8324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8326</v>
      </c>
      <c r="F282" s="231" t="s">
        <v>8327</v>
      </c>
      <c r="G282" s="232" t="s">
        <v>7913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8328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8327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3012</v>
      </c>
      <c r="D284" s="229" t="s">
        <v>245</v>
      </c>
      <c r="E284" s="230" t="s">
        <v>8329</v>
      </c>
      <c r="F284" s="231" t="s">
        <v>8330</v>
      </c>
      <c r="G284" s="232" t="s">
        <v>7913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8331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8332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8333</v>
      </c>
      <c r="F286" s="231" t="s">
        <v>8334</v>
      </c>
      <c r="G286" s="232" t="s">
        <v>7913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8335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8334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8336</v>
      </c>
      <c r="F288" s="231" t="s">
        <v>8337</v>
      </c>
      <c r="G288" s="232" t="s">
        <v>7913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8338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8339</v>
      </c>
      <c r="F290" s="231" t="s">
        <v>8340</v>
      </c>
      <c r="G290" s="232" t="s">
        <v>7913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8341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8342</v>
      </c>
      <c r="F292" s="231" t="s">
        <v>8343</v>
      </c>
      <c r="G292" s="232" t="s">
        <v>7913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8344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8343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8345</v>
      </c>
      <c r="F294" s="231" t="s">
        <v>8346</v>
      </c>
      <c r="G294" s="232" t="s">
        <v>7913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8347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8346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8348</v>
      </c>
      <c r="F296" s="231" t="s">
        <v>8349</v>
      </c>
      <c r="G296" s="232" t="s">
        <v>7913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8350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8351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8352</v>
      </c>
      <c r="F298" s="231" t="s">
        <v>8353</v>
      </c>
      <c r="G298" s="232" t="s">
        <v>7913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8354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8353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8355</v>
      </c>
      <c r="F300" s="216" t="s">
        <v>7926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8356</v>
      </c>
      <c r="F301" s="231" t="s">
        <v>8357</v>
      </c>
      <c r="G301" s="232" t="s">
        <v>5890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8358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8357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8359</v>
      </c>
      <c r="F303" s="231" t="s">
        <v>8360</v>
      </c>
      <c r="G303" s="232" t="s">
        <v>5890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8361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8360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8362</v>
      </c>
      <c r="F305" s="231" t="s">
        <v>8363</v>
      </c>
      <c r="G305" s="232" t="s">
        <v>5890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8364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8363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8365</v>
      </c>
      <c r="F307" s="231" t="s">
        <v>7960</v>
      </c>
      <c r="G307" s="232" t="s">
        <v>5898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8366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7960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8367</v>
      </c>
      <c r="F309" s="231" t="s">
        <v>8368</v>
      </c>
      <c r="G309" s="232" t="s">
        <v>7913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8369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8368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8370</v>
      </c>
      <c r="F311" s="231" t="s">
        <v>8371</v>
      </c>
      <c r="G311" s="232" t="s">
        <v>5890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8372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8371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8373</v>
      </c>
      <c r="F313" s="231" t="s">
        <v>8374</v>
      </c>
      <c r="G313" s="232" t="s">
        <v>5890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8375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8374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8376</v>
      </c>
      <c r="F315" s="231" t="s">
        <v>8377</v>
      </c>
      <c r="G315" s="232" t="s">
        <v>5890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8378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8377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8379</v>
      </c>
      <c r="F317" s="231" t="s">
        <v>8380</v>
      </c>
      <c r="G317" s="232" t="s">
        <v>5890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8381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8380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8382</v>
      </c>
      <c r="F319" s="231" t="s">
        <v>8383</v>
      </c>
      <c r="G319" s="232" t="s">
        <v>5890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8384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8383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8385</v>
      </c>
      <c r="F321" s="231" t="s">
        <v>8386</v>
      </c>
      <c r="G321" s="232" t="s">
        <v>5890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8387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8386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8388</v>
      </c>
      <c r="F323" s="231" t="s">
        <v>8389</v>
      </c>
      <c r="G323" s="232" t="s">
        <v>5890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8390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8389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8391</v>
      </c>
      <c r="F325" s="231" t="s">
        <v>8392</v>
      </c>
      <c r="G325" s="232" t="s">
        <v>7913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8393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8392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8394</v>
      </c>
      <c r="F327" s="231" t="s">
        <v>8395</v>
      </c>
      <c r="G327" s="232" t="s">
        <v>5890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8396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8395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8397</v>
      </c>
      <c r="F329" s="231" t="s">
        <v>8398</v>
      </c>
      <c r="G329" s="232" t="s">
        <v>7913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8399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8398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8400</v>
      </c>
      <c r="F331" s="231" t="s">
        <v>6340</v>
      </c>
      <c r="G331" s="232" t="s">
        <v>5890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8401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8402</v>
      </c>
      <c r="F333" s="231" t="s">
        <v>8075</v>
      </c>
      <c r="G333" s="232" t="s">
        <v>5890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8403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8075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8404</v>
      </c>
      <c r="F335" s="231" t="s">
        <v>7957</v>
      </c>
      <c r="G335" s="232" t="s">
        <v>5890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8405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7957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2255</v>
      </c>
      <c r="D337" s="229" t="s">
        <v>245</v>
      </c>
      <c r="E337" s="230" t="s">
        <v>8406</v>
      </c>
      <c r="F337" s="231" t="s">
        <v>8407</v>
      </c>
      <c r="G337" s="232" t="s">
        <v>5890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8408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8407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2261</v>
      </c>
      <c r="D339" s="229" t="s">
        <v>245</v>
      </c>
      <c r="E339" s="230" t="s">
        <v>8409</v>
      </c>
      <c r="F339" s="231" t="s">
        <v>8410</v>
      </c>
      <c r="G339" s="232" t="s">
        <v>5890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8411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8410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2268</v>
      </c>
      <c r="D341" s="229" t="s">
        <v>245</v>
      </c>
      <c r="E341" s="230" t="s">
        <v>8412</v>
      </c>
      <c r="F341" s="231" t="s">
        <v>8413</v>
      </c>
      <c r="G341" s="232" t="s">
        <v>5890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8414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8413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4Wnfs98yjqVGMUkx6VFdDc6DC7v971rEB4OhwvzvFuCWqC53k3ZRJnHuKqo4hN5VHiI5e3urFau0kpJa62vloQ==" hashValue="cz4E0yhm49XPH16FqlVCJJk+c3hGxhn5zWbHHqLtYsevoLOcSBIqvuuyI1UqAZ7juiCB3hNVxtAU9Oz8BFbPSw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8415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8416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8417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8418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8419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8420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7888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7894</v>
      </c>
      <c r="F130" s="216" t="s">
        <v>8421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8422</v>
      </c>
      <c r="F131" s="231" t="s">
        <v>8423</v>
      </c>
      <c r="G131" s="232" t="s">
        <v>7913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8424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8425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8426</v>
      </c>
      <c r="F133" s="231" t="s">
        <v>8427</v>
      </c>
      <c r="G133" s="232" t="s">
        <v>7913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8428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8427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8429</v>
      </c>
      <c r="F135" s="231" t="s">
        <v>8430</v>
      </c>
      <c r="G135" s="232" t="s">
        <v>7913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8431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8432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8433</v>
      </c>
      <c r="F137" s="231" t="s">
        <v>8434</v>
      </c>
      <c r="G137" s="232" t="s">
        <v>7913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8435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8434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8436</v>
      </c>
      <c r="F139" s="231" t="s">
        <v>8437</v>
      </c>
      <c r="G139" s="232" t="s">
        <v>7913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8438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8439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8440</v>
      </c>
      <c r="F141" s="231" t="s">
        <v>8441</v>
      </c>
      <c r="G141" s="232" t="s">
        <v>7913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8442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8441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7915</v>
      </c>
      <c r="F143" s="216" t="s">
        <v>8443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8444</v>
      </c>
      <c r="F144" s="231" t="s">
        <v>8445</v>
      </c>
      <c r="G144" s="232" t="s">
        <v>7913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8446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8447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8448</v>
      </c>
      <c r="F146" s="231" t="s">
        <v>8434</v>
      </c>
      <c r="G146" s="232" t="s">
        <v>7913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8449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8434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8450</v>
      </c>
      <c r="F148" s="231" t="s">
        <v>8451</v>
      </c>
      <c r="G148" s="232" t="s">
        <v>7913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8452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8453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8454</v>
      </c>
      <c r="F150" s="231" t="s">
        <v>8455</v>
      </c>
      <c r="G150" s="232" t="s">
        <v>7913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8456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8455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7925</v>
      </c>
      <c r="F152" s="216" t="s">
        <v>7895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8457</v>
      </c>
      <c r="F153" s="231" t="s">
        <v>7897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8458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8459</v>
      </c>
      <c r="F155" s="231" t="s">
        <v>7900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8460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7900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8461</v>
      </c>
      <c r="F157" s="231" t="s">
        <v>8278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8462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8463</v>
      </c>
      <c r="F159" s="231" t="s">
        <v>8464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8465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8464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8250</v>
      </c>
      <c r="F161" s="216" t="s">
        <v>7916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8466</v>
      </c>
      <c r="F162" s="231" t="s">
        <v>8306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8467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8306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8468</v>
      </c>
      <c r="F164" s="231" t="s">
        <v>8469</v>
      </c>
      <c r="G164" s="232" t="s">
        <v>7913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8470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8469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2484</v>
      </c>
      <c r="D166" s="229" t="s">
        <v>245</v>
      </c>
      <c r="E166" s="230" t="s">
        <v>8471</v>
      </c>
      <c r="F166" s="231" t="s">
        <v>8472</v>
      </c>
      <c r="G166" s="232" t="s">
        <v>7913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8473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8472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8255</v>
      </c>
      <c r="F168" s="216" t="s">
        <v>7926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2489</v>
      </c>
      <c r="D169" s="229" t="s">
        <v>245</v>
      </c>
      <c r="E169" s="230" t="s">
        <v>8474</v>
      </c>
      <c r="F169" s="231" t="s">
        <v>8475</v>
      </c>
      <c r="G169" s="232" t="s">
        <v>5890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8476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8475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1821</v>
      </c>
      <c r="D171" s="229" t="s">
        <v>245</v>
      </c>
      <c r="E171" s="230" t="s">
        <v>8477</v>
      </c>
      <c r="F171" s="231" t="s">
        <v>8478</v>
      </c>
      <c r="G171" s="232" t="s">
        <v>7913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8479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8478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1832</v>
      </c>
      <c r="D173" s="229" t="s">
        <v>245</v>
      </c>
      <c r="E173" s="230" t="s">
        <v>8480</v>
      </c>
      <c r="F173" s="231" t="s">
        <v>8481</v>
      </c>
      <c r="G173" s="232" t="s">
        <v>7913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8482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8481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8483</v>
      </c>
      <c r="F175" s="231" t="s">
        <v>8368</v>
      </c>
      <c r="G175" s="232" t="s">
        <v>7913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8484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8368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2327</v>
      </c>
      <c r="D177" s="229" t="s">
        <v>245</v>
      </c>
      <c r="E177" s="230" t="s">
        <v>8485</v>
      </c>
      <c r="F177" s="231" t="s">
        <v>6340</v>
      </c>
      <c r="G177" s="232" t="s">
        <v>5890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8486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1605</v>
      </c>
      <c r="D179" s="229" t="s">
        <v>245</v>
      </c>
      <c r="E179" s="230" t="s">
        <v>8487</v>
      </c>
      <c r="F179" s="231" t="s">
        <v>8392</v>
      </c>
      <c r="G179" s="232" t="s">
        <v>7913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8488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1612</v>
      </c>
      <c r="D181" s="229" t="s">
        <v>245</v>
      </c>
      <c r="E181" s="230" t="s">
        <v>8489</v>
      </c>
      <c r="F181" s="231" t="s">
        <v>8075</v>
      </c>
      <c r="G181" s="232" t="s">
        <v>5890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8490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8491</v>
      </c>
      <c r="F183" s="231" t="s">
        <v>7960</v>
      </c>
      <c r="G183" s="232" t="s">
        <v>5898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8492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1680</v>
      </c>
      <c r="D185" s="229" t="s">
        <v>245</v>
      </c>
      <c r="E185" s="230" t="s">
        <v>8493</v>
      </c>
      <c r="F185" s="231" t="s">
        <v>8494</v>
      </c>
      <c r="G185" s="232" t="s">
        <v>5890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8495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8496</v>
      </c>
      <c r="F187" s="231" t="s">
        <v>8413</v>
      </c>
      <c r="G187" s="232" t="s">
        <v>5890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8497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8413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RHJ+MYwRwztA2KNAWawG10WbFkT9Fxyil5/dTT8e0KeitT3IPXHJ6uqnNBA/rmIcbRNpEoH3QGYDeTgPDjSmZQ==" hashValue="Jt+0+BJECx9WBHbPURzmyAaFCS6KyUkyGlNPeVzruX+xaaZGRNjM1n4UvwZXoxi19Vu7wp5UE0Lb4ATMbU9kLQ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8498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8499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8500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8498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2421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6148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8498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5553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3126</v>
      </c>
      <c r="F129" s="227" t="s">
        <v>3127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7209</v>
      </c>
      <c r="F130" s="231" t="s">
        <v>7210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8501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7210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8502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8503</v>
      </c>
      <c r="F133" s="283" t="s">
        <v>8504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8505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8504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8506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8507</v>
      </c>
      <c r="F136" s="231" t="s">
        <v>8508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8509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8508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8511</v>
      </c>
      <c r="F139" s="283" t="s">
        <v>8512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8513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8512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8514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8515</v>
      </c>
      <c r="F142" s="231" t="s">
        <v>8516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8517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8516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8518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7264</v>
      </c>
      <c r="F145" s="283" t="s">
        <v>7265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8519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7265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8520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7271</v>
      </c>
      <c r="F148" s="283" t="s">
        <v>7272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8521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7272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8522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8523</v>
      </c>
      <c r="F151" s="231" t="s">
        <v>8524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8525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8524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8526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7295</v>
      </c>
      <c r="F154" s="283" t="s">
        <v>7296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8527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7296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8528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8529</v>
      </c>
      <c r="F157" s="231" t="s">
        <v>8530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8531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8530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8532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8533</v>
      </c>
      <c r="F160" s="283" t="s">
        <v>8534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8535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8534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8536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8537</v>
      </c>
      <c r="F163" s="231" t="s">
        <v>8538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8539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8538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8540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8541</v>
      </c>
      <c r="F166" s="283" t="s">
        <v>8542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8543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8542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8544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8545</v>
      </c>
      <c r="F169" s="231" t="s">
        <v>8546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8547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8546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8548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8549</v>
      </c>
      <c r="F172" s="283" t="s">
        <v>8550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8551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8550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8552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7372</v>
      </c>
      <c r="F175" s="231" t="s">
        <v>7373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8553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7373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8554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2484</v>
      </c>
      <c r="D178" s="229" t="s">
        <v>245</v>
      </c>
      <c r="E178" s="230" t="s">
        <v>7387</v>
      </c>
      <c r="F178" s="231" t="s">
        <v>7388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8555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8556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2489</v>
      </c>
      <c r="D181" s="229" t="s">
        <v>245</v>
      </c>
      <c r="E181" s="230" t="s">
        <v>8557</v>
      </c>
      <c r="F181" s="231" t="s">
        <v>8558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8559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8558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8560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1821</v>
      </c>
      <c r="D184" s="281" t="s">
        <v>478</v>
      </c>
      <c r="E184" s="282" t="s">
        <v>8561</v>
      </c>
      <c r="F184" s="283" t="s">
        <v>8562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8563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8562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1832</v>
      </c>
      <c r="D186" s="229" t="s">
        <v>245</v>
      </c>
      <c r="E186" s="230" t="s">
        <v>8564</v>
      </c>
      <c r="F186" s="231" t="s">
        <v>8565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8566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8565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8567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7399</v>
      </c>
      <c r="F189" s="283" t="s">
        <v>8568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8569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8568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2327</v>
      </c>
      <c r="D191" s="281" t="s">
        <v>478</v>
      </c>
      <c r="E191" s="282" t="s">
        <v>7402</v>
      </c>
      <c r="F191" s="283" t="s">
        <v>8570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8571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8570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1605</v>
      </c>
      <c r="D193" s="229" t="s">
        <v>245</v>
      </c>
      <c r="E193" s="230" t="s">
        <v>7432</v>
      </c>
      <c r="F193" s="231" t="s">
        <v>7433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8572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7433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8573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1612</v>
      </c>
      <c r="D196" s="281" t="s">
        <v>478</v>
      </c>
      <c r="E196" s="282" t="s">
        <v>7405</v>
      </c>
      <c r="F196" s="283" t="s">
        <v>8574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8575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8574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7561</v>
      </c>
      <c r="F198" s="231" t="s">
        <v>7562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8576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7562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8577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1680</v>
      </c>
      <c r="D201" s="281" t="s">
        <v>478</v>
      </c>
      <c r="E201" s="282" t="s">
        <v>7564</v>
      </c>
      <c r="F201" s="283" t="s">
        <v>7565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8578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7565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1686</v>
      </c>
      <c r="D203" s="229" t="s">
        <v>245</v>
      </c>
      <c r="E203" s="230" t="s">
        <v>7598</v>
      </c>
      <c r="F203" s="231" t="s">
        <v>7599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8579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8580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8581</v>
      </c>
      <c r="F206" s="283" t="s">
        <v>8582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8583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8582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8584</v>
      </c>
      <c r="F208" s="231" t="s">
        <v>8585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8586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8585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8587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7417</v>
      </c>
      <c r="F211" s="283" t="s">
        <v>8588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8589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8588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7691</v>
      </c>
      <c r="F213" s="231" t="s">
        <v>7692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8590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7692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8591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7694</v>
      </c>
      <c r="F216" s="283" t="s">
        <v>7695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8592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7695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8593</v>
      </c>
      <c r="F218" s="283" t="s">
        <v>8594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8595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8594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7725</v>
      </c>
      <c r="F220" s="231" t="s">
        <v>7726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8596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7726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8597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2333</v>
      </c>
      <c r="D223" s="281" t="s">
        <v>478</v>
      </c>
      <c r="E223" s="282" t="s">
        <v>8598</v>
      </c>
      <c r="F223" s="283" t="s">
        <v>8599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8600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8599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8601</v>
      </c>
      <c r="F225" s="231" t="s">
        <v>8602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8603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8602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8604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8605</v>
      </c>
      <c r="F228" s="283" t="s">
        <v>8606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8607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8606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8608</v>
      </c>
      <c r="F230" s="231" t="s">
        <v>8609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8610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8609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8611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7791</v>
      </c>
      <c r="F233" s="283" t="s">
        <v>7792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8612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8613</v>
      </c>
      <c r="F235" s="231" t="s">
        <v>8614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8615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8614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8616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8617</v>
      </c>
      <c r="F238" s="283" t="s">
        <v>8618</v>
      </c>
      <c r="G238" s="284" t="s">
        <v>1597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8619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8618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7408</v>
      </c>
      <c r="F240" s="283" t="s">
        <v>8620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8621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8620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8622</v>
      </c>
      <c r="F242" s="231" t="s">
        <v>8623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8624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8623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8625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7411</v>
      </c>
      <c r="F245" s="283" t="s">
        <v>8626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8627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8626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8628</v>
      </c>
      <c r="F247" s="231" t="s">
        <v>8629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8630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8629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8631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7414</v>
      </c>
      <c r="F250" s="283" t="s">
        <v>8632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8633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8632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8634</v>
      </c>
      <c r="F252" s="231" t="s">
        <v>8635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8636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8635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8637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7583</v>
      </c>
      <c r="F255" s="283" t="s">
        <v>8638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8639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8638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7607</v>
      </c>
      <c r="F257" s="283" t="s">
        <v>8640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8641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8640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7619</v>
      </c>
      <c r="F259" s="283" t="s">
        <v>8642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8643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8642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8644</v>
      </c>
      <c r="F261" s="231" t="s">
        <v>8645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8646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8645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8647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7622</v>
      </c>
      <c r="F264" s="283" t="s">
        <v>8648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8649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8648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7625</v>
      </c>
      <c r="F266" s="283" t="s">
        <v>8650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8651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8650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7628</v>
      </c>
      <c r="F268" s="283" t="s">
        <v>8652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8653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8652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2449</v>
      </c>
      <c r="D270" s="229" t="s">
        <v>245</v>
      </c>
      <c r="E270" s="230" t="s">
        <v>8654</v>
      </c>
      <c r="F270" s="231" t="s">
        <v>8655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8656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8655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8657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2513</v>
      </c>
      <c r="D273" s="281" t="s">
        <v>478</v>
      </c>
      <c r="E273" s="282" t="s">
        <v>8658</v>
      </c>
      <c r="F273" s="283" t="s">
        <v>8659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8660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8659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2519</v>
      </c>
      <c r="D275" s="229" t="s">
        <v>245</v>
      </c>
      <c r="E275" s="230" t="s">
        <v>8661</v>
      </c>
      <c r="F275" s="231" t="s">
        <v>8662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8663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8662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8664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2526</v>
      </c>
      <c r="D278" s="281" t="s">
        <v>478</v>
      </c>
      <c r="E278" s="282" t="s">
        <v>7420</v>
      </c>
      <c r="F278" s="283" t="s">
        <v>8665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8666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8665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2534</v>
      </c>
      <c r="D280" s="229" t="s">
        <v>245</v>
      </c>
      <c r="E280" s="230" t="s">
        <v>7800</v>
      </c>
      <c r="F280" s="231" t="s">
        <v>7801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8667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7801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8668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2456</v>
      </c>
      <c r="D283" s="229" t="s">
        <v>245</v>
      </c>
      <c r="E283" s="230" t="s">
        <v>7803</v>
      </c>
      <c r="F283" s="231" t="s">
        <v>7804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8669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7804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8670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2545</v>
      </c>
      <c r="D286" s="229" t="s">
        <v>245</v>
      </c>
      <c r="E286" s="230" t="s">
        <v>8671</v>
      </c>
      <c r="F286" s="231" t="s">
        <v>8672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8673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8672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8674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2691</v>
      </c>
      <c r="D289" s="281" t="s">
        <v>478</v>
      </c>
      <c r="E289" s="282" t="s">
        <v>8675</v>
      </c>
      <c r="F289" s="283" t="s">
        <v>8676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8677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8676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4264</v>
      </c>
      <c r="D291" s="281" t="s">
        <v>478</v>
      </c>
      <c r="E291" s="282" t="s">
        <v>8678</v>
      </c>
      <c r="F291" s="283" t="s">
        <v>8679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8680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8679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3259</v>
      </c>
      <c r="D293" s="281" t="s">
        <v>478</v>
      </c>
      <c r="E293" s="282" t="s">
        <v>8681</v>
      </c>
      <c r="F293" s="283" t="s">
        <v>8682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8683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8682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7426</v>
      </c>
      <c r="F295" s="283" t="s">
        <v>8684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8685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8684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7429</v>
      </c>
      <c r="F297" s="283" t="s">
        <v>8686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8687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8686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7435</v>
      </c>
      <c r="F299" s="283" t="s">
        <v>8688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8689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8688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7438</v>
      </c>
      <c r="F301" s="283" t="s">
        <v>8690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8691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8690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7441</v>
      </c>
      <c r="F303" s="283" t="s">
        <v>8692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8693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8692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7444</v>
      </c>
      <c r="F305" s="283" t="s">
        <v>8694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8695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8694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7839</v>
      </c>
      <c r="F307" s="231" t="s">
        <v>7840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8696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7840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8697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3012</v>
      </c>
      <c r="D310" s="281" t="s">
        <v>478</v>
      </c>
      <c r="E310" s="282" t="s">
        <v>7447</v>
      </c>
      <c r="F310" s="283" t="s">
        <v>8698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8699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8698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8700</v>
      </c>
      <c r="F312" s="231" t="s">
        <v>8701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8702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8701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8703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8704</v>
      </c>
      <c r="F315" s="231" t="s">
        <v>8705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8706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8705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8707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8708</v>
      </c>
      <c r="F318" s="231" t="s">
        <v>8709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8710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8709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8711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8712</v>
      </c>
      <c r="F321" s="231" t="s">
        <v>8713</v>
      </c>
      <c r="G321" s="232" t="s">
        <v>5890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8714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8713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6158</v>
      </c>
      <c r="F323" s="227" t="s">
        <v>6159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8715</v>
      </c>
      <c r="F324" s="231" t="s">
        <v>8716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8717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8716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8718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6163</v>
      </c>
      <c r="F327" s="283" t="s">
        <v>6164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8719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6164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8720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f8A++aGecv/ZIAK0wyglVniDYgoKxHzh/5FFV1qa28AGZZ40v1fcIfQp11AnJMPQHSeBWxXX2yfW4CULscPRXg==" hashValue="R2a2/AWrIQVLml9o/LTkacEvjp0jNJz9MEKXdNycz+hnWY2NmsYiuhCRBlzgyowrRDiAbUYggOKdPoI6FYtuoA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8721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8722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8723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8724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8725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8726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8727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7182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8728</v>
      </c>
      <c r="F129" s="227" t="s">
        <v>8729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8730</v>
      </c>
      <c r="F130" s="231" t="s">
        <v>8731</v>
      </c>
      <c r="G130" s="232" t="s">
        <v>7913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7187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7187</v>
      </c>
      <c r="BM130" s="240" t="s">
        <v>8732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8731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8733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8734</v>
      </c>
      <c r="F133" s="231" t="s">
        <v>8735</v>
      </c>
      <c r="G133" s="232" t="s">
        <v>7913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7187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7187</v>
      </c>
      <c r="BM133" s="240" t="s">
        <v>8736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8737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8738</v>
      </c>
      <c r="F136" s="231" t="s">
        <v>8739</v>
      </c>
      <c r="G136" s="232" t="s">
        <v>7913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7187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7187</v>
      </c>
      <c r="BM136" s="240" t="s">
        <v>8740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8739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8741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8742</v>
      </c>
      <c r="F139" s="231" t="s">
        <v>8743</v>
      </c>
      <c r="G139" s="232" t="s">
        <v>7913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7187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7187</v>
      </c>
      <c r="BM139" s="240" t="s">
        <v>8744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8743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8745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8746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8747</v>
      </c>
      <c r="F143" s="227" t="s">
        <v>8748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8749</v>
      </c>
      <c r="F144" s="231" t="s">
        <v>8750</v>
      </c>
      <c r="G144" s="232" t="s">
        <v>7913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7187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7187</v>
      </c>
      <c r="BM144" s="240" t="s">
        <v>8751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8750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8752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8753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8754</v>
      </c>
      <c r="F148" s="227" t="s">
        <v>8755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8756</v>
      </c>
      <c r="F149" s="231" t="s">
        <v>8757</v>
      </c>
      <c r="G149" s="232" t="s">
        <v>7913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7187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7187</v>
      </c>
      <c r="BM149" s="240" t="s">
        <v>8758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8757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8760</v>
      </c>
      <c r="F152" s="231" t="s">
        <v>8761</v>
      </c>
      <c r="G152" s="232" t="s">
        <v>7913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7187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7187</v>
      </c>
      <c r="BM152" s="240" t="s">
        <v>8762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8761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8763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8764</v>
      </c>
      <c r="F155" s="231" t="s">
        <v>8765</v>
      </c>
      <c r="G155" s="232" t="s">
        <v>7913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7187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7187</v>
      </c>
      <c r="BM155" s="240" t="s">
        <v>8766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8765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8767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8768</v>
      </c>
      <c r="F158" s="231" t="s">
        <v>8769</v>
      </c>
      <c r="G158" s="232" t="s">
        <v>7913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7187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7187</v>
      </c>
      <c r="BM158" s="240" t="s">
        <v>8770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8769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8772</v>
      </c>
      <c r="F161" s="231" t="s">
        <v>8773</v>
      </c>
      <c r="G161" s="232" t="s">
        <v>7913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7187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7187</v>
      </c>
      <c r="BM161" s="240" t="s">
        <v>8774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8773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8775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8776</v>
      </c>
      <c r="F164" s="231" t="s">
        <v>8777</v>
      </c>
      <c r="G164" s="232" t="s">
        <v>7913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7187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7187</v>
      </c>
      <c r="BM164" s="240" t="s">
        <v>8778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8777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8779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8780</v>
      </c>
      <c r="F167" s="231" t="s">
        <v>8781</v>
      </c>
      <c r="G167" s="232" t="s">
        <v>7913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7187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7187</v>
      </c>
      <c r="BM167" s="240" t="s">
        <v>8782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8784</v>
      </c>
      <c r="F170" s="227" t="s">
        <v>8785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8786</v>
      </c>
      <c r="F171" s="231" t="s">
        <v>8787</v>
      </c>
      <c r="G171" s="232" t="s">
        <v>7913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7187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7187</v>
      </c>
      <c r="BM171" s="240" t="s">
        <v>8788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8789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8790</v>
      </c>
      <c r="F174" s="231" t="s">
        <v>8791</v>
      </c>
      <c r="G174" s="232" t="s">
        <v>7913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7187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7187</v>
      </c>
      <c r="BM174" s="240" t="s">
        <v>8792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8791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8793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8794</v>
      </c>
      <c r="F177" s="231" t="s">
        <v>8795</v>
      </c>
      <c r="G177" s="232" t="s">
        <v>7913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7187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7187</v>
      </c>
      <c r="BM177" s="240" t="s">
        <v>8796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8795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8798</v>
      </c>
      <c r="F180" s="231" t="s">
        <v>8799</v>
      </c>
      <c r="G180" s="232" t="s">
        <v>7913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7187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7187</v>
      </c>
      <c r="BM180" s="240" t="s">
        <v>8800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8799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8801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2484</v>
      </c>
      <c r="D183" s="229" t="s">
        <v>245</v>
      </c>
      <c r="E183" s="230" t="s">
        <v>8802</v>
      </c>
      <c r="F183" s="231" t="s">
        <v>8803</v>
      </c>
      <c r="G183" s="232" t="s">
        <v>7913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7187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7187</v>
      </c>
      <c r="BM183" s="240" t="s">
        <v>8804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8803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8805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2489</v>
      </c>
      <c r="D186" s="229" t="s">
        <v>245</v>
      </c>
      <c r="E186" s="230" t="s">
        <v>8806</v>
      </c>
      <c r="F186" s="231" t="s">
        <v>8807</v>
      </c>
      <c r="G186" s="232" t="s">
        <v>7913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7187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7187</v>
      </c>
      <c r="BM186" s="240" t="s">
        <v>8808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8807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8809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8810</v>
      </c>
      <c r="F189" s="227" t="s">
        <v>8811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1821</v>
      </c>
      <c r="D190" s="229" t="s">
        <v>245</v>
      </c>
      <c r="E190" s="230" t="s">
        <v>8812</v>
      </c>
      <c r="F190" s="231" t="s">
        <v>8813</v>
      </c>
      <c r="G190" s="232" t="s">
        <v>7913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7187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7187</v>
      </c>
      <c r="BM190" s="240" t="s">
        <v>8814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8813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8815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8816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8817</v>
      </c>
      <c r="F194" s="227" t="s">
        <v>8818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1832</v>
      </c>
      <c r="D195" s="229" t="s">
        <v>245</v>
      </c>
      <c r="E195" s="230" t="s">
        <v>8819</v>
      </c>
      <c r="F195" s="231" t="s">
        <v>8820</v>
      </c>
      <c r="G195" s="232" t="s">
        <v>7913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7187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7187</v>
      </c>
      <c r="BM195" s="240" t="s">
        <v>8821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8820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8822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8823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8824</v>
      </c>
      <c r="F199" s="231" t="s">
        <v>8825</v>
      </c>
      <c r="G199" s="232" t="s">
        <v>7913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7187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7187</v>
      </c>
      <c r="BM199" s="240" t="s">
        <v>8826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8825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8828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2327</v>
      </c>
      <c r="D203" s="229" t="s">
        <v>245</v>
      </c>
      <c r="E203" s="230" t="s">
        <v>8829</v>
      </c>
      <c r="F203" s="231" t="s">
        <v>8830</v>
      </c>
      <c r="G203" s="232" t="s">
        <v>7913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7187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7187</v>
      </c>
      <c r="BM203" s="240" t="s">
        <v>8831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8830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8832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8833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rtCKsuYQ5wfcqCYIzVxKrtnYe8QzhC2I/Es5zRQGC9hs16dzNWG/ZAbbheDvporKLKO7yAYHKuXWgWP8AiYipw==" hashValue="N8fqDThLEcUbD4ewjA4IebVBMXpoS/hOrg0DyiOeNY19F+79va/zHokJgE1d2DyqBDVpHvB5J1AM/lJI4KlUB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8835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ROUND((SUM(BE140:BE852)),  2)</f>
        <v>0</v>
      </c>
      <c r="G35" s="40"/>
      <c r="H35" s="40"/>
      <c r="I35" s="167">
        <v>0.20999999999999999</v>
      </c>
      <c r="J35" s="166">
        <f>ROUND(((SUM(BE140:BE852))*I35),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ROUND((SUM(BF140:BF852)),  2)</f>
        <v>0</v>
      </c>
      <c r="G36" s="40"/>
      <c r="H36" s="40"/>
      <c r="I36" s="167">
        <v>0.12</v>
      </c>
      <c r="J36" s="166">
        <f>ROUND(((SUM(BF140:BF852))*I36),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ROUND((SUM(BG140:BG852)),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ROUND((SUM(BH140:BH852)),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ROUND((SUM(BI140:BI852)),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J582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J655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J693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J703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J757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J797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J821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8834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444.83269764000005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8836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8837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8838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8839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8840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8841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8842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8843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8844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8845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2333</v>
      </c>
      <c r="D163" s="229" t="s">
        <v>245</v>
      </c>
      <c r="E163" s="230" t="s">
        <v>8846</v>
      </c>
      <c r="F163" s="231" t="s">
        <v>8847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8848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8849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8850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2641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8851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8852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8853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8854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8855</v>
      </c>
      <c r="F174" s="231" t="s">
        <v>8856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8857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8858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8859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8860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8861</v>
      </c>
      <c r="F181" s="231" t="s">
        <v>8862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8863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8864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8865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8860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8866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8867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8868</v>
      </c>
      <c r="F188" s="231" t="s">
        <v>8869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8870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8871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8872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8873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8874</v>
      </c>
      <c r="F192" s="231" t="s">
        <v>8875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8876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8877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8878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8879</v>
      </c>
      <c r="F196" s="231" t="s">
        <v>8880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8881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8882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8883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1680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8884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8885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8886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8887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8888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1686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8889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8890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8891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8892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8893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8894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8895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8896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8897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8898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8899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8900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8898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8901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8902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8903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8904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8905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8906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8907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8908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8909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8910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8911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8912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8907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8908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8909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8910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8911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8913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8907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8908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8909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8910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8911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8914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8915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8916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8917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8918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8919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8920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8921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8922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8923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8924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8925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8926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8843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8927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8928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8929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8930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8845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8931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8932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8933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8934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8935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8936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2526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8937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8938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8939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8940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8941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8942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8943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8944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8945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8946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8947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8948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1801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8949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8950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2327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8951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1805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8952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P349+P391+P409+P430+P466+P474+P582+P655+P693+P703+P757+P797+P821</f>
        <v>0</v>
      </c>
      <c r="Q348" s="221"/>
      <c r="R348" s="222">
        <f>R349+R391+R409+R430+R466+R474+R582+R655+R693+R703+R757+R797+R821</f>
        <v>50.686672659999999</v>
      </c>
      <c r="S348" s="221"/>
      <c r="T348" s="223">
        <f>T349+T391+T409+T430+T466+T474+T582+T655+T693+T703+T757+T797+T821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BK349+BK391+BK409+BK430+BK466+BK474+BK582+BK655+BK693+BK703+BK757+BK797+BK821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8953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8954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8955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8956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8957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8958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8959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8960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8961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8962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8963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8959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8964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8965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8966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8967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8968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8959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8964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8965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8969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8967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1763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8970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2513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8971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8972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8939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2519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8973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8974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2534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8975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8939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8976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1770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8977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2091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8978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8979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2295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8980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8981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2308</v>
      </c>
      <c r="D419" s="229" t="s">
        <v>245</v>
      </c>
      <c r="E419" s="230" t="s">
        <v>8982</v>
      </c>
      <c r="F419" s="231" t="s">
        <v>8983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8984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8983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2314</v>
      </c>
      <c r="D421" s="281" t="s">
        <v>478</v>
      </c>
      <c r="E421" s="282" t="s">
        <v>8985</v>
      </c>
      <c r="F421" s="283" t="s">
        <v>8986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8987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8986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8988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2959</v>
      </c>
      <c r="D424" s="281" t="s">
        <v>478</v>
      </c>
      <c r="E424" s="282" t="s">
        <v>8989</v>
      </c>
      <c r="F424" s="283" t="s">
        <v>8990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8991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8992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2337</v>
      </c>
      <c r="D426" s="281" t="s">
        <v>478</v>
      </c>
      <c r="E426" s="282" t="s">
        <v>8993</v>
      </c>
      <c r="F426" s="283" t="s">
        <v>8994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8995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8994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2349</v>
      </c>
      <c r="D428" s="281" t="s">
        <v>478</v>
      </c>
      <c r="E428" s="282" t="s">
        <v>8996</v>
      </c>
      <c r="F428" s="283" t="s">
        <v>8997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8998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8997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2691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8999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9000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9001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9002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9003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4264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9004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9005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9006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9007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9008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9009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3259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9010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9011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9012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9013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9011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9012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9014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2131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9015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9016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9017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2137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9018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SUM(P475:P581)</f>
        <v>0</v>
      </c>
      <c r="Q474" s="221"/>
      <c r="R474" s="222">
        <f>SUM(R475:R581)</f>
        <v>1.3507794499999999</v>
      </c>
      <c r="S474" s="221"/>
      <c r="T474" s="223">
        <f>SUM(T475:T581)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SUM(BK475:BK581)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9019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9020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9021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9022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9023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9024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2255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9025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9026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9023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2261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9027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9022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2268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9028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9024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2186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9029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9021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9030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9031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9032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1527</v>
      </c>
      <c r="F508" s="231" t="s">
        <v>1528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9033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1530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1531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9034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1540</v>
      </c>
      <c r="F512" s="283" t="s">
        <v>1541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9035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1541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9036</v>
      </c>
      <c r="F514" s="231" t="s">
        <v>9037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9038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9039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9040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9041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9042</v>
      </c>
      <c r="F518" s="283" t="s">
        <v>9043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9044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9043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9045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9046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9047</v>
      </c>
      <c r="F522" s="231" t="s">
        <v>9048</v>
      </c>
      <c r="G522" s="232" t="s">
        <v>360</v>
      </c>
      <c r="H522" s="233">
        <v>3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9049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9050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9051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9052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4" customFormat="1">
      <c r="A526" s="14"/>
      <c r="B526" s="259"/>
      <c r="C526" s="260"/>
      <c r="D526" s="242" t="s">
        <v>256</v>
      </c>
      <c r="E526" s="261" t="s">
        <v>1</v>
      </c>
      <c r="F526" s="262" t="s">
        <v>9053</v>
      </c>
      <c r="G526" s="260"/>
      <c r="H526" s="263">
        <v>1</v>
      </c>
      <c r="I526" s="264"/>
      <c r="J526" s="260"/>
      <c r="K526" s="260"/>
      <c r="L526" s="265"/>
      <c r="M526" s="266"/>
      <c r="N526" s="267"/>
      <c r="O526" s="267"/>
      <c r="P526" s="267"/>
      <c r="Q526" s="267"/>
      <c r="R526" s="267"/>
      <c r="S526" s="267"/>
      <c r="T526" s="26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9" t="s">
        <v>256</v>
      </c>
      <c r="AU526" s="269" t="s">
        <v>87</v>
      </c>
      <c r="AV526" s="14" t="s">
        <v>87</v>
      </c>
      <c r="AW526" s="14" t="s">
        <v>36</v>
      </c>
      <c r="AX526" s="14" t="s">
        <v>78</v>
      </c>
      <c r="AY526" s="269" t="s">
        <v>242</v>
      </c>
    </row>
    <row r="527" s="15" customFormat="1">
      <c r="A527" s="15"/>
      <c r="B527" s="270"/>
      <c r="C527" s="271"/>
      <c r="D527" s="242" t="s">
        <v>256</v>
      </c>
      <c r="E527" s="272" t="s">
        <v>1</v>
      </c>
      <c r="F527" s="273" t="s">
        <v>269</v>
      </c>
      <c r="G527" s="271"/>
      <c r="H527" s="274">
        <v>3</v>
      </c>
      <c r="I527" s="275"/>
      <c r="J527" s="271"/>
      <c r="K527" s="271"/>
      <c r="L527" s="276"/>
      <c r="M527" s="277"/>
      <c r="N527" s="278"/>
      <c r="O527" s="278"/>
      <c r="P527" s="278"/>
      <c r="Q527" s="278"/>
      <c r="R527" s="278"/>
      <c r="S527" s="278"/>
      <c r="T527" s="279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0" t="s">
        <v>256</v>
      </c>
      <c r="AU527" s="280" t="s">
        <v>87</v>
      </c>
      <c r="AV527" s="15" t="s">
        <v>250</v>
      </c>
      <c r="AW527" s="15" t="s">
        <v>36</v>
      </c>
      <c r="AX527" s="15" t="s">
        <v>85</v>
      </c>
      <c r="AY527" s="280" t="s">
        <v>242</v>
      </c>
    </row>
    <row r="528" s="2" customFormat="1" ht="24.15" customHeight="1">
      <c r="A528" s="40"/>
      <c r="B528" s="41"/>
      <c r="C528" s="281" t="s">
        <v>1332</v>
      </c>
      <c r="D528" s="281" t="s">
        <v>478</v>
      </c>
      <c r="E528" s="282" t="s">
        <v>9054</v>
      </c>
      <c r="F528" s="283" t="s">
        <v>9055</v>
      </c>
      <c r="G528" s="284" t="s">
        <v>248</v>
      </c>
      <c r="H528" s="285">
        <v>9.2249999999999996</v>
      </c>
      <c r="I528" s="286"/>
      <c r="J528" s="287">
        <f>ROUND(I528*H528,2)</f>
        <v>0</v>
      </c>
      <c r="K528" s="283" t="s">
        <v>249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0.040210000000000003</v>
      </c>
      <c r="R528" s="238">
        <f>Q528*H528</f>
        <v>0.37093725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9056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9055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>
      <c r="A530" s="40"/>
      <c r="B530" s="41"/>
      <c r="C530" s="42"/>
      <c r="D530" s="242" t="s">
        <v>1050</v>
      </c>
      <c r="E530" s="42"/>
      <c r="F530" s="291" t="s">
        <v>9057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1050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9058</v>
      </c>
      <c r="G531" s="260"/>
      <c r="H531" s="263">
        <v>6.1499999999999995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9059</v>
      </c>
      <c r="G532" s="260"/>
      <c r="H532" s="263">
        <v>3.0749999999999997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5" customFormat="1">
      <c r="A533" s="15"/>
      <c r="B533" s="270"/>
      <c r="C533" s="271"/>
      <c r="D533" s="242" t="s">
        <v>256</v>
      </c>
      <c r="E533" s="272" t="s">
        <v>1</v>
      </c>
      <c r="F533" s="273" t="s">
        <v>269</v>
      </c>
      <c r="G533" s="271"/>
      <c r="H533" s="274">
        <v>9.2249999999999996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0" t="s">
        <v>256</v>
      </c>
      <c r="AU533" s="280" t="s">
        <v>87</v>
      </c>
      <c r="AV533" s="15" t="s">
        <v>250</v>
      </c>
      <c r="AW533" s="15" t="s">
        <v>36</v>
      </c>
      <c r="AX533" s="15" t="s">
        <v>85</v>
      </c>
      <c r="AY533" s="280" t="s">
        <v>242</v>
      </c>
    </row>
    <row r="534" s="2" customFormat="1" ht="33" customHeight="1">
      <c r="A534" s="40"/>
      <c r="B534" s="41"/>
      <c r="C534" s="229" t="s">
        <v>1337</v>
      </c>
      <c r="D534" s="229" t="s">
        <v>245</v>
      </c>
      <c r="E534" s="230" t="s">
        <v>1587</v>
      </c>
      <c r="F534" s="231" t="s">
        <v>1588</v>
      </c>
      <c r="G534" s="232" t="s">
        <v>360</v>
      </c>
      <c r="H534" s="233">
        <v>3</v>
      </c>
      <c r="I534" s="234"/>
      <c r="J534" s="235">
        <f>ROUND(I534*H534,2)</f>
        <v>0</v>
      </c>
      <c r="K534" s="231" t="s">
        <v>249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9060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1590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>
      <c r="A536" s="40"/>
      <c r="B536" s="41"/>
      <c r="C536" s="42"/>
      <c r="D536" s="247" t="s">
        <v>254</v>
      </c>
      <c r="E536" s="42"/>
      <c r="F536" s="248" t="s">
        <v>1591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254</v>
      </c>
      <c r="AU536" s="19" t="s">
        <v>87</v>
      </c>
    </row>
    <row r="537" s="14" customFormat="1">
      <c r="A537" s="14"/>
      <c r="B537" s="259"/>
      <c r="C537" s="260"/>
      <c r="D537" s="242" t="s">
        <v>256</v>
      </c>
      <c r="E537" s="261" t="s">
        <v>1</v>
      </c>
      <c r="F537" s="262" t="s">
        <v>9061</v>
      </c>
      <c r="G537" s="260"/>
      <c r="H537" s="263">
        <v>3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9" t="s">
        <v>256</v>
      </c>
      <c r="AU537" s="269" t="s">
        <v>87</v>
      </c>
      <c r="AV537" s="14" t="s">
        <v>87</v>
      </c>
      <c r="AW537" s="14" t="s">
        <v>36</v>
      </c>
      <c r="AX537" s="14" t="s">
        <v>78</v>
      </c>
      <c r="AY537" s="269" t="s">
        <v>242</v>
      </c>
    </row>
    <row r="538" s="15" customFormat="1">
      <c r="A538" s="15"/>
      <c r="B538" s="270"/>
      <c r="C538" s="271"/>
      <c r="D538" s="242" t="s">
        <v>256</v>
      </c>
      <c r="E538" s="272" t="s">
        <v>1</v>
      </c>
      <c r="F538" s="273" t="s">
        <v>269</v>
      </c>
      <c r="G538" s="271"/>
      <c r="H538" s="274">
        <v>3</v>
      </c>
      <c r="I538" s="275"/>
      <c r="J538" s="271"/>
      <c r="K538" s="271"/>
      <c r="L538" s="276"/>
      <c r="M538" s="277"/>
      <c r="N538" s="278"/>
      <c r="O538" s="278"/>
      <c r="P538" s="278"/>
      <c r="Q538" s="278"/>
      <c r="R538" s="278"/>
      <c r="S538" s="278"/>
      <c r="T538" s="27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0" t="s">
        <v>256</v>
      </c>
      <c r="AU538" s="280" t="s">
        <v>87</v>
      </c>
      <c r="AV538" s="15" t="s">
        <v>250</v>
      </c>
      <c r="AW538" s="15" t="s">
        <v>36</v>
      </c>
      <c r="AX538" s="15" t="s">
        <v>85</v>
      </c>
      <c r="AY538" s="280" t="s">
        <v>242</v>
      </c>
    </row>
    <row r="539" s="2" customFormat="1" ht="24.15" customHeight="1">
      <c r="A539" s="40"/>
      <c r="B539" s="41"/>
      <c r="C539" s="281" t="s">
        <v>743</v>
      </c>
      <c r="D539" s="281" t="s">
        <v>478</v>
      </c>
      <c r="E539" s="282" t="s">
        <v>1595</v>
      </c>
      <c r="F539" s="283" t="s">
        <v>1596</v>
      </c>
      <c r="G539" s="284" t="s">
        <v>1597</v>
      </c>
      <c r="H539" s="285">
        <v>3</v>
      </c>
      <c r="I539" s="286"/>
      <c r="J539" s="287">
        <f>ROUND(I539*H539,2)</f>
        <v>0</v>
      </c>
      <c r="K539" s="283" t="s">
        <v>249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0.0016000000000000001</v>
      </c>
      <c r="R539" s="238">
        <f>Q539*H539</f>
        <v>0.0048000000000000004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87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9062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1596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87</v>
      </c>
    </row>
    <row r="541" s="2" customFormat="1" ht="24.15" customHeight="1">
      <c r="A541" s="40"/>
      <c r="B541" s="41"/>
      <c r="C541" s="281" t="s">
        <v>697</v>
      </c>
      <c r="D541" s="281" t="s">
        <v>478</v>
      </c>
      <c r="E541" s="282" t="s">
        <v>1476</v>
      </c>
      <c r="F541" s="283" t="s">
        <v>1477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249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0.014500000000000001</v>
      </c>
      <c r="R541" s="238">
        <f>Q541*H541</f>
        <v>0.043500000000000004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9063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1477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2" t="s">
        <v>1050</v>
      </c>
      <c r="E543" s="42"/>
      <c r="F543" s="291" t="s">
        <v>1601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1050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9061</v>
      </c>
      <c r="G544" s="260"/>
      <c r="H544" s="263">
        <v>3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85</v>
      </c>
      <c r="AY544" s="269" t="s">
        <v>242</v>
      </c>
    </row>
    <row r="545" s="2" customFormat="1" ht="21.75" customHeight="1">
      <c r="A545" s="40"/>
      <c r="B545" s="41"/>
      <c r="C545" s="229" t="s">
        <v>644</v>
      </c>
      <c r="D545" s="229" t="s">
        <v>245</v>
      </c>
      <c r="E545" s="230" t="s">
        <v>1619</v>
      </c>
      <c r="F545" s="231" t="s">
        <v>1620</v>
      </c>
      <c r="G545" s="232" t="s">
        <v>360</v>
      </c>
      <c r="H545" s="233">
        <v>36</v>
      </c>
      <c r="I545" s="234"/>
      <c r="J545" s="235">
        <f>ROUND(I545*H545,2)</f>
        <v>0</v>
      </c>
      <c r="K545" s="231" t="s">
        <v>249</v>
      </c>
      <c r="L545" s="46"/>
      <c r="M545" s="236" t="s">
        <v>1</v>
      </c>
      <c r="N545" s="237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1097</v>
      </c>
      <c r="AT545" s="240" t="s">
        <v>245</v>
      </c>
      <c r="AU545" s="240" t="s">
        <v>87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9064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1622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87</v>
      </c>
    </row>
    <row r="547" s="2" customFormat="1">
      <c r="A547" s="40"/>
      <c r="B547" s="41"/>
      <c r="C547" s="42"/>
      <c r="D547" s="247" t="s">
        <v>254</v>
      </c>
      <c r="E547" s="42"/>
      <c r="F547" s="248" t="s">
        <v>1623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254</v>
      </c>
      <c r="AU547" s="19" t="s">
        <v>87</v>
      </c>
    </row>
    <row r="548" s="2" customFormat="1" ht="16.5" customHeight="1">
      <c r="A548" s="40"/>
      <c r="B548" s="41"/>
      <c r="C548" s="281" t="s">
        <v>651</v>
      </c>
      <c r="D548" s="281" t="s">
        <v>478</v>
      </c>
      <c r="E548" s="282" t="s">
        <v>1625</v>
      </c>
      <c r="F548" s="283" t="s">
        <v>1626</v>
      </c>
      <c r="G548" s="284" t="s">
        <v>360</v>
      </c>
      <c r="H548" s="285">
        <v>34</v>
      </c>
      <c r="I548" s="286"/>
      <c r="J548" s="287">
        <f>ROUND(I548*H548,2)</f>
        <v>0</v>
      </c>
      <c r="K548" s="283" t="s">
        <v>249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0.0022000000000000001</v>
      </c>
      <c r="R548" s="238">
        <f>Q548*H548</f>
        <v>0.074800000000000005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896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9065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1626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9066</v>
      </c>
      <c r="G550" s="260"/>
      <c r="H550" s="263">
        <v>34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85</v>
      </c>
      <c r="AY550" s="269" t="s">
        <v>242</v>
      </c>
    </row>
    <row r="551" s="2" customFormat="1" ht="24.15" customHeight="1">
      <c r="A551" s="40"/>
      <c r="B551" s="41"/>
      <c r="C551" s="281" t="s">
        <v>656</v>
      </c>
      <c r="D551" s="281" t="s">
        <v>478</v>
      </c>
      <c r="E551" s="282" t="s">
        <v>1630</v>
      </c>
      <c r="F551" s="283" t="s">
        <v>1631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249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0.0022000000000000001</v>
      </c>
      <c r="R551" s="238">
        <f>Q551*H551</f>
        <v>0.0044000000000000003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87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9067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1631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87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87</v>
      </c>
      <c r="G553" s="260"/>
      <c r="H553" s="263">
        <v>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24.15" customHeight="1">
      <c r="A554" s="40"/>
      <c r="B554" s="41"/>
      <c r="C554" s="229" t="s">
        <v>663</v>
      </c>
      <c r="D554" s="229" t="s">
        <v>245</v>
      </c>
      <c r="E554" s="230" t="s">
        <v>1639</v>
      </c>
      <c r="F554" s="231" t="s">
        <v>1640</v>
      </c>
      <c r="G554" s="232" t="s">
        <v>360</v>
      </c>
      <c r="H554" s="233">
        <v>26</v>
      </c>
      <c r="I554" s="234"/>
      <c r="J554" s="235">
        <f>ROUND(I554*H554,2)</f>
        <v>0</v>
      </c>
      <c r="K554" s="231" t="s">
        <v>249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9068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1642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>
      <c r="A556" s="40"/>
      <c r="B556" s="41"/>
      <c r="C556" s="42"/>
      <c r="D556" s="247" t="s">
        <v>254</v>
      </c>
      <c r="E556" s="42"/>
      <c r="F556" s="248" t="s">
        <v>1643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254</v>
      </c>
      <c r="AU556" s="19" t="s">
        <v>87</v>
      </c>
    </row>
    <row r="557" s="2" customFormat="1" ht="16.5" customHeight="1">
      <c r="A557" s="40"/>
      <c r="B557" s="41"/>
      <c r="C557" s="281" t="s">
        <v>777</v>
      </c>
      <c r="D557" s="281" t="s">
        <v>478</v>
      </c>
      <c r="E557" s="282" t="s">
        <v>1645</v>
      </c>
      <c r="F557" s="283" t="s">
        <v>1646</v>
      </c>
      <c r="G557" s="284" t="s">
        <v>360</v>
      </c>
      <c r="H557" s="285">
        <v>26</v>
      </c>
      <c r="I557" s="286"/>
      <c r="J557" s="287">
        <f>ROUND(I557*H557,2)</f>
        <v>0</v>
      </c>
      <c r="K557" s="283" t="s">
        <v>249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0.0022000000000000001</v>
      </c>
      <c r="R557" s="238">
        <f>Q557*H557</f>
        <v>0.057200000000000001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9069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1646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9070</v>
      </c>
      <c r="G559" s="260"/>
      <c r="H559" s="263">
        <v>26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2066</v>
      </c>
      <c r="D560" s="229" t="s">
        <v>245</v>
      </c>
      <c r="E560" s="230" t="s">
        <v>1649</v>
      </c>
      <c r="F560" s="231" t="s">
        <v>1650</v>
      </c>
      <c r="G560" s="232" t="s">
        <v>360</v>
      </c>
      <c r="H560" s="233">
        <v>3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9071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1652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1653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2" customFormat="1" ht="16.5" customHeight="1">
      <c r="A563" s="40"/>
      <c r="B563" s="41"/>
      <c r="C563" s="281" t="s">
        <v>2085</v>
      </c>
      <c r="D563" s="281" t="s">
        <v>478</v>
      </c>
      <c r="E563" s="282" t="s">
        <v>1656</v>
      </c>
      <c r="F563" s="283" t="s">
        <v>1657</v>
      </c>
      <c r="G563" s="284" t="s">
        <v>360</v>
      </c>
      <c r="H563" s="285">
        <v>3</v>
      </c>
      <c r="I563" s="286"/>
      <c r="J563" s="287">
        <f>ROUND(I563*H563,2)</f>
        <v>0</v>
      </c>
      <c r="K563" s="283" t="s">
        <v>249</v>
      </c>
      <c r="L563" s="288"/>
      <c r="M563" s="289" t="s">
        <v>1</v>
      </c>
      <c r="N563" s="290" t="s">
        <v>43</v>
      </c>
      <c r="O563" s="93"/>
      <c r="P563" s="238">
        <f>O563*H563</f>
        <v>0</v>
      </c>
      <c r="Q563" s="238">
        <v>5.0000000000000002E-05</v>
      </c>
      <c r="R563" s="238">
        <f>Q563*H563</f>
        <v>0.00015000000000000001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896</v>
      </c>
      <c r="AT563" s="240" t="s">
        <v>478</v>
      </c>
      <c r="AU563" s="240" t="s">
        <v>87</v>
      </c>
      <c r="AY563" s="19" t="s">
        <v>242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85</v>
      </c>
      <c r="BK563" s="241">
        <f>ROUND(I563*H563,2)</f>
        <v>0</v>
      </c>
      <c r="BL563" s="19" t="s">
        <v>1097</v>
      </c>
      <c r="BM563" s="240" t="s">
        <v>9072</v>
      </c>
    </row>
    <row r="564" s="2" customFormat="1">
      <c r="A564" s="40"/>
      <c r="B564" s="41"/>
      <c r="C564" s="42"/>
      <c r="D564" s="242" t="s">
        <v>252</v>
      </c>
      <c r="E564" s="42"/>
      <c r="F564" s="243" t="s">
        <v>1657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252</v>
      </c>
      <c r="AU564" s="19" t="s">
        <v>87</v>
      </c>
    </row>
    <row r="565" s="2" customFormat="1" ht="21.75" customHeight="1">
      <c r="A565" s="40"/>
      <c r="B565" s="41"/>
      <c r="C565" s="229" t="s">
        <v>290</v>
      </c>
      <c r="D565" s="229" t="s">
        <v>245</v>
      </c>
      <c r="E565" s="230" t="s">
        <v>1671</v>
      </c>
      <c r="F565" s="231" t="s">
        <v>1672</v>
      </c>
      <c r="G565" s="232" t="s">
        <v>360</v>
      </c>
      <c r="H565" s="233">
        <v>62</v>
      </c>
      <c r="I565" s="234"/>
      <c r="J565" s="235">
        <f>ROUND(I565*H565,2)</f>
        <v>0</v>
      </c>
      <c r="K565" s="231" t="s">
        <v>249</v>
      </c>
      <c r="L565" s="46"/>
      <c r="M565" s="236" t="s">
        <v>1</v>
      </c>
      <c r="N565" s="237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1097</v>
      </c>
      <c r="AT565" s="240" t="s">
        <v>245</v>
      </c>
      <c r="AU565" s="240" t="s">
        <v>87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9073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1674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87</v>
      </c>
    </row>
    <row r="567" s="2" customFormat="1">
      <c r="A567" s="40"/>
      <c r="B567" s="41"/>
      <c r="C567" s="42"/>
      <c r="D567" s="247" t="s">
        <v>254</v>
      </c>
      <c r="E567" s="42"/>
      <c r="F567" s="248" t="s">
        <v>1675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254</v>
      </c>
      <c r="AU567" s="19" t="s">
        <v>87</v>
      </c>
    </row>
    <row r="568" s="2" customFormat="1" ht="16.5" customHeight="1">
      <c r="A568" s="40"/>
      <c r="B568" s="41"/>
      <c r="C568" s="281" t="s">
        <v>2057</v>
      </c>
      <c r="D568" s="281" t="s">
        <v>478</v>
      </c>
      <c r="E568" s="282" t="s">
        <v>1677</v>
      </c>
      <c r="F568" s="283" t="s">
        <v>1678</v>
      </c>
      <c r="G568" s="284" t="s">
        <v>360</v>
      </c>
      <c r="H568" s="285">
        <v>62</v>
      </c>
      <c r="I568" s="286"/>
      <c r="J568" s="287">
        <f>ROUND(I568*H568,2)</f>
        <v>0</v>
      </c>
      <c r="K568" s="283" t="s">
        <v>249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0.00014999999999999999</v>
      </c>
      <c r="R568" s="238">
        <f>Q568*H568</f>
        <v>0.0092999999999999992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9074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1678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24.15" customHeight="1">
      <c r="A570" s="40"/>
      <c r="B570" s="41"/>
      <c r="C570" s="229" t="s">
        <v>1605</v>
      </c>
      <c r="D570" s="229" t="s">
        <v>245</v>
      </c>
      <c r="E570" s="230" t="s">
        <v>1681</v>
      </c>
      <c r="F570" s="231" t="s">
        <v>1682</v>
      </c>
      <c r="G570" s="232" t="s">
        <v>262</v>
      </c>
      <c r="H570" s="233">
        <v>50.149999999999999</v>
      </c>
      <c r="I570" s="234"/>
      <c r="J570" s="235">
        <f>ROUND(I570*H570,2)</f>
        <v>0</v>
      </c>
      <c r="K570" s="231" t="s">
        <v>249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9075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1684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>
      <c r="A572" s="40"/>
      <c r="B572" s="41"/>
      <c r="C572" s="42"/>
      <c r="D572" s="247" t="s">
        <v>254</v>
      </c>
      <c r="E572" s="42"/>
      <c r="F572" s="248" t="s">
        <v>1685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254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9017</v>
      </c>
      <c r="G573" s="260"/>
      <c r="H573" s="263">
        <v>50.149999999999999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1612</v>
      </c>
      <c r="D574" s="281" t="s">
        <v>478</v>
      </c>
      <c r="E574" s="282" t="s">
        <v>1687</v>
      </c>
      <c r="F574" s="283" t="s">
        <v>1688</v>
      </c>
      <c r="G574" s="284" t="s">
        <v>262</v>
      </c>
      <c r="H574" s="285">
        <v>50.149999999999999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0.0015</v>
      </c>
      <c r="R574" s="238">
        <f>Q574*H574</f>
        <v>0.075225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9076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1688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16.5" customHeight="1">
      <c r="A576" s="40"/>
      <c r="B576" s="41"/>
      <c r="C576" s="281" t="s">
        <v>1213</v>
      </c>
      <c r="D576" s="281" t="s">
        <v>478</v>
      </c>
      <c r="E576" s="282" t="s">
        <v>1691</v>
      </c>
      <c r="F576" s="283" t="s">
        <v>1692</v>
      </c>
      <c r="G576" s="284" t="s">
        <v>1597</v>
      </c>
      <c r="H576" s="285">
        <v>27</v>
      </c>
      <c r="I576" s="286"/>
      <c r="J576" s="287">
        <f>ROUND(I576*H576,2)</f>
        <v>0</v>
      </c>
      <c r="K576" s="283" t="s">
        <v>249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0.00020000000000000001</v>
      </c>
      <c r="R576" s="238">
        <f>Q576*H576</f>
        <v>0.0054000000000000003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9077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1692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9078</v>
      </c>
      <c r="G578" s="260"/>
      <c r="H578" s="263">
        <v>27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85</v>
      </c>
      <c r="AY578" s="269" t="s">
        <v>242</v>
      </c>
    </row>
    <row r="579" s="2" customFormat="1" ht="24.15" customHeight="1">
      <c r="A579" s="40"/>
      <c r="B579" s="41"/>
      <c r="C579" s="229" t="s">
        <v>2104</v>
      </c>
      <c r="D579" s="229" t="s">
        <v>245</v>
      </c>
      <c r="E579" s="230" t="s">
        <v>1696</v>
      </c>
      <c r="F579" s="231" t="s">
        <v>1697</v>
      </c>
      <c r="G579" s="232" t="s">
        <v>299</v>
      </c>
      <c r="H579" s="233">
        <v>1.351</v>
      </c>
      <c r="I579" s="234"/>
      <c r="J579" s="235">
        <f>ROUND(I579*H579,2)</f>
        <v>0</v>
      </c>
      <c r="K579" s="231" t="s">
        <v>249</v>
      </c>
      <c r="L579" s="46"/>
      <c r="M579" s="236" t="s">
        <v>1</v>
      </c>
      <c r="N579" s="237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1097</v>
      </c>
      <c r="AT579" s="240" t="s">
        <v>245</v>
      </c>
      <c r="AU579" s="240" t="s">
        <v>87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9079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1699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87</v>
      </c>
    </row>
    <row r="581" s="2" customFormat="1">
      <c r="A581" s="40"/>
      <c r="B581" s="41"/>
      <c r="C581" s="42"/>
      <c r="D581" s="247" t="s">
        <v>254</v>
      </c>
      <c r="E581" s="42"/>
      <c r="F581" s="248" t="s">
        <v>1700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254</v>
      </c>
      <c r="AU581" s="19" t="s">
        <v>87</v>
      </c>
    </row>
    <row r="582" s="12" customFormat="1" ht="22.8" customHeight="1">
      <c r="A582" s="12"/>
      <c r="B582" s="213"/>
      <c r="C582" s="214"/>
      <c r="D582" s="215" t="s">
        <v>77</v>
      </c>
      <c r="E582" s="227" t="s">
        <v>1705</v>
      </c>
      <c r="F582" s="227" t="s">
        <v>1706</v>
      </c>
      <c r="G582" s="214"/>
      <c r="H582" s="214"/>
      <c r="I582" s="217"/>
      <c r="J582" s="228">
        <f>BK582</f>
        <v>0</v>
      </c>
      <c r="K582" s="214"/>
      <c r="L582" s="219"/>
      <c r="M582" s="220"/>
      <c r="N582" s="221"/>
      <c r="O582" s="221"/>
      <c r="P582" s="222">
        <f>SUM(P583:P654)</f>
        <v>0</v>
      </c>
      <c r="Q582" s="221"/>
      <c r="R582" s="222">
        <f>SUM(R583:R654)</f>
        <v>4.1437940500000003</v>
      </c>
      <c r="S582" s="221"/>
      <c r="T582" s="223">
        <f>SUM(T583:T654)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4" t="s">
        <v>87</v>
      </c>
      <c r="AT582" s="225" t="s">
        <v>77</v>
      </c>
      <c r="AU582" s="225" t="s">
        <v>85</v>
      </c>
      <c r="AY582" s="224" t="s">
        <v>242</v>
      </c>
      <c r="BK582" s="226">
        <f>SUM(BK583:BK654)</f>
        <v>0</v>
      </c>
    </row>
    <row r="583" s="2" customFormat="1" ht="24.15" customHeight="1">
      <c r="A583" s="40"/>
      <c r="B583" s="41"/>
      <c r="C583" s="229" t="s">
        <v>577</v>
      </c>
      <c r="D583" s="229" t="s">
        <v>245</v>
      </c>
      <c r="E583" s="230" t="s">
        <v>1811</v>
      </c>
      <c r="F583" s="231" t="s">
        <v>1812</v>
      </c>
      <c r="G583" s="232" t="s">
        <v>248</v>
      </c>
      <c r="H583" s="233">
        <v>6.1200000000000001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0.00058</v>
      </c>
      <c r="R583" s="238">
        <f>Q583*H583</f>
        <v>0.0035496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9080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1814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1815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9081</v>
      </c>
      <c r="G586" s="260"/>
      <c r="H586" s="263">
        <v>3.2400000000000002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9082</v>
      </c>
      <c r="G587" s="260"/>
      <c r="H587" s="263">
        <v>2.8800000000000003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5" customFormat="1">
      <c r="A588" s="15"/>
      <c r="B588" s="270"/>
      <c r="C588" s="271"/>
      <c r="D588" s="242" t="s">
        <v>256</v>
      </c>
      <c r="E588" s="272" t="s">
        <v>1</v>
      </c>
      <c r="F588" s="273" t="s">
        <v>269</v>
      </c>
      <c r="G588" s="271"/>
      <c r="H588" s="274">
        <v>6.120000000000001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0" t="s">
        <v>256</v>
      </c>
      <c r="AU588" s="280" t="s">
        <v>87</v>
      </c>
      <c r="AV588" s="15" t="s">
        <v>250</v>
      </c>
      <c r="AW588" s="15" t="s">
        <v>36</v>
      </c>
      <c r="AX588" s="15" t="s">
        <v>85</v>
      </c>
      <c r="AY588" s="280" t="s">
        <v>242</v>
      </c>
    </row>
    <row r="589" s="2" customFormat="1" ht="24.15" customHeight="1">
      <c r="A589" s="40"/>
      <c r="B589" s="41"/>
      <c r="C589" s="229" t="s">
        <v>589</v>
      </c>
      <c r="D589" s="229" t="s">
        <v>245</v>
      </c>
      <c r="E589" s="230" t="s">
        <v>1837</v>
      </c>
      <c r="F589" s="231" t="s">
        <v>1838</v>
      </c>
      <c r="G589" s="232" t="s">
        <v>248</v>
      </c>
      <c r="H589" s="233">
        <v>98.560000000000002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0.00012999999999999999</v>
      </c>
      <c r="R589" s="238">
        <f>Q589*H589</f>
        <v>0.012812799999999999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9083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1840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1841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9084</v>
      </c>
      <c r="G592" s="260"/>
      <c r="H592" s="263">
        <v>17.279999999999998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9085</v>
      </c>
      <c r="G593" s="260"/>
      <c r="H593" s="263">
        <v>15.119999999999999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9086</v>
      </c>
      <c r="G594" s="260"/>
      <c r="H594" s="263">
        <v>48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6" customFormat="1">
      <c r="A595" s="16"/>
      <c r="B595" s="296"/>
      <c r="C595" s="297"/>
      <c r="D595" s="242" t="s">
        <v>256</v>
      </c>
      <c r="E595" s="298" t="s">
        <v>1</v>
      </c>
      <c r="F595" s="299" t="s">
        <v>2640</v>
      </c>
      <c r="G595" s="297"/>
      <c r="H595" s="300">
        <v>80.400000000000006</v>
      </c>
      <c r="I595" s="301"/>
      <c r="J595" s="297"/>
      <c r="K595" s="297"/>
      <c r="L595" s="302"/>
      <c r="M595" s="303"/>
      <c r="N595" s="304"/>
      <c r="O595" s="304"/>
      <c r="P595" s="304"/>
      <c r="Q595" s="304"/>
      <c r="R595" s="304"/>
      <c r="S595" s="304"/>
      <c r="T595" s="305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306" t="s">
        <v>256</v>
      </c>
      <c r="AU595" s="306" t="s">
        <v>87</v>
      </c>
      <c r="AV595" s="16" t="s">
        <v>110</v>
      </c>
      <c r="AW595" s="16" t="s">
        <v>36</v>
      </c>
      <c r="AX595" s="16" t="s">
        <v>78</v>
      </c>
      <c r="AY595" s="306" t="s">
        <v>242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9087</v>
      </c>
      <c r="G596" s="260"/>
      <c r="H596" s="263">
        <v>11.199999999999999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9088</v>
      </c>
      <c r="G597" s="260"/>
      <c r="H597" s="263">
        <v>6.96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78</v>
      </c>
      <c r="AY597" s="269" t="s">
        <v>242</v>
      </c>
    </row>
    <row r="598" s="16" customFormat="1">
      <c r="A598" s="16"/>
      <c r="B598" s="296"/>
      <c r="C598" s="297"/>
      <c r="D598" s="242" t="s">
        <v>256</v>
      </c>
      <c r="E598" s="298" t="s">
        <v>1</v>
      </c>
      <c r="F598" s="299" t="s">
        <v>2640</v>
      </c>
      <c r="G598" s="297"/>
      <c r="H598" s="300">
        <v>18.16</v>
      </c>
      <c r="I598" s="301"/>
      <c r="J598" s="297"/>
      <c r="K598" s="297"/>
      <c r="L598" s="302"/>
      <c r="M598" s="303"/>
      <c r="N598" s="304"/>
      <c r="O598" s="304"/>
      <c r="P598" s="304"/>
      <c r="Q598" s="304"/>
      <c r="R598" s="304"/>
      <c r="S598" s="304"/>
      <c r="T598" s="305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306" t="s">
        <v>256</v>
      </c>
      <c r="AU598" s="306" t="s">
        <v>87</v>
      </c>
      <c r="AV598" s="16" t="s">
        <v>110</v>
      </c>
      <c r="AW598" s="16" t="s">
        <v>36</v>
      </c>
      <c r="AX598" s="16" t="s">
        <v>78</v>
      </c>
      <c r="AY598" s="306" t="s">
        <v>242</v>
      </c>
    </row>
    <row r="599" s="15" customFormat="1">
      <c r="A599" s="15"/>
      <c r="B599" s="270"/>
      <c r="C599" s="271"/>
      <c r="D599" s="242" t="s">
        <v>256</v>
      </c>
      <c r="E599" s="272" t="s">
        <v>1</v>
      </c>
      <c r="F599" s="273" t="s">
        <v>269</v>
      </c>
      <c r="G599" s="271"/>
      <c r="H599" s="274">
        <v>98.560000000000002</v>
      </c>
      <c r="I599" s="275"/>
      <c r="J599" s="271"/>
      <c r="K599" s="271"/>
      <c r="L599" s="276"/>
      <c r="M599" s="277"/>
      <c r="N599" s="278"/>
      <c r="O599" s="278"/>
      <c r="P599" s="278"/>
      <c r="Q599" s="278"/>
      <c r="R599" s="278"/>
      <c r="S599" s="278"/>
      <c r="T599" s="27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0" t="s">
        <v>256</v>
      </c>
      <c r="AU599" s="280" t="s">
        <v>87</v>
      </c>
      <c r="AV599" s="15" t="s">
        <v>250</v>
      </c>
      <c r="AW599" s="15" t="s">
        <v>36</v>
      </c>
      <c r="AX599" s="15" t="s">
        <v>85</v>
      </c>
      <c r="AY599" s="280" t="s">
        <v>242</v>
      </c>
    </row>
    <row r="600" s="2" customFormat="1" ht="24.15" customHeight="1">
      <c r="A600" s="40"/>
      <c r="B600" s="41"/>
      <c r="C600" s="229" t="s">
        <v>2484</v>
      </c>
      <c r="D600" s="229" t="s">
        <v>245</v>
      </c>
      <c r="E600" s="230" t="s">
        <v>1822</v>
      </c>
      <c r="F600" s="231" t="s">
        <v>1823</v>
      </c>
      <c r="G600" s="232" t="s">
        <v>248</v>
      </c>
      <c r="H600" s="233">
        <v>10.395</v>
      </c>
      <c r="I600" s="234"/>
      <c r="J600" s="235">
        <f>ROUND(I600*H600,2)</f>
        <v>0</v>
      </c>
      <c r="K600" s="231" t="s">
        <v>249</v>
      </c>
      <c r="L600" s="46"/>
      <c r="M600" s="236" t="s">
        <v>1</v>
      </c>
      <c r="N600" s="237" t="s">
        <v>43</v>
      </c>
      <c r="O600" s="93"/>
      <c r="P600" s="238">
        <f>O600*H600</f>
        <v>0</v>
      </c>
      <c r="Q600" s="238">
        <v>0.00038000000000000002</v>
      </c>
      <c r="R600" s="238">
        <f>Q600*H600</f>
        <v>0.0039500999999999998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1097</v>
      </c>
      <c r="AT600" s="240" t="s">
        <v>245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1097</v>
      </c>
      <c r="BM600" s="240" t="s">
        <v>9089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1825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2" customFormat="1">
      <c r="A602" s="40"/>
      <c r="B602" s="41"/>
      <c r="C602" s="42"/>
      <c r="D602" s="247" t="s">
        <v>254</v>
      </c>
      <c r="E602" s="42"/>
      <c r="F602" s="248" t="s">
        <v>1826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254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9090</v>
      </c>
      <c r="G603" s="260"/>
      <c r="H603" s="263">
        <v>3.7800000000000002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9091</v>
      </c>
      <c r="G604" s="260"/>
      <c r="H604" s="263">
        <v>6.6150000000000011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5" customFormat="1">
      <c r="A605" s="15"/>
      <c r="B605" s="270"/>
      <c r="C605" s="271"/>
      <c r="D605" s="242" t="s">
        <v>256</v>
      </c>
      <c r="E605" s="272" t="s">
        <v>1</v>
      </c>
      <c r="F605" s="273" t="s">
        <v>269</v>
      </c>
      <c r="G605" s="271"/>
      <c r="H605" s="274">
        <v>10.395000000000001</v>
      </c>
      <c r="I605" s="275"/>
      <c r="J605" s="271"/>
      <c r="K605" s="271"/>
      <c r="L605" s="276"/>
      <c r="M605" s="277"/>
      <c r="N605" s="278"/>
      <c r="O605" s="278"/>
      <c r="P605" s="278"/>
      <c r="Q605" s="278"/>
      <c r="R605" s="278"/>
      <c r="S605" s="278"/>
      <c r="T605" s="279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0" t="s">
        <v>256</v>
      </c>
      <c r="AU605" s="280" t="s">
        <v>87</v>
      </c>
      <c r="AV605" s="15" t="s">
        <v>250</v>
      </c>
      <c r="AW605" s="15" t="s">
        <v>36</v>
      </c>
      <c r="AX605" s="15" t="s">
        <v>85</v>
      </c>
      <c r="AY605" s="280" t="s">
        <v>242</v>
      </c>
    </row>
    <row r="606" s="2" customFormat="1" ht="24.15" customHeight="1">
      <c r="A606" s="40"/>
      <c r="B606" s="41"/>
      <c r="C606" s="281" t="s">
        <v>2489</v>
      </c>
      <c r="D606" s="281" t="s">
        <v>478</v>
      </c>
      <c r="E606" s="282" t="s">
        <v>9092</v>
      </c>
      <c r="F606" s="283" t="s">
        <v>9093</v>
      </c>
      <c r="G606" s="284" t="s">
        <v>248</v>
      </c>
      <c r="H606" s="285">
        <v>6.1200000000000001</v>
      </c>
      <c r="I606" s="286"/>
      <c r="J606" s="287">
        <f>ROUND(I606*H606,2)</f>
        <v>0</v>
      </c>
      <c r="K606" s="283" t="s">
        <v>249</v>
      </c>
      <c r="L606" s="288"/>
      <c r="M606" s="289" t="s">
        <v>1</v>
      </c>
      <c r="N606" s="290" t="s">
        <v>43</v>
      </c>
      <c r="O606" s="93"/>
      <c r="P606" s="238">
        <f>O606*H606</f>
        <v>0</v>
      </c>
      <c r="Q606" s="238">
        <v>0.027799999999999998</v>
      </c>
      <c r="R606" s="238">
        <f>Q606*H606</f>
        <v>0.17013599999999998</v>
      </c>
      <c r="S606" s="238">
        <v>0</v>
      </c>
      <c r="T606" s="239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896</v>
      </c>
      <c r="AT606" s="240" t="s">
        <v>478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9094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9093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9081</v>
      </c>
      <c r="G608" s="260"/>
      <c r="H608" s="263">
        <v>3.2400000000000002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9082</v>
      </c>
      <c r="G609" s="260"/>
      <c r="H609" s="263">
        <v>2.8800000000000003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5" customFormat="1">
      <c r="A610" s="15"/>
      <c r="B610" s="270"/>
      <c r="C610" s="271"/>
      <c r="D610" s="242" t="s">
        <v>256</v>
      </c>
      <c r="E610" s="272" t="s">
        <v>1</v>
      </c>
      <c r="F610" s="273" t="s">
        <v>269</v>
      </c>
      <c r="G610" s="271"/>
      <c r="H610" s="274">
        <v>6.120000000000001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0" t="s">
        <v>256</v>
      </c>
      <c r="AU610" s="280" t="s">
        <v>87</v>
      </c>
      <c r="AV610" s="15" t="s">
        <v>250</v>
      </c>
      <c r="AW610" s="15" t="s">
        <v>36</v>
      </c>
      <c r="AX610" s="15" t="s">
        <v>85</v>
      </c>
      <c r="AY610" s="280" t="s">
        <v>242</v>
      </c>
    </row>
    <row r="611" s="2" customFormat="1" ht="24.15" customHeight="1">
      <c r="A611" s="40"/>
      <c r="B611" s="41"/>
      <c r="C611" s="281" t="s">
        <v>602</v>
      </c>
      <c r="D611" s="281" t="s">
        <v>478</v>
      </c>
      <c r="E611" s="282" t="s">
        <v>1833</v>
      </c>
      <c r="F611" s="283" t="s">
        <v>1834</v>
      </c>
      <c r="G611" s="284" t="s">
        <v>248</v>
      </c>
      <c r="H611" s="285">
        <v>97.754999999999995</v>
      </c>
      <c r="I611" s="286"/>
      <c r="J611" s="287">
        <f>ROUND(I611*H611,2)</f>
        <v>0</v>
      </c>
      <c r="K611" s="283" t="s">
        <v>249</v>
      </c>
      <c r="L611" s="288"/>
      <c r="M611" s="289" t="s">
        <v>1</v>
      </c>
      <c r="N611" s="290" t="s">
        <v>43</v>
      </c>
      <c r="O611" s="93"/>
      <c r="P611" s="238">
        <f>O611*H611</f>
        <v>0</v>
      </c>
      <c r="Q611" s="238">
        <v>0.02741</v>
      </c>
      <c r="R611" s="238">
        <f>Q611*H611</f>
        <v>2.6794645500000001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896</v>
      </c>
      <c r="AT611" s="240" t="s">
        <v>478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9095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1834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9090</v>
      </c>
      <c r="G613" s="260"/>
      <c r="H613" s="263">
        <v>3.7800000000000002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9084</v>
      </c>
      <c r="G614" s="260"/>
      <c r="H614" s="263">
        <v>17.279999999999998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9085</v>
      </c>
      <c r="G615" s="260"/>
      <c r="H615" s="263">
        <v>15.119999999999999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9086</v>
      </c>
      <c r="G616" s="260"/>
      <c r="H616" s="263">
        <v>48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9091</v>
      </c>
      <c r="G617" s="260"/>
      <c r="H617" s="263">
        <v>6.6150000000000011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4" customFormat="1">
      <c r="A618" s="14"/>
      <c r="B618" s="259"/>
      <c r="C618" s="260"/>
      <c r="D618" s="242" t="s">
        <v>256</v>
      </c>
      <c r="E618" s="261" t="s">
        <v>1</v>
      </c>
      <c r="F618" s="262" t="s">
        <v>9088</v>
      </c>
      <c r="G618" s="260"/>
      <c r="H618" s="263">
        <v>6.96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9" t="s">
        <v>256</v>
      </c>
      <c r="AU618" s="269" t="s">
        <v>87</v>
      </c>
      <c r="AV618" s="14" t="s">
        <v>87</v>
      </c>
      <c r="AW618" s="14" t="s">
        <v>36</v>
      </c>
      <c r="AX618" s="14" t="s">
        <v>78</v>
      </c>
      <c r="AY618" s="269" t="s">
        <v>242</v>
      </c>
    </row>
    <row r="619" s="15" customFormat="1">
      <c r="A619" s="15"/>
      <c r="B619" s="270"/>
      <c r="C619" s="271"/>
      <c r="D619" s="242" t="s">
        <v>256</v>
      </c>
      <c r="E619" s="272" t="s">
        <v>1</v>
      </c>
      <c r="F619" s="273" t="s">
        <v>269</v>
      </c>
      <c r="G619" s="271"/>
      <c r="H619" s="274">
        <v>97.754999999999995</v>
      </c>
      <c r="I619" s="275"/>
      <c r="J619" s="271"/>
      <c r="K619" s="271"/>
      <c r="L619" s="276"/>
      <c r="M619" s="277"/>
      <c r="N619" s="278"/>
      <c r="O619" s="278"/>
      <c r="P619" s="278"/>
      <c r="Q619" s="278"/>
      <c r="R619" s="278"/>
      <c r="S619" s="278"/>
      <c r="T619" s="27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0" t="s">
        <v>256</v>
      </c>
      <c r="AU619" s="280" t="s">
        <v>87</v>
      </c>
      <c r="AV619" s="15" t="s">
        <v>250</v>
      </c>
      <c r="AW619" s="15" t="s">
        <v>36</v>
      </c>
      <c r="AX619" s="15" t="s">
        <v>85</v>
      </c>
      <c r="AY619" s="280" t="s">
        <v>242</v>
      </c>
    </row>
    <row r="620" s="2" customFormat="1" ht="24.15" customHeight="1">
      <c r="A620" s="40"/>
      <c r="B620" s="41"/>
      <c r="C620" s="281" t="s">
        <v>609</v>
      </c>
      <c r="D620" s="281" t="s">
        <v>478</v>
      </c>
      <c r="E620" s="282" t="s">
        <v>1852</v>
      </c>
      <c r="F620" s="283" t="s">
        <v>1853</v>
      </c>
      <c r="G620" s="284" t="s">
        <v>248</v>
      </c>
      <c r="H620" s="285">
        <v>11.199999999999999</v>
      </c>
      <c r="I620" s="286"/>
      <c r="J620" s="287">
        <f>ROUND(I620*H620,2)</f>
        <v>0</v>
      </c>
      <c r="K620" s="283" t="s">
        <v>249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0.025999999999999999</v>
      </c>
      <c r="R620" s="238">
        <f>Q620*H620</f>
        <v>0.29119999999999996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9096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1853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9087</v>
      </c>
      <c r="G622" s="260"/>
      <c r="H622" s="263">
        <v>11.199999999999999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85</v>
      </c>
      <c r="AY622" s="269" t="s">
        <v>242</v>
      </c>
    </row>
    <row r="623" s="2" customFormat="1" ht="33" customHeight="1">
      <c r="A623" s="40"/>
      <c r="B623" s="41"/>
      <c r="C623" s="229" t="s">
        <v>710</v>
      </c>
      <c r="D623" s="229" t="s">
        <v>245</v>
      </c>
      <c r="E623" s="230" t="s">
        <v>9097</v>
      </c>
      <c r="F623" s="231" t="s">
        <v>9098</v>
      </c>
      <c r="G623" s="232" t="s">
        <v>360</v>
      </c>
      <c r="H623" s="233">
        <v>3</v>
      </c>
      <c r="I623" s="234"/>
      <c r="J623" s="235">
        <f>ROUND(I623*H623,2)</f>
        <v>0</v>
      </c>
      <c r="K623" s="231" t="s">
        <v>249</v>
      </c>
      <c r="L623" s="46"/>
      <c r="M623" s="236" t="s">
        <v>1</v>
      </c>
      <c r="N623" s="237" t="s">
        <v>43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1097</v>
      </c>
      <c r="AT623" s="240" t="s">
        <v>245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9099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9100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2" customFormat="1">
      <c r="A625" s="40"/>
      <c r="B625" s="41"/>
      <c r="C625" s="42"/>
      <c r="D625" s="247" t="s">
        <v>254</v>
      </c>
      <c r="E625" s="42"/>
      <c r="F625" s="248" t="s">
        <v>9101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254</v>
      </c>
      <c r="AU625" s="19" t="s">
        <v>87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9102</v>
      </c>
      <c r="G626" s="260"/>
      <c r="H626" s="263">
        <v>2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4" customFormat="1">
      <c r="A627" s="14"/>
      <c r="B627" s="259"/>
      <c r="C627" s="260"/>
      <c r="D627" s="242" t="s">
        <v>256</v>
      </c>
      <c r="E627" s="261" t="s">
        <v>1</v>
      </c>
      <c r="F627" s="262" t="s">
        <v>9103</v>
      </c>
      <c r="G627" s="260"/>
      <c r="H627" s="263">
        <v>1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9" t="s">
        <v>256</v>
      </c>
      <c r="AU627" s="269" t="s">
        <v>87</v>
      </c>
      <c r="AV627" s="14" t="s">
        <v>87</v>
      </c>
      <c r="AW627" s="14" t="s">
        <v>36</v>
      </c>
      <c r="AX627" s="14" t="s">
        <v>78</v>
      </c>
      <c r="AY627" s="269" t="s">
        <v>242</v>
      </c>
    </row>
    <row r="628" s="15" customFormat="1">
      <c r="A628" s="15"/>
      <c r="B628" s="270"/>
      <c r="C628" s="271"/>
      <c r="D628" s="242" t="s">
        <v>256</v>
      </c>
      <c r="E628" s="272" t="s">
        <v>1</v>
      </c>
      <c r="F628" s="273" t="s">
        <v>269</v>
      </c>
      <c r="G628" s="271"/>
      <c r="H628" s="274">
        <v>3</v>
      </c>
      <c r="I628" s="275"/>
      <c r="J628" s="271"/>
      <c r="K628" s="271"/>
      <c r="L628" s="276"/>
      <c r="M628" s="277"/>
      <c r="N628" s="278"/>
      <c r="O628" s="278"/>
      <c r="P628" s="278"/>
      <c r="Q628" s="278"/>
      <c r="R628" s="278"/>
      <c r="S628" s="278"/>
      <c r="T628" s="27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0" t="s">
        <v>256</v>
      </c>
      <c r="AU628" s="280" t="s">
        <v>87</v>
      </c>
      <c r="AV628" s="15" t="s">
        <v>250</v>
      </c>
      <c r="AW628" s="15" t="s">
        <v>36</v>
      </c>
      <c r="AX628" s="15" t="s">
        <v>85</v>
      </c>
      <c r="AY628" s="280" t="s">
        <v>242</v>
      </c>
    </row>
    <row r="629" s="2" customFormat="1" ht="24.15" customHeight="1">
      <c r="A629" s="40"/>
      <c r="B629" s="41"/>
      <c r="C629" s="281" t="s">
        <v>717</v>
      </c>
      <c r="D629" s="281" t="s">
        <v>478</v>
      </c>
      <c r="E629" s="282" t="s">
        <v>1878</v>
      </c>
      <c r="F629" s="283" t="s">
        <v>9104</v>
      </c>
      <c r="G629" s="284" t="s">
        <v>248</v>
      </c>
      <c r="H629" s="285">
        <v>9.9000000000000004</v>
      </c>
      <c r="I629" s="286"/>
      <c r="J629" s="287">
        <f>ROUND(I629*H629,2)</f>
        <v>0</v>
      </c>
      <c r="K629" s="283" t="s">
        <v>249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0.038289999999999998</v>
      </c>
      <c r="R629" s="238">
        <f>Q629*H629</f>
        <v>0.37907099999999999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9105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9104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9106</v>
      </c>
      <c r="G631" s="260"/>
      <c r="H631" s="263">
        <v>7.2000000000000002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9107</v>
      </c>
      <c r="G632" s="260"/>
      <c r="H632" s="263">
        <v>2.6999999999999997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5" customFormat="1">
      <c r="A633" s="15"/>
      <c r="B633" s="270"/>
      <c r="C633" s="271"/>
      <c r="D633" s="242" t="s">
        <v>256</v>
      </c>
      <c r="E633" s="272" t="s">
        <v>1</v>
      </c>
      <c r="F633" s="273" t="s">
        <v>269</v>
      </c>
      <c r="G633" s="271"/>
      <c r="H633" s="274">
        <v>9.9000000000000004</v>
      </c>
      <c r="I633" s="275"/>
      <c r="J633" s="271"/>
      <c r="K633" s="271"/>
      <c r="L633" s="276"/>
      <c r="M633" s="277"/>
      <c r="N633" s="278"/>
      <c r="O633" s="278"/>
      <c r="P633" s="278"/>
      <c r="Q633" s="278"/>
      <c r="R633" s="278"/>
      <c r="S633" s="278"/>
      <c r="T633" s="27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0" t="s">
        <v>256</v>
      </c>
      <c r="AU633" s="280" t="s">
        <v>87</v>
      </c>
      <c r="AV633" s="15" t="s">
        <v>250</v>
      </c>
      <c r="AW633" s="15" t="s">
        <v>36</v>
      </c>
      <c r="AX633" s="15" t="s">
        <v>85</v>
      </c>
      <c r="AY633" s="280" t="s">
        <v>242</v>
      </c>
    </row>
    <row r="634" s="2" customFormat="1" ht="24.15" customHeight="1">
      <c r="A634" s="40"/>
      <c r="B634" s="41"/>
      <c r="C634" s="229" t="s">
        <v>615</v>
      </c>
      <c r="D634" s="229" t="s">
        <v>245</v>
      </c>
      <c r="E634" s="230" t="s">
        <v>1946</v>
      </c>
      <c r="F634" s="231" t="s">
        <v>1947</v>
      </c>
      <c r="G634" s="232" t="s">
        <v>360</v>
      </c>
      <c r="H634" s="233">
        <v>3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9108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1949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1950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9109</v>
      </c>
      <c r="G637" s="260"/>
      <c r="H637" s="263">
        <v>2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9110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5" customFormat="1">
      <c r="A639" s="15"/>
      <c r="B639" s="270"/>
      <c r="C639" s="271"/>
      <c r="D639" s="242" t="s">
        <v>256</v>
      </c>
      <c r="E639" s="272" t="s">
        <v>1</v>
      </c>
      <c r="F639" s="273" t="s">
        <v>269</v>
      </c>
      <c r="G639" s="271"/>
      <c r="H639" s="274">
        <v>3</v>
      </c>
      <c r="I639" s="275"/>
      <c r="J639" s="271"/>
      <c r="K639" s="271"/>
      <c r="L639" s="276"/>
      <c r="M639" s="277"/>
      <c r="N639" s="278"/>
      <c r="O639" s="278"/>
      <c r="P639" s="278"/>
      <c r="Q639" s="278"/>
      <c r="R639" s="278"/>
      <c r="S639" s="278"/>
      <c r="T639" s="27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0" t="s">
        <v>256</v>
      </c>
      <c r="AU639" s="280" t="s">
        <v>87</v>
      </c>
      <c r="AV639" s="15" t="s">
        <v>250</v>
      </c>
      <c r="AW639" s="15" t="s">
        <v>36</v>
      </c>
      <c r="AX639" s="15" t="s">
        <v>85</v>
      </c>
      <c r="AY639" s="280" t="s">
        <v>242</v>
      </c>
    </row>
    <row r="640" s="2" customFormat="1" ht="37.8" customHeight="1">
      <c r="A640" s="40"/>
      <c r="B640" s="41"/>
      <c r="C640" s="281" t="s">
        <v>621</v>
      </c>
      <c r="D640" s="281" t="s">
        <v>478</v>
      </c>
      <c r="E640" s="282" t="s">
        <v>1954</v>
      </c>
      <c r="F640" s="283" t="s">
        <v>9111</v>
      </c>
      <c r="G640" s="284" t="s">
        <v>360</v>
      </c>
      <c r="H640" s="285">
        <v>3</v>
      </c>
      <c r="I640" s="286"/>
      <c r="J640" s="287">
        <f>ROUND(I640*H640,2)</f>
        <v>0</v>
      </c>
      <c r="K640" s="283" t="s">
        <v>249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0.14999999999999999</v>
      </c>
      <c r="R640" s="238">
        <f>Q640*H640</f>
        <v>0.44999999999999996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87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9112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9111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87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9109</v>
      </c>
      <c r="G642" s="260"/>
      <c r="H642" s="263">
        <v>2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9110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5" customFormat="1">
      <c r="A644" s="15"/>
      <c r="B644" s="270"/>
      <c r="C644" s="271"/>
      <c r="D644" s="242" t="s">
        <v>256</v>
      </c>
      <c r="E644" s="272" t="s">
        <v>1</v>
      </c>
      <c r="F644" s="273" t="s">
        <v>269</v>
      </c>
      <c r="G644" s="271"/>
      <c r="H644" s="274">
        <v>3</v>
      </c>
      <c r="I644" s="275"/>
      <c r="J644" s="271"/>
      <c r="K644" s="271"/>
      <c r="L644" s="276"/>
      <c r="M644" s="277"/>
      <c r="N644" s="278"/>
      <c r="O644" s="278"/>
      <c r="P644" s="278"/>
      <c r="Q644" s="278"/>
      <c r="R644" s="278"/>
      <c r="S644" s="278"/>
      <c r="T644" s="279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0" t="s">
        <v>256</v>
      </c>
      <c r="AU644" s="280" t="s">
        <v>87</v>
      </c>
      <c r="AV644" s="15" t="s">
        <v>250</v>
      </c>
      <c r="AW644" s="15" t="s">
        <v>36</v>
      </c>
      <c r="AX644" s="15" t="s">
        <v>85</v>
      </c>
      <c r="AY644" s="280" t="s">
        <v>242</v>
      </c>
    </row>
    <row r="645" s="2" customFormat="1" ht="24.15" customHeight="1">
      <c r="A645" s="40"/>
      <c r="B645" s="41"/>
      <c r="C645" s="229" t="s">
        <v>2153</v>
      </c>
      <c r="D645" s="229" t="s">
        <v>245</v>
      </c>
      <c r="E645" s="230" t="s">
        <v>1993</v>
      </c>
      <c r="F645" s="231" t="s">
        <v>1994</v>
      </c>
      <c r="G645" s="232" t="s">
        <v>360</v>
      </c>
      <c r="H645" s="233">
        <v>1</v>
      </c>
      <c r="I645" s="234"/>
      <c r="J645" s="235">
        <f>ROUND(I645*H645,2)</f>
        <v>0</v>
      </c>
      <c r="K645" s="231" t="s">
        <v>249</v>
      </c>
      <c r="L645" s="46"/>
      <c r="M645" s="236" t="s">
        <v>1</v>
      </c>
      <c r="N645" s="237" t="s">
        <v>43</v>
      </c>
      <c r="O645" s="93"/>
      <c r="P645" s="238">
        <f>O645*H645</f>
        <v>0</v>
      </c>
      <c r="Q645" s="238">
        <v>0.00060999999999999997</v>
      </c>
      <c r="R645" s="238">
        <f>Q645*H645</f>
        <v>0.00060999999999999997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1097</v>
      </c>
      <c r="AT645" s="240" t="s">
        <v>245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9113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1996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7" t="s">
        <v>254</v>
      </c>
      <c r="E647" s="42"/>
      <c r="F647" s="248" t="s">
        <v>1997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254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9114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85</v>
      </c>
      <c r="AY648" s="269" t="s">
        <v>242</v>
      </c>
    </row>
    <row r="649" s="2" customFormat="1" ht="24.15" customHeight="1">
      <c r="A649" s="40"/>
      <c r="B649" s="41"/>
      <c r="C649" s="281" t="s">
        <v>2162</v>
      </c>
      <c r="D649" s="281" t="s">
        <v>478</v>
      </c>
      <c r="E649" s="282" t="s">
        <v>9115</v>
      </c>
      <c r="F649" s="283" t="s">
        <v>9116</v>
      </c>
      <c r="G649" s="284" t="s">
        <v>360</v>
      </c>
      <c r="H649" s="285">
        <v>1</v>
      </c>
      <c r="I649" s="286"/>
      <c r="J649" s="287">
        <f>ROUND(I649*H649,2)</f>
        <v>0</v>
      </c>
      <c r="K649" s="283" t="s">
        <v>249</v>
      </c>
      <c r="L649" s="288"/>
      <c r="M649" s="289" t="s">
        <v>1</v>
      </c>
      <c r="N649" s="290" t="s">
        <v>43</v>
      </c>
      <c r="O649" s="93"/>
      <c r="P649" s="238">
        <f>O649*H649</f>
        <v>0</v>
      </c>
      <c r="Q649" s="238">
        <v>0.153</v>
      </c>
      <c r="R649" s="238">
        <f>Q649*H649</f>
        <v>0.153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896</v>
      </c>
      <c r="AT649" s="240" t="s">
        <v>478</v>
      </c>
      <c r="AU649" s="240" t="s">
        <v>87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1097</v>
      </c>
      <c r="BM649" s="240" t="s">
        <v>9117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9116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87</v>
      </c>
    </row>
    <row r="651" s="2" customFormat="1">
      <c r="A651" s="40"/>
      <c r="B651" s="41"/>
      <c r="C651" s="42"/>
      <c r="D651" s="242" t="s">
        <v>1050</v>
      </c>
      <c r="E651" s="42"/>
      <c r="F651" s="291" t="s">
        <v>9118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1050</v>
      </c>
      <c r="AU651" s="19" t="s">
        <v>87</v>
      </c>
    </row>
    <row r="652" s="2" customFormat="1" ht="24.15" customHeight="1">
      <c r="A652" s="40"/>
      <c r="B652" s="41"/>
      <c r="C652" s="229" t="s">
        <v>2113</v>
      </c>
      <c r="D652" s="229" t="s">
        <v>245</v>
      </c>
      <c r="E652" s="230" t="s">
        <v>2044</v>
      </c>
      <c r="F652" s="231" t="s">
        <v>2045</v>
      </c>
      <c r="G652" s="232" t="s">
        <v>299</v>
      </c>
      <c r="H652" s="233">
        <v>4.1399999999999997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9119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2047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2048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2" customFormat="1" ht="22.8" customHeight="1">
      <c r="A655" s="12"/>
      <c r="B655" s="213"/>
      <c r="C655" s="214"/>
      <c r="D655" s="215" t="s">
        <v>77</v>
      </c>
      <c r="E655" s="227" t="s">
        <v>2055</v>
      </c>
      <c r="F655" s="227" t="s">
        <v>2056</v>
      </c>
      <c r="G655" s="214"/>
      <c r="H655" s="214"/>
      <c r="I655" s="217"/>
      <c r="J655" s="228">
        <f>BK655</f>
        <v>0</v>
      </c>
      <c r="K655" s="214"/>
      <c r="L655" s="219"/>
      <c r="M655" s="220"/>
      <c r="N655" s="221"/>
      <c r="O655" s="221"/>
      <c r="P655" s="222">
        <f>SUM(P656:P692)</f>
        <v>0</v>
      </c>
      <c r="Q655" s="221"/>
      <c r="R655" s="222">
        <f>SUM(R656:R692)</f>
        <v>22.738928000000001</v>
      </c>
      <c r="S655" s="221"/>
      <c r="T655" s="223">
        <f>SUM(T656:T692)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4" t="s">
        <v>87</v>
      </c>
      <c r="AT655" s="225" t="s">
        <v>77</v>
      </c>
      <c r="AU655" s="225" t="s">
        <v>85</v>
      </c>
      <c r="AY655" s="224" t="s">
        <v>242</v>
      </c>
      <c r="BK655" s="226">
        <f>SUM(BK656:BK692)</f>
        <v>0</v>
      </c>
    </row>
    <row r="656" s="2" customFormat="1" ht="16.5" customHeight="1">
      <c r="A656" s="40"/>
      <c r="B656" s="41"/>
      <c r="C656" s="229" t="s">
        <v>413</v>
      </c>
      <c r="D656" s="229" t="s">
        <v>245</v>
      </c>
      <c r="E656" s="230" t="s">
        <v>2058</v>
      </c>
      <c r="F656" s="231" t="s">
        <v>2059</v>
      </c>
      <c r="G656" s="232" t="s">
        <v>248</v>
      </c>
      <c r="H656" s="233">
        <v>578.74000000000001</v>
      </c>
      <c r="I656" s="234"/>
      <c r="J656" s="235">
        <f>ROUND(I656*H656,2)</f>
        <v>0</v>
      </c>
      <c r="K656" s="231" t="s">
        <v>249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0.00029999999999999997</v>
      </c>
      <c r="R656" s="238">
        <f>Q656*H656</f>
        <v>0.173622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1097</v>
      </c>
      <c r="AT656" s="240" t="s">
        <v>245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9120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2061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7" t="s">
        <v>254</v>
      </c>
      <c r="E658" s="42"/>
      <c r="F658" s="248" t="s">
        <v>2062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254</v>
      </c>
      <c r="AU658" s="19" t="s">
        <v>87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9121</v>
      </c>
      <c r="G659" s="260"/>
      <c r="H659" s="263">
        <v>209.22999999999999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9122</v>
      </c>
      <c r="G660" s="260"/>
      <c r="H660" s="263">
        <v>154.47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4" customFormat="1">
      <c r="A661" s="14"/>
      <c r="B661" s="259"/>
      <c r="C661" s="260"/>
      <c r="D661" s="242" t="s">
        <v>256</v>
      </c>
      <c r="E661" s="261" t="s">
        <v>1</v>
      </c>
      <c r="F661" s="262" t="s">
        <v>9123</v>
      </c>
      <c r="G661" s="260"/>
      <c r="H661" s="263">
        <v>215.03999999999999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9" t="s">
        <v>256</v>
      </c>
      <c r="AU661" s="269" t="s">
        <v>87</v>
      </c>
      <c r="AV661" s="14" t="s">
        <v>87</v>
      </c>
      <c r="AW661" s="14" t="s">
        <v>36</v>
      </c>
      <c r="AX661" s="14" t="s">
        <v>78</v>
      </c>
      <c r="AY661" s="269" t="s">
        <v>242</v>
      </c>
    </row>
    <row r="662" s="15" customFormat="1">
      <c r="A662" s="15"/>
      <c r="B662" s="270"/>
      <c r="C662" s="271"/>
      <c r="D662" s="242" t="s">
        <v>256</v>
      </c>
      <c r="E662" s="272" t="s">
        <v>1</v>
      </c>
      <c r="F662" s="273" t="s">
        <v>269</v>
      </c>
      <c r="G662" s="271"/>
      <c r="H662" s="274">
        <v>578.74000000000001</v>
      </c>
      <c r="I662" s="275"/>
      <c r="J662" s="271"/>
      <c r="K662" s="271"/>
      <c r="L662" s="276"/>
      <c r="M662" s="277"/>
      <c r="N662" s="278"/>
      <c r="O662" s="278"/>
      <c r="P662" s="278"/>
      <c r="Q662" s="278"/>
      <c r="R662" s="278"/>
      <c r="S662" s="278"/>
      <c r="T662" s="27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0" t="s">
        <v>256</v>
      </c>
      <c r="AU662" s="280" t="s">
        <v>87</v>
      </c>
      <c r="AV662" s="15" t="s">
        <v>250</v>
      </c>
      <c r="AW662" s="15" t="s">
        <v>36</v>
      </c>
      <c r="AX662" s="15" t="s">
        <v>85</v>
      </c>
      <c r="AY662" s="280" t="s">
        <v>242</v>
      </c>
    </row>
    <row r="663" s="2" customFormat="1" ht="24.15" customHeight="1">
      <c r="A663" s="40"/>
      <c r="B663" s="41"/>
      <c r="C663" s="229" t="s">
        <v>1378</v>
      </c>
      <c r="D663" s="229" t="s">
        <v>245</v>
      </c>
      <c r="E663" s="230" t="s">
        <v>2067</v>
      </c>
      <c r="F663" s="231" t="s">
        <v>2068</v>
      </c>
      <c r="G663" s="232" t="s">
        <v>248</v>
      </c>
      <c r="H663" s="233">
        <v>578.74000000000001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0.0075799999999999999</v>
      </c>
      <c r="R663" s="238">
        <f>Q663*H663</f>
        <v>4.3868492000000003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9124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2070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2071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14" customFormat="1">
      <c r="A666" s="14"/>
      <c r="B666" s="259"/>
      <c r="C666" s="260"/>
      <c r="D666" s="242" t="s">
        <v>256</v>
      </c>
      <c r="E666" s="261" t="s">
        <v>1</v>
      </c>
      <c r="F666" s="262" t="s">
        <v>9121</v>
      </c>
      <c r="G666" s="260"/>
      <c r="H666" s="263">
        <v>209.22999999999999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256</v>
      </c>
      <c r="AU666" s="269" t="s">
        <v>87</v>
      </c>
      <c r="AV666" s="14" t="s">
        <v>87</v>
      </c>
      <c r="AW666" s="14" t="s">
        <v>36</v>
      </c>
      <c r="AX666" s="14" t="s">
        <v>78</v>
      </c>
      <c r="AY666" s="269" t="s">
        <v>242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9122</v>
      </c>
      <c r="G667" s="260"/>
      <c r="H667" s="263">
        <v>154.47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9123</v>
      </c>
      <c r="G668" s="260"/>
      <c r="H668" s="263">
        <v>215.03999999999999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5" customFormat="1">
      <c r="A669" s="15"/>
      <c r="B669" s="270"/>
      <c r="C669" s="271"/>
      <c r="D669" s="242" t="s">
        <v>256</v>
      </c>
      <c r="E669" s="272" t="s">
        <v>1</v>
      </c>
      <c r="F669" s="273" t="s">
        <v>269</v>
      </c>
      <c r="G669" s="271"/>
      <c r="H669" s="274">
        <v>578.74000000000001</v>
      </c>
      <c r="I669" s="275"/>
      <c r="J669" s="271"/>
      <c r="K669" s="271"/>
      <c r="L669" s="276"/>
      <c r="M669" s="277"/>
      <c r="N669" s="278"/>
      <c r="O669" s="278"/>
      <c r="P669" s="278"/>
      <c r="Q669" s="278"/>
      <c r="R669" s="278"/>
      <c r="S669" s="278"/>
      <c r="T669" s="27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0" t="s">
        <v>256</v>
      </c>
      <c r="AU669" s="280" t="s">
        <v>87</v>
      </c>
      <c r="AV669" s="15" t="s">
        <v>250</v>
      </c>
      <c r="AW669" s="15" t="s">
        <v>36</v>
      </c>
      <c r="AX669" s="15" t="s">
        <v>85</v>
      </c>
      <c r="AY669" s="280" t="s">
        <v>242</v>
      </c>
    </row>
    <row r="670" s="2" customFormat="1" ht="33" customHeight="1">
      <c r="A670" s="40"/>
      <c r="B670" s="41"/>
      <c r="C670" s="229" t="s">
        <v>2456</v>
      </c>
      <c r="D670" s="229" t="s">
        <v>245</v>
      </c>
      <c r="E670" s="230" t="s">
        <v>2073</v>
      </c>
      <c r="F670" s="231" t="s">
        <v>2074</v>
      </c>
      <c r="G670" s="232" t="s">
        <v>262</v>
      </c>
      <c r="H670" s="233">
        <v>268.60000000000002</v>
      </c>
      <c r="I670" s="234"/>
      <c r="J670" s="235">
        <f>ROUND(I670*H670,2)</f>
        <v>0</v>
      </c>
      <c r="K670" s="231" t="s">
        <v>249</v>
      </c>
      <c r="L670" s="46"/>
      <c r="M670" s="236" t="s">
        <v>1</v>
      </c>
      <c r="N670" s="237" t="s">
        <v>43</v>
      </c>
      <c r="O670" s="93"/>
      <c r="P670" s="238">
        <f>O670*H670</f>
        <v>0</v>
      </c>
      <c r="Q670" s="238">
        <v>0.00042999999999999999</v>
      </c>
      <c r="R670" s="238">
        <f>Q670*H670</f>
        <v>0.115498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40" t="s">
        <v>1097</v>
      </c>
      <c r="AT670" s="240" t="s">
        <v>245</v>
      </c>
      <c r="AU670" s="240" t="s">
        <v>87</v>
      </c>
      <c r="AY670" s="19" t="s">
        <v>242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9" t="s">
        <v>85</v>
      </c>
      <c r="BK670" s="241">
        <f>ROUND(I670*H670,2)</f>
        <v>0</v>
      </c>
      <c r="BL670" s="19" t="s">
        <v>1097</v>
      </c>
      <c r="BM670" s="240" t="s">
        <v>9125</v>
      </c>
    </row>
    <row r="671" s="2" customFormat="1">
      <c r="A671" s="40"/>
      <c r="B671" s="41"/>
      <c r="C671" s="42"/>
      <c r="D671" s="242" t="s">
        <v>252</v>
      </c>
      <c r="E671" s="42"/>
      <c r="F671" s="243" t="s">
        <v>2076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252</v>
      </c>
      <c r="AU671" s="19" t="s">
        <v>87</v>
      </c>
    </row>
    <row r="672" s="2" customFormat="1">
      <c r="A672" s="40"/>
      <c r="B672" s="41"/>
      <c r="C672" s="42"/>
      <c r="D672" s="247" t="s">
        <v>254</v>
      </c>
      <c r="E672" s="42"/>
      <c r="F672" s="248" t="s">
        <v>2077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254</v>
      </c>
      <c r="AU672" s="19" t="s">
        <v>87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9126</v>
      </c>
      <c r="G673" s="260"/>
      <c r="H673" s="263">
        <v>20.800000000000001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9127</v>
      </c>
      <c r="G674" s="260"/>
      <c r="H674" s="263">
        <v>23.5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9128</v>
      </c>
      <c r="G675" s="260"/>
      <c r="H675" s="263">
        <v>224.30000000000001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5" customFormat="1">
      <c r="A676" s="15"/>
      <c r="B676" s="270"/>
      <c r="C676" s="271"/>
      <c r="D676" s="242" t="s">
        <v>256</v>
      </c>
      <c r="E676" s="272" t="s">
        <v>1</v>
      </c>
      <c r="F676" s="273" t="s">
        <v>269</v>
      </c>
      <c r="G676" s="271"/>
      <c r="H676" s="274">
        <v>268.60000000000002</v>
      </c>
      <c r="I676" s="275"/>
      <c r="J676" s="271"/>
      <c r="K676" s="271"/>
      <c r="L676" s="276"/>
      <c r="M676" s="277"/>
      <c r="N676" s="278"/>
      <c r="O676" s="278"/>
      <c r="P676" s="278"/>
      <c r="Q676" s="278"/>
      <c r="R676" s="278"/>
      <c r="S676" s="278"/>
      <c r="T676" s="279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0" t="s">
        <v>256</v>
      </c>
      <c r="AU676" s="280" t="s">
        <v>87</v>
      </c>
      <c r="AV676" s="15" t="s">
        <v>250</v>
      </c>
      <c r="AW676" s="15" t="s">
        <v>36</v>
      </c>
      <c r="AX676" s="15" t="s">
        <v>85</v>
      </c>
      <c r="AY676" s="280" t="s">
        <v>242</v>
      </c>
    </row>
    <row r="677" s="2" customFormat="1" ht="24.15" customHeight="1">
      <c r="A677" s="40"/>
      <c r="B677" s="41"/>
      <c r="C677" s="281" t="s">
        <v>2545</v>
      </c>
      <c r="D677" s="281" t="s">
        <v>478</v>
      </c>
      <c r="E677" s="282" t="s">
        <v>2081</v>
      </c>
      <c r="F677" s="283" t="s">
        <v>2082</v>
      </c>
      <c r="G677" s="284" t="s">
        <v>262</v>
      </c>
      <c r="H677" s="285">
        <v>295.45999999999998</v>
      </c>
      <c r="I677" s="286"/>
      <c r="J677" s="287">
        <f>ROUND(I677*H677,2)</f>
        <v>0</v>
      </c>
      <c r="K677" s="283" t="s">
        <v>249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0.00198</v>
      </c>
      <c r="R677" s="238">
        <f>Q677*H677</f>
        <v>0.58501079999999994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9129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2082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4" customFormat="1">
      <c r="A679" s="14"/>
      <c r="B679" s="259"/>
      <c r="C679" s="260"/>
      <c r="D679" s="242" t="s">
        <v>256</v>
      </c>
      <c r="E679" s="260"/>
      <c r="F679" s="262" t="s">
        <v>9130</v>
      </c>
      <c r="G679" s="260"/>
      <c r="H679" s="263">
        <v>295.45999999999998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87</v>
      </c>
      <c r="AV679" s="14" t="s">
        <v>87</v>
      </c>
      <c r="AW679" s="14" t="s">
        <v>4</v>
      </c>
      <c r="AX679" s="14" t="s">
        <v>85</v>
      </c>
      <c r="AY679" s="269" t="s">
        <v>242</v>
      </c>
    </row>
    <row r="680" s="2" customFormat="1" ht="33" customHeight="1">
      <c r="A680" s="40"/>
      <c r="B680" s="41"/>
      <c r="C680" s="229" t="s">
        <v>306</v>
      </c>
      <c r="D680" s="229" t="s">
        <v>245</v>
      </c>
      <c r="E680" s="230" t="s">
        <v>2086</v>
      </c>
      <c r="F680" s="231" t="s">
        <v>2087</v>
      </c>
      <c r="G680" s="232" t="s">
        <v>248</v>
      </c>
      <c r="H680" s="233">
        <v>578.74000000000001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0.0060000000000000001</v>
      </c>
      <c r="R680" s="238">
        <f>Q680*H680</f>
        <v>3.4724400000000002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1097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1097</v>
      </c>
      <c r="BM680" s="240" t="s">
        <v>9131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2089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2090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9121</v>
      </c>
      <c r="G683" s="260"/>
      <c r="H683" s="263">
        <v>209.22999999999999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9122</v>
      </c>
      <c r="G684" s="260"/>
      <c r="H684" s="263">
        <v>154.47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9123</v>
      </c>
      <c r="G685" s="260"/>
      <c r="H685" s="263">
        <v>215.03999999999999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5" customFormat="1">
      <c r="A686" s="15"/>
      <c r="B686" s="270"/>
      <c r="C686" s="271"/>
      <c r="D686" s="242" t="s">
        <v>256</v>
      </c>
      <c r="E686" s="272" t="s">
        <v>1</v>
      </c>
      <c r="F686" s="273" t="s">
        <v>269</v>
      </c>
      <c r="G686" s="271"/>
      <c r="H686" s="274">
        <v>578.74000000000001</v>
      </c>
      <c r="I686" s="275"/>
      <c r="J686" s="271"/>
      <c r="K686" s="271"/>
      <c r="L686" s="276"/>
      <c r="M686" s="277"/>
      <c r="N686" s="278"/>
      <c r="O686" s="278"/>
      <c r="P686" s="278"/>
      <c r="Q686" s="278"/>
      <c r="R686" s="278"/>
      <c r="S686" s="278"/>
      <c r="T686" s="27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0" t="s">
        <v>256</v>
      </c>
      <c r="AU686" s="280" t="s">
        <v>87</v>
      </c>
      <c r="AV686" s="15" t="s">
        <v>250</v>
      </c>
      <c r="AW686" s="15" t="s">
        <v>36</v>
      </c>
      <c r="AX686" s="15" t="s">
        <v>85</v>
      </c>
      <c r="AY686" s="280" t="s">
        <v>242</v>
      </c>
    </row>
    <row r="687" s="2" customFormat="1" ht="33" customHeight="1">
      <c r="A687" s="40"/>
      <c r="B687" s="41"/>
      <c r="C687" s="281" t="s">
        <v>1223</v>
      </c>
      <c r="D687" s="281" t="s">
        <v>478</v>
      </c>
      <c r="E687" s="282" t="s">
        <v>2092</v>
      </c>
      <c r="F687" s="283" t="s">
        <v>2093</v>
      </c>
      <c r="G687" s="284" t="s">
        <v>248</v>
      </c>
      <c r="H687" s="285">
        <v>636.61400000000003</v>
      </c>
      <c r="I687" s="286"/>
      <c r="J687" s="287">
        <f>ROUND(I687*H687,2)</f>
        <v>0</v>
      </c>
      <c r="K687" s="283" t="s">
        <v>249</v>
      </c>
      <c r="L687" s="288"/>
      <c r="M687" s="289" t="s">
        <v>1</v>
      </c>
      <c r="N687" s="290" t="s">
        <v>43</v>
      </c>
      <c r="O687" s="93"/>
      <c r="P687" s="238">
        <f>O687*H687</f>
        <v>0</v>
      </c>
      <c r="Q687" s="238">
        <v>0.021999999999999999</v>
      </c>
      <c r="R687" s="238">
        <f>Q687*H687</f>
        <v>14.005508000000001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896</v>
      </c>
      <c r="AT687" s="240" t="s">
        <v>478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9132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2093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14" customFormat="1">
      <c r="A689" s="14"/>
      <c r="B689" s="259"/>
      <c r="C689" s="260"/>
      <c r="D689" s="242" t="s">
        <v>256</v>
      </c>
      <c r="E689" s="260"/>
      <c r="F689" s="262" t="s">
        <v>9133</v>
      </c>
      <c r="G689" s="260"/>
      <c r="H689" s="263">
        <v>636.61400000000003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9" t="s">
        <v>256</v>
      </c>
      <c r="AU689" s="269" t="s">
        <v>87</v>
      </c>
      <c r="AV689" s="14" t="s">
        <v>87</v>
      </c>
      <c r="AW689" s="14" t="s">
        <v>4</v>
      </c>
      <c r="AX689" s="14" t="s">
        <v>85</v>
      </c>
      <c r="AY689" s="269" t="s">
        <v>242</v>
      </c>
    </row>
    <row r="690" s="2" customFormat="1" ht="24.15" customHeight="1">
      <c r="A690" s="40"/>
      <c r="B690" s="41"/>
      <c r="C690" s="229" t="s">
        <v>2119</v>
      </c>
      <c r="D690" s="229" t="s">
        <v>245</v>
      </c>
      <c r="E690" s="230" t="s">
        <v>2097</v>
      </c>
      <c r="F690" s="231" t="s">
        <v>2098</v>
      </c>
      <c r="G690" s="232" t="s">
        <v>299</v>
      </c>
      <c r="H690" s="233">
        <v>22.739000000000001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1097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1097</v>
      </c>
      <c r="BM690" s="240" t="s">
        <v>9134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2100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2101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12" customFormat="1" ht="22.8" customHeight="1">
      <c r="A693" s="12"/>
      <c r="B693" s="213"/>
      <c r="C693" s="214"/>
      <c r="D693" s="215" t="s">
        <v>77</v>
      </c>
      <c r="E693" s="227" t="s">
        <v>2102</v>
      </c>
      <c r="F693" s="227" t="s">
        <v>2103</v>
      </c>
      <c r="G693" s="214"/>
      <c r="H693" s="214"/>
      <c r="I693" s="217"/>
      <c r="J693" s="228">
        <f>BK693</f>
        <v>0</v>
      </c>
      <c r="K693" s="214"/>
      <c r="L693" s="219"/>
      <c r="M693" s="220"/>
      <c r="N693" s="221"/>
      <c r="O693" s="221"/>
      <c r="P693" s="222">
        <f>SUM(P694:P702)</f>
        <v>0</v>
      </c>
      <c r="Q693" s="221"/>
      <c r="R693" s="222">
        <f>SUM(R694:R702)</f>
        <v>0.028784400000000002</v>
      </c>
      <c r="S693" s="221"/>
      <c r="T693" s="223">
        <f>SUM(T694:T702)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24" t="s">
        <v>87</v>
      </c>
      <c r="AT693" s="225" t="s">
        <v>77</v>
      </c>
      <c r="AU693" s="225" t="s">
        <v>85</v>
      </c>
      <c r="AY693" s="224" t="s">
        <v>242</v>
      </c>
      <c r="BK693" s="226">
        <f>SUM(BK694:BK702)</f>
        <v>0</v>
      </c>
    </row>
    <row r="694" s="2" customFormat="1" ht="16.5" customHeight="1">
      <c r="A694" s="40"/>
      <c r="B694" s="41"/>
      <c r="C694" s="229" t="s">
        <v>2355</v>
      </c>
      <c r="D694" s="229" t="s">
        <v>245</v>
      </c>
      <c r="E694" s="230" t="s">
        <v>2168</v>
      </c>
      <c r="F694" s="231" t="s">
        <v>2169</v>
      </c>
      <c r="G694" s="232" t="s">
        <v>262</v>
      </c>
      <c r="H694" s="233">
        <v>166</v>
      </c>
      <c r="I694" s="234"/>
      <c r="J694" s="235">
        <f>ROUND(I694*H694,2)</f>
        <v>0</v>
      </c>
      <c r="K694" s="231" t="s">
        <v>249</v>
      </c>
      <c r="L694" s="46"/>
      <c r="M694" s="236" t="s">
        <v>1</v>
      </c>
      <c r="N694" s="237" t="s">
        <v>43</v>
      </c>
      <c r="O694" s="93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1097</v>
      </c>
      <c r="AT694" s="240" t="s">
        <v>245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9135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2171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2" customFormat="1">
      <c r="A696" s="40"/>
      <c r="B696" s="41"/>
      <c r="C696" s="42"/>
      <c r="D696" s="247" t="s">
        <v>254</v>
      </c>
      <c r="E696" s="42"/>
      <c r="F696" s="248" t="s">
        <v>2172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254</v>
      </c>
      <c r="AU696" s="19" t="s">
        <v>87</v>
      </c>
    </row>
    <row r="697" s="2" customFormat="1" ht="16.5" customHeight="1">
      <c r="A697" s="40"/>
      <c r="B697" s="41"/>
      <c r="C697" s="281" t="s">
        <v>797</v>
      </c>
      <c r="D697" s="281" t="s">
        <v>478</v>
      </c>
      <c r="E697" s="282" t="s">
        <v>2174</v>
      </c>
      <c r="F697" s="283" t="s">
        <v>2175</v>
      </c>
      <c r="G697" s="284" t="s">
        <v>262</v>
      </c>
      <c r="H697" s="285">
        <v>169.31999999999999</v>
      </c>
      <c r="I697" s="286"/>
      <c r="J697" s="287">
        <f>ROUND(I697*H697,2)</f>
        <v>0</v>
      </c>
      <c r="K697" s="283" t="s">
        <v>249</v>
      </c>
      <c r="L697" s="288"/>
      <c r="M697" s="289" t="s">
        <v>1</v>
      </c>
      <c r="N697" s="290" t="s">
        <v>43</v>
      </c>
      <c r="O697" s="93"/>
      <c r="P697" s="238">
        <f>O697*H697</f>
        <v>0</v>
      </c>
      <c r="Q697" s="238">
        <v>0.00017000000000000001</v>
      </c>
      <c r="R697" s="238">
        <f>Q697*H697</f>
        <v>0.028784400000000002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896</v>
      </c>
      <c r="AT697" s="240" t="s">
        <v>478</v>
      </c>
      <c r="AU697" s="240" t="s">
        <v>87</v>
      </c>
      <c r="AY697" s="19" t="s">
        <v>242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85</v>
      </c>
      <c r="BK697" s="241">
        <f>ROUND(I697*H697,2)</f>
        <v>0</v>
      </c>
      <c r="BL697" s="19" t="s">
        <v>1097</v>
      </c>
      <c r="BM697" s="240" t="s">
        <v>9136</v>
      </c>
    </row>
    <row r="698" s="2" customFormat="1">
      <c r="A698" s="40"/>
      <c r="B698" s="41"/>
      <c r="C698" s="42"/>
      <c r="D698" s="242" t="s">
        <v>252</v>
      </c>
      <c r="E698" s="42"/>
      <c r="F698" s="243" t="s">
        <v>2175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252</v>
      </c>
      <c r="AU698" s="19" t="s">
        <v>87</v>
      </c>
    </row>
    <row r="699" s="14" customFormat="1">
      <c r="A699" s="14"/>
      <c r="B699" s="259"/>
      <c r="C699" s="260"/>
      <c r="D699" s="242" t="s">
        <v>256</v>
      </c>
      <c r="E699" s="260"/>
      <c r="F699" s="262" t="s">
        <v>9137</v>
      </c>
      <c r="G699" s="260"/>
      <c r="H699" s="263">
        <v>169.31999999999999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9" t="s">
        <v>256</v>
      </c>
      <c r="AU699" s="269" t="s">
        <v>87</v>
      </c>
      <c r="AV699" s="14" t="s">
        <v>87</v>
      </c>
      <c r="AW699" s="14" t="s">
        <v>4</v>
      </c>
      <c r="AX699" s="14" t="s">
        <v>85</v>
      </c>
      <c r="AY699" s="269" t="s">
        <v>242</v>
      </c>
    </row>
    <row r="700" s="2" customFormat="1" ht="24.15" customHeight="1">
      <c r="A700" s="40"/>
      <c r="B700" s="41"/>
      <c r="C700" s="229" t="s">
        <v>2125</v>
      </c>
      <c r="D700" s="229" t="s">
        <v>245</v>
      </c>
      <c r="E700" s="230" t="s">
        <v>2179</v>
      </c>
      <c r="F700" s="231" t="s">
        <v>2180</v>
      </c>
      <c r="G700" s="232" t="s">
        <v>299</v>
      </c>
      <c r="H700" s="233">
        <v>0.029000000000000001</v>
      </c>
      <c r="I700" s="234"/>
      <c r="J700" s="235">
        <f>ROUND(I700*H700,2)</f>
        <v>0</v>
      </c>
      <c r="K700" s="231" t="s">
        <v>249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9138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2182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2" customFormat="1">
      <c r="A702" s="40"/>
      <c r="B702" s="41"/>
      <c r="C702" s="42"/>
      <c r="D702" s="247" t="s">
        <v>254</v>
      </c>
      <c r="E702" s="42"/>
      <c r="F702" s="248" t="s">
        <v>2183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254</v>
      </c>
      <c r="AU702" s="19" t="s">
        <v>87</v>
      </c>
    </row>
    <row r="703" s="12" customFormat="1" ht="22.8" customHeight="1">
      <c r="A703" s="12"/>
      <c r="B703" s="213"/>
      <c r="C703" s="214"/>
      <c r="D703" s="215" t="s">
        <v>77</v>
      </c>
      <c r="E703" s="227" t="s">
        <v>2184</v>
      </c>
      <c r="F703" s="227" t="s">
        <v>2185</v>
      </c>
      <c r="G703" s="214"/>
      <c r="H703" s="214"/>
      <c r="I703" s="217"/>
      <c r="J703" s="228">
        <f>BK703</f>
        <v>0</v>
      </c>
      <c r="K703" s="214"/>
      <c r="L703" s="219"/>
      <c r="M703" s="220"/>
      <c r="N703" s="221"/>
      <c r="O703" s="221"/>
      <c r="P703" s="222">
        <f>SUM(P704:P756)</f>
        <v>0</v>
      </c>
      <c r="Q703" s="221"/>
      <c r="R703" s="222">
        <f>SUM(R704:R756)</f>
        <v>13.548666019999999</v>
      </c>
      <c r="S703" s="221"/>
      <c r="T703" s="223">
        <f>SUM(T704:T756)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24" t="s">
        <v>87</v>
      </c>
      <c r="AT703" s="225" t="s">
        <v>77</v>
      </c>
      <c r="AU703" s="225" t="s">
        <v>85</v>
      </c>
      <c r="AY703" s="224" t="s">
        <v>242</v>
      </c>
      <c r="BK703" s="226">
        <f>SUM(BK704:BK756)</f>
        <v>0</v>
      </c>
    </row>
    <row r="704" s="2" customFormat="1" ht="16.5" customHeight="1">
      <c r="A704" s="40"/>
      <c r="B704" s="41"/>
      <c r="C704" s="229" t="s">
        <v>1115</v>
      </c>
      <c r="D704" s="229" t="s">
        <v>245</v>
      </c>
      <c r="E704" s="230" t="s">
        <v>2187</v>
      </c>
      <c r="F704" s="231" t="s">
        <v>2188</v>
      </c>
      <c r="G704" s="232" t="s">
        <v>248</v>
      </c>
      <c r="H704" s="233">
        <v>438.95999999999998</v>
      </c>
      <c r="I704" s="234"/>
      <c r="J704" s="235">
        <f>ROUND(I704*H704,2)</f>
        <v>0</v>
      </c>
      <c r="K704" s="231" t="s">
        <v>249</v>
      </c>
      <c r="L704" s="46"/>
      <c r="M704" s="236" t="s">
        <v>1</v>
      </c>
      <c r="N704" s="237" t="s">
        <v>43</v>
      </c>
      <c r="O704" s="93"/>
      <c r="P704" s="238">
        <f>O704*H704</f>
        <v>0</v>
      </c>
      <c r="Q704" s="238">
        <v>0.00029999999999999997</v>
      </c>
      <c r="R704" s="238">
        <f>Q704*H704</f>
        <v>0.13168799999999997</v>
      </c>
      <c r="S704" s="238">
        <v>0</v>
      </c>
      <c r="T704" s="239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0" t="s">
        <v>1097</v>
      </c>
      <c r="AT704" s="240" t="s">
        <v>245</v>
      </c>
      <c r="AU704" s="240" t="s">
        <v>87</v>
      </c>
      <c r="AY704" s="19" t="s">
        <v>242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9" t="s">
        <v>85</v>
      </c>
      <c r="BK704" s="241">
        <f>ROUND(I704*H704,2)</f>
        <v>0</v>
      </c>
      <c r="BL704" s="19" t="s">
        <v>1097</v>
      </c>
      <c r="BM704" s="240" t="s">
        <v>9139</v>
      </c>
    </row>
    <row r="705" s="2" customFormat="1">
      <c r="A705" s="40"/>
      <c r="B705" s="41"/>
      <c r="C705" s="42"/>
      <c r="D705" s="242" t="s">
        <v>252</v>
      </c>
      <c r="E705" s="42"/>
      <c r="F705" s="243" t="s">
        <v>2190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252</v>
      </c>
      <c r="AU705" s="19" t="s">
        <v>87</v>
      </c>
    </row>
    <row r="706" s="2" customFormat="1">
      <c r="A706" s="40"/>
      <c r="B706" s="41"/>
      <c r="C706" s="42"/>
      <c r="D706" s="247" t="s">
        <v>254</v>
      </c>
      <c r="E706" s="42"/>
      <c r="F706" s="248" t="s">
        <v>2191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254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9140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9141</v>
      </c>
      <c r="G708" s="260"/>
      <c r="H708" s="263">
        <v>240.10000000000002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9142</v>
      </c>
      <c r="G709" s="260"/>
      <c r="H709" s="263">
        <v>136.60000000000002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9143</v>
      </c>
      <c r="G710" s="260"/>
      <c r="H710" s="263">
        <v>62.259999999999998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78</v>
      </c>
      <c r="AY710" s="269" t="s">
        <v>242</v>
      </c>
    </row>
    <row r="711" s="15" customFormat="1">
      <c r="A711" s="15"/>
      <c r="B711" s="270"/>
      <c r="C711" s="271"/>
      <c r="D711" s="242" t="s">
        <v>256</v>
      </c>
      <c r="E711" s="272" t="s">
        <v>1</v>
      </c>
      <c r="F711" s="273" t="s">
        <v>269</v>
      </c>
      <c r="G711" s="271"/>
      <c r="H711" s="274">
        <v>438.96000000000004</v>
      </c>
      <c r="I711" s="275"/>
      <c r="J711" s="271"/>
      <c r="K711" s="271"/>
      <c r="L711" s="276"/>
      <c r="M711" s="277"/>
      <c r="N711" s="278"/>
      <c r="O711" s="278"/>
      <c r="P711" s="278"/>
      <c r="Q711" s="278"/>
      <c r="R711" s="278"/>
      <c r="S711" s="278"/>
      <c r="T711" s="279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0" t="s">
        <v>256</v>
      </c>
      <c r="AU711" s="280" t="s">
        <v>87</v>
      </c>
      <c r="AV711" s="15" t="s">
        <v>250</v>
      </c>
      <c r="AW711" s="15" t="s">
        <v>36</v>
      </c>
      <c r="AX711" s="15" t="s">
        <v>85</v>
      </c>
      <c r="AY711" s="280" t="s">
        <v>242</v>
      </c>
    </row>
    <row r="712" s="2" customFormat="1" ht="24.15" customHeight="1">
      <c r="A712" s="40"/>
      <c r="B712" s="41"/>
      <c r="C712" s="229" t="s">
        <v>1132</v>
      </c>
      <c r="D712" s="229" t="s">
        <v>245</v>
      </c>
      <c r="E712" s="230" t="s">
        <v>2205</v>
      </c>
      <c r="F712" s="231" t="s">
        <v>2206</v>
      </c>
      <c r="G712" s="232" t="s">
        <v>248</v>
      </c>
      <c r="H712" s="233">
        <v>438.95999999999998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0.0015</v>
      </c>
      <c r="R712" s="238">
        <f>Q712*H712</f>
        <v>0.65844000000000003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9144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2208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2209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13" customFormat="1">
      <c r="A715" s="13"/>
      <c r="B715" s="249"/>
      <c r="C715" s="250"/>
      <c r="D715" s="242" t="s">
        <v>256</v>
      </c>
      <c r="E715" s="251" t="s">
        <v>1</v>
      </c>
      <c r="F715" s="252" t="s">
        <v>9140</v>
      </c>
      <c r="G715" s="250"/>
      <c r="H715" s="251" t="s">
        <v>1</v>
      </c>
      <c r="I715" s="253"/>
      <c r="J715" s="250"/>
      <c r="K715" s="250"/>
      <c r="L715" s="254"/>
      <c r="M715" s="255"/>
      <c r="N715" s="256"/>
      <c r="O715" s="256"/>
      <c r="P715" s="256"/>
      <c r="Q715" s="256"/>
      <c r="R715" s="256"/>
      <c r="S715" s="256"/>
      <c r="T715" s="25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8" t="s">
        <v>256</v>
      </c>
      <c r="AU715" s="258" t="s">
        <v>87</v>
      </c>
      <c r="AV715" s="13" t="s">
        <v>85</v>
      </c>
      <c r="AW715" s="13" t="s">
        <v>36</v>
      </c>
      <c r="AX715" s="13" t="s">
        <v>78</v>
      </c>
      <c r="AY715" s="258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9141</v>
      </c>
      <c r="G716" s="260"/>
      <c r="H716" s="263">
        <v>240.10000000000002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4" customFormat="1">
      <c r="A717" s="14"/>
      <c r="B717" s="259"/>
      <c r="C717" s="260"/>
      <c r="D717" s="242" t="s">
        <v>256</v>
      </c>
      <c r="E717" s="261" t="s">
        <v>1</v>
      </c>
      <c r="F717" s="262" t="s">
        <v>9142</v>
      </c>
      <c r="G717" s="260"/>
      <c r="H717" s="263">
        <v>136.60000000000002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87</v>
      </c>
      <c r="AV717" s="14" t="s">
        <v>87</v>
      </c>
      <c r="AW717" s="14" t="s">
        <v>36</v>
      </c>
      <c r="AX717" s="14" t="s">
        <v>78</v>
      </c>
      <c r="AY717" s="269" t="s">
        <v>242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9143</v>
      </c>
      <c r="G718" s="260"/>
      <c r="H718" s="263">
        <v>62.259999999999998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5" customFormat="1">
      <c r="A719" s="15"/>
      <c r="B719" s="270"/>
      <c r="C719" s="271"/>
      <c r="D719" s="242" t="s">
        <v>256</v>
      </c>
      <c r="E719" s="272" t="s">
        <v>1</v>
      </c>
      <c r="F719" s="273" t="s">
        <v>269</v>
      </c>
      <c r="G719" s="271"/>
      <c r="H719" s="274">
        <v>438.96000000000004</v>
      </c>
      <c r="I719" s="275"/>
      <c r="J719" s="271"/>
      <c r="K719" s="271"/>
      <c r="L719" s="276"/>
      <c r="M719" s="277"/>
      <c r="N719" s="278"/>
      <c r="O719" s="278"/>
      <c r="P719" s="278"/>
      <c r="Q719" s="278"/>
      <c r="R719" s="278"/>
      <c r="S719" s="278"/>
      <c r="T719" s="27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0" t="s">
        <v>256</v>
      </c>
      <c r="AU719" s="280" t="s">
        <v>87</v>
      </c>
      <c r="AV719" s="15" t="s">
        <v>250</v>
      </c>
      <c r="AW719" s="15" t="s">
        <v>36</v>
      </c>
      <c r="AX719" s="15" t="s">
        <v>85</v>
      </c>
      <c r="AY719" s="280" t="s">
        <v>242</v>
      </c>
    </row>
    <row r="720" s="2" customFormat="1" ht="33" customHeight="1">
      <c r="A720" s="40"/>
      <c r="B720" s="41"/>
      <c r="C720" s="229" t="s">
        <v>1139</v>
      </c>
      <c r="D720" s="229" t="s">
        <v>245</v>
      </c>
      <c r="E720" s="230" t="s">
        <v>2211</v>
      </c>
      <c r="F720" s="231" t="s">
        <v>2212</v>
      </c>
      <c r="G720" s="232" t="s">
        <v>248</v>
      </c>
      <c r="H720" s="233">
        <v>438.95999999999998</v>
      </c>
      <c r="I720" s="234"/>
      <c r="J720" s="235">
        <f>ROUND(I720*H720,2)</f>
        <v>0</v>
      </c>
      <c r="K720" s="231" t="s">
        <v>249</v>
      </c>
      <c r="L720" s="46"/>
      <c r="M720" s="236" t="s">
        <v>1</v>
      </c>
      <c r="N720" s="237" t="s">
        <v>43</v>
      </c>
      <c r="O720" s="93"/>
      <c r="P720" s="238">
        <f>O720*H720</f>
        <v>0</v>
      </c>
      <c r="Q720" s="238">
        <v>0.0075500000000000003</v>
      </c>
      <c r="R720" s="238">
        <f>Q720*H720</f>
        <v>3.3141479999999999</v>
      </c>
      <c r="S720" s="238">
        <v>0</v>
      </c>
      <c r="T720" s="239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40" t="s">
        <v>1097</v>
      </c>
      <c r="AT720" s="240" t="s">
        <v>245</v>
      </c>
      <c r="AU720" s="240" t="s">
        <v>87</v>
      </c>
      <c r="AY720" s="19" t="s">
        <v>242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9" t="s">
        <v>85</v>
      </c>
      <c r="BK720" s="241">
        <f>ROUND(I720*H720,2)</f>
        <v>0</v>
      </c>
      <c r="BL720" s="19" t="s">
        <v>1097</v>
      </c>
      <c r="BM720" s="240" t="s">
        <v>9145</v>
      </c>
    </row>
    <row r="721" s="2" customFormat="1">
      <c r="A721" s="40"/>
      <c r="B721" s="41"/>
      <c r="C721" s="42"/>
      <c r="D721" s="242" t="s">
        <v>252</v>
      </c>
      <c r="E721" s="42"/>
      <c r="F721" s="243" t="s">
        <v>2214</v>
      </c>
      <c r="G721" s="42"/>
      <c r="H721" s="42"/>
      <c r="I721" s="244"/>
      <c r="J721" s="42"/>
      <c r="K721" s="42"/>
      <c r="L721" s="46"/>
      <c r="M721" s="245"/>
      <c r="N721" s="246"/>
      <c r="O721" s="93"/>
      <c r="P721" s="93"/>
      <c r="Q721" s="93"/>
      <c r="R721" s="93"/>
      <c r="S721" s="93"/>
      <c r="T721" s="94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252</v>
      </c>
      <c r="AU721" s="19" t="s">
        <v>87</v>
      </c>
    </row>
    <row r="722" s="2" customFormat="1">
      <c r="A722" s="40"/>
      <c r="B722" s="41"/>
      <c r="C722" s="42"/>
      <c r="D722" s="247" t="s">
        <v>254</v>
      </c>
      <c r="E722" s="42"/>
      <c r="F722" s="248" t="s">
        <v>2215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254</v>
      </c>
      <c r="AU722" s="19" t="s">
        <v>87</v>
      </c>
    </row>
    <row r="723" s="13" customFormat="1">
      <c r="A723" s="13"/>
      <c r="B723" s="249"/>
      <c r="C723" s="250"/>
      <c r="D723" s="242" t="s">
        <v>256</v>
      </c>
      <c r="E723" s="251" t="s">
        <v>1</v>
      </c>
      <c r="F723" s="252" t="s">
        <v>9140</v>
      </c>
      <c r="G723" s="250"/>
      <c r="H723" s="251" t="s">
        <v>1</v>
      </c>
      <c r="I723" s="253"/>
      <c r="J723" s="250"/>
      <c r="K723" s="250"/>
      <c r="L723" s="254"/>
      <c r="M723" s="255"/>
      <c r="N723" s="256"/>
      <c r="O723" s="256"/>
      <c r="P723" s="256"/>
      <c r="Q723" s="256"/>
      <c r="R723" s="256"/>
      <c r="S723" s="256"/>
      <c r="T723" s="25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8" t="s">
        <v>256</v>
      </c>
      <c r="AU723" s="258" t="s">
        <v>87</v>
      </c>
      <c r="AV723" s="13" t="s">
        <v>85</v>
      </c>
      <c r="AW723" s="13" t="s">
        <v>36</v>
      </c>
      <c r="AX723" s="13" t="s">
        <v>78</v>
      </c>
      <c r="AY723" s="258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9141</v>
      </c>
      <c r="G724" s="260"/>
      <c r="H724" s="263">
        <v>240.10000000000002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9142</v>
      </c>
      <c r="G725" s="260"/>
      <c r="H725" s="263">
        <v>136.60000000000002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9143</v>
      </c>
      <c r="G726" s="260"/>
      <c r="H726" s="263">
        <v>62.259999999999998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5" customFormat="1">
      <c r="A727" s="15"/>
      <c r="B727" s="270"/>
      <c r="C727" s="271"/>
      <c r="D727" s="242" t="s">
        <v>256</v>
      </c>
      <c r="E727" s="272" t="s">
        <v>1</v>
      </c>
      <c r="F727" s="273" t="s">
        <v>269</v>
      </c>
      <c r="G727" s="271"/>
      <c r="H727" s="274">
        <v>438.96000000000004</v>
      </c>
      <c r="I727" s="275"/>
      <c r="J727" s="271"/>
      <c r="K727" s="271"/>
      <c r="L727" s="276"/>
      <c r="M727" s="277"/>
      <c r="N727" s="278"/>
      <c r="O727" s="278"/>
      <c r="P727" s="278"/>
      <c r="Q727" s="278"/>
      <c r="R727" s="278"/>
      <c r="S727" s="278"/>
      <c r="T727" s="27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0" t="s">
        <v>256</v>
      </c>
      <c r="AU727" s="280" t="s">
        <v>87</v>
      </c>
      <c r="AV727" s="15" t="s">
        <v>250</v>
      </c>
      <c r="AW727" s="15" t="s">
        <v>36</v>
      </c>
      <c r="AX727" s="15" t="s">
        <v>85</v>
      </c>
      <c r="AY727" s="280" t="s">
        <v>242</v>
      </c>
    </row>
    <row r="728" s="2" customFormat="1" ht="24.15" customHeight="1">
      <c r="A728" s="40"/>
      <c r="B728" s="41"/>
      <c r="C728" s="281" t="s">
        <v>1146</v>
      </c>
      <c r="D728" s="281" t="s">
        <v>478</v>
      </c>
      <c r="E728" s="282" t="s">
        <v>2217</v>
      </c>
      <c r="F728" s="283" t="s">
        <v>2218</v>
      </c>
      <c r="G728" s="284" t="s">
        <v>248</v>
      </c>
      <c r="H728" s="285">
        <v>504.80399999999997</v>
      </c>
      <c r="I728" s="286"/>
      <c r="J728" s="287">
        <f>ROUND(I728*H728,2)</f>
        <v>0</v>
      </c>
      <c r="K728" s="283" t="s">
        <v>249</v>
      </c>
      <c r="L728" s="288"/>
      <c r="M728" s="289" t="s">
        <v>1</v>
      </c>
      <c r="N728" s="290" t="s">
        <v>43</v>
      </c>
      <c r="O728" s="93"/>
      <c r="P728" s="238">
        <f>O728*H728</f>
        <v>0</v>
      </c>
      <c r="Q728" s="238">
        <v>0.018409999999999999</v>
      </c>
      <c r="R728" s="238">
        <f>Q728*H728</f>
        <v>9.2934416399999993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896</v>
      </c>
      <c r="AT728" s="240" t="s">
        <v>478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1097</v>
      </c>
      <c r="BM728" s="240" t="s">
        <v>9146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2218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14" customFormat="1">
      <c r="A730" s="14"/>
      <c r="B730" s="259"/>
      <c r="C730" s="260"/>
      <c r="D730" s="242" t="s">
        <v>256</v>
      </c>
      <c r="E730" s="260"/>
      <c r="F730" s="262" t="s">
        <v>9147</v>
      </c>
      <c r="G730" s="260"/>
      <c r="H730" s="263">
        <v>504.80399999999997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9" t="s">
        <v>256</v>
      </c>
      <c r="AU730" s="269" t="s">
        <v>87</v>
      </c>
      <c r="AV730" s="14" t="s">
        <v>87</v>
      </c>
      <c r="AW730" s="14" t="s">
        <v>4</v>
      </c>
      <c r="AX730" s="14" t="s">
        <v>85</v>
      </c>
      <c r="AY730" s="269" t="s">
        <v>242</v>
      </c>
    </row>
    <row r="731" s="2" customFormat="1" ht="33" customHeight="1">
      <c r="A731" s="40"/>
      <c r="B731" s="41"/>
      <c r="C731" s="229" t="s">
        <v>1152</v>
      </c>
      <c r="D731" s="229" t="s">
        <v>245</v>
      </c>
      <c r="E731" s="230" t="s">
        <v>2222</v>
      </c>
      <c r="F731" s="231" t="s">
        <v>2223</v>
      </c>
      <c r="G731" s="232" t="s">
        <v>248</v>
      </c>
      <c r="H731" s="233">
        <v>438.95999999999998</v>
      </c>
      <c r="I731" s="234"/>
      <c r="J731" s="235">
        <f>ROUND(I731*H731,2)</f>
        <v>0</v>
      </c>
      <c r="K731" s="231" t="s">
        <v>249</v>
      </c>
      <c r="L731" s="46"/>
      <c r="M731" s="236" t="s">
        <v>1</v>
      </c>
      <c r="N731" s="237" t="s">
        <v>43</v>
      </c>
      <c r="O731" s="93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1097</v>
      </c>
      <c r="AT731" s="240" t="s">
        <v>245</v>
      </c>
      <c r="AU731" s="240" t="s">
        <v>87</v>
      </c>
      <c r="AY731" s="19" t="s">
        <v>242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85</v>
      </c>
      <c r="BK731" s="241">
        <f>ROUND(I731*H731,2)</f>
        <v>0</v>
      </c>
      <c r="BL731" s="19" t="s">
        <v>1097</v>
      </c>
      <c r="BM731" s="240" t="s">
        <v>9148</v>
      </c>
    </row>
    <row r="732" s="2" customFormat="1">
      <c r="A732" s="40"/>
      <c r="B732" s="41"/>
      <c r="C732" s="42"/>
      <c r="D732" s="242" t="s">
        <v>252</v>
      </c>
      <c r="E732" s="42"/>
      <c r="F732" s="243" t="s">
        <v>2225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252</v>
      </c>
      <c r="AU732" s="19" t="s">
        <v>87</v>
      </c>
    </row>
    <row r="733" s="2" customFormat="1">
      <c r="A733" s="40"/>
      <c r="B733" s="41"/>
      <c r="C733" s="42"/>
      <c r="D733" s="247" t="s">
        <v>254</v>
      </c>
      <c r="E733" s="42"/>
      <c r="F733" s="248" t="s">
        <v>2226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254</v>
      </c>
      <c r="AU733" s="19" t="s">
        <v>87</v>
      </c>
    </row>
    <row r="734" s="13" customFormat="1">
      <c r="A734" s="13"/>
      <c r="B734" s="249"/>
      <c r="C734" s="250"/>
      <c r="D734" s="242" t="s">
        <v>256</v>
      </c>
      <c r="E734" s="251" t="s">
        <v>1</v>
      </c>
      <c r="F734" s="252" t="s">
        <v>9140</v>
      </c>
      <c r="G734" s="250"/>
      <c r="H734" s="251" t="s">
        <v>1</v>
      </c>
      <c r="I734" s="253"/>
      <c r="J734" s="250"/>
      <c r="K734" s="250"/>
      <c r="L734" s="254"/>
      <c r="M734" s="255"/>
      <c r="N734" s="256"/>
      <c r="O734" s="256"/>
      <c r="P734" s="256"/>
      <c r="Q734" s="256"/>
      <c r="R734" s="256"/>
      <c r="S734" s="256"/>
      <c r="T734" s="25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8" t="s">
        <v>256</v>
      </c>
      <c r="AU734" s="258" t="s">
        <v>87</v>
      </c>
      <c r="AV734" s="13" t="s">
        <v>85</v>
      </c>
      <c r="AW734" s="13" t="s">
        <v>36</v>
      </c>
      <c r="AX734" s="13" t="s">
        <v>78</v>
      </c>
      <c r="AY734" s="258" t="s">
        <v>242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9141</v>
      </c>
      <c r="G735" s="260"/>
      <c r="H735" s="263">
        <v>240.10000000000002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9142</v>
      </c>
      <c r="G736" s="260"/>
      <c r="H736" s="263">
        <v>136.60000000000002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9143</v>
      </c>
      <c r="G737" s="260"/>
      <c r="H737" s="263">
        <v>62.259999999999998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5" customFormat="1">
      <c r="A738" s="15"/>
      <c r="B738" s="270"/>
      <c r="C738" s="271"/>
      <c r="D738" s="242" t="s">
        <v>256</v>
      </c>
      <c r="E738" s="272" t="s">
        <v>1</v>
      </c>
      <c r="F738" s="273" t="s">
        <v>269</v>
      </c>
      <c r="G738" s="271"/>
      <c r="H738" s="274">
        <v>438.96000000000004</v>
      </c>
      <c r="I738" s="275"/>
      <c r="J738" s="271"/>
      <c r="K738" s="271"/>
      <c r="L738" s="276"/>
      <c r="M738" s="277"/>
      <c r="N738" s="278"/>
      <c r="O738" s="278"/>
      <c r="P738" s="278"/>
      <c r="Q738" s="278"/>
      <c r="R738" s="278"/>
      <c r="S738" s="278"/>
      <c r="T738" s="27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0" t="s">
        <v>256</v>
      </c>
      <c r="AU738" s="280" t="s">
        <v>87</v>
      </c>
      <c r="AV738" s="15" t="s">
        <v>250</v>
      </c>
      <c r="AW738" s="15" t="s">
        <v>36</v>
      </c>
      <c r="AX738" s="15" t="s">
        <v>85</v>
      </c>
      <c r="AY738" s="280" t="s">
        <v>242</v>
      </c>
    </row>
    <row r="739" s="2" customFormat="1" ht="24.15" customHeight="1">
      <c r="A739" s="40"/>
      <c r="B739" s="41"/>
      <c r="C739" s="229" t="s">
        <v>1176</v>
      </c>
      <c r="D739" s="229" t="s">
        <v>245</v>
      </c>
      <c r="E739" s="230" t="s">
        <v>2228</v>
      </c>
      <c r="F739" s="231" t="s">
        <v>2229</v>
      </c>
      <c r="G739" s="232" t="s">
        <v>262</v>
      </c>
      <c r="H739" s="233">
        <v>149.5</v>
      </c>
      <c r="I739" s="234"/>
      <c r="J739" s="235">
        <f>ROUND(I739*H739,2)</f>
        <v>0</v>
      </c>
      <c r="K739" s="231" t="s">
        <v>249</v>
      </c>
      <c r="L739" s="46"/>
      <c r="M739" s="236" t="s">
        <v>1</v>
      </c>
      <c r="N739" s="237" t="s">
        <v>43</v>
      </c>
      <c r="O739" s="93"/>
      <c r="P739" s="238">
        <f>O739*H739</f>
        <v>0</v>
      </c>
      <c r="Q739" s="238">
        <v>0.00020000000000000001</v>
      </c>
      <c r="R739" s="238">
        <f>Q739*H739</f>
        <v>0.029900000000000003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1097</v>
      </c>
      <c r="AT739" s="240" t="s">
        <v>245</v>
      </c>
      <c r="AU739" s="240" t="s">
        <v>87</v>
      </c>
      <c r="AY739" s="19" t="s">
        <v>242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9" t="s">
        <v>85</v>
      </c>
      <c r="BK739" s="241">
        <f>ROUND(I739*H739,2)</f>
        <v>0</v>
      </c>
      <c r="BL739" s="19" t="s">
        <v>1097</v>
      </c>
      <c r="BM739" s="240" t="s">
        <v>9149</v>
      </c>
    </row>
    <row r="740" s="2" customFormat="1">
      <c r="A740" s="40"/>
      <c r="B740" s="41"/>
      <c r="C740" s="42"/>
      <c r="D740" s="242" t="s">
        <v>252</v>
      </c>
      <c r="E740" s="42"/>
      <c r="F740" s="243" t="s">
        <v>2231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252</v>
      </c>
      <c r="AU740" s="19" t="s">
        <v>87</v>
      </c>
    </row>
    <row r="741" s="2" customFormat="1">
      <c r="A741" s="40"/>
      <c r="B741" s="41"/>
      <c r="C741" s="42"/>
      <c r="D741" s="247" t="s">
        <v>254</v>
      </c>
      <c r="E741" s="42"/>
      <c r="F741" s="248" t="s">
        <v>2232</v>
      </c>
      <c r="G741" s="42"/>
      <c r="H741" s="42"/>
      <c r="I741" s="244"/>
      <c r="J741" s="42"/>
      <c r="K741" s="42"/>
      <c r="L741" s="46"/>
      <c r="M741" s="245"/>
      <c r="N741" s="246"/>
      <c r="O741" s="93"/>
      <c r="P741" s="93"/>
      <c r="Q741" s="93"/>
      <c r="R741" s="93"/>
      <c r="S741" s="93"/>
      <c r="T741" s="94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254</v>
      </c>
      <c r="AU741" s="19" t="s">
        <v>87</v>
      </c>
    </row>
    <row r="742" s="2" customFormat="1" ht="16.5" customHeight="1">
      <c r="A742" s="40"/>
      <c r="B742" s="41"/>
      <c r="C742" s="281" t="s">
        <v>3012</v>
      </c>
      <c r="D742" s="281" t="s">
        <v>478</v>
      </c>
      <c r="E742" s="282" t="s">
        <v>2234</v>
      </c>
      <c r="F742" s="283" t="s">
        <v>2235</v>
      </c>
      <c r="G742" s="284" t="s">
        <v>262</v>
      </c>
      <c r="H742" s="285">
        <v>156.97499999999999</v>
      </c>
      <c r="I742" s="286"/>
      <c r="J742" s="287">
        <f>ROUND(I742*H742,2)</f>
        <v>0</v>
      </c>
      <c r="K742" s="283" t="s">
        <v>249</v>
      </c>
      <c r="L742" s="288"/>
      <c r="M742" s="289" t="s">
        <v>1</v>
      </c>
      <c r="N742" s="290" t="s">
        <v>43</v>
      </c>
      <c r="O742" s="93"/>
      <c r="P742" s="238">
        <f>O742*H742</f>
        <v>0</v>
      </c>
      <c r="Q742" s="238">
        <v>0.00012</v>
      </c>
      <c r="R742" s="238">
        <f>Q742*H742</f>
        <v>0.018837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896</v>
      </c>
      <c r="AT742" s="240" t="s">
        <v>478</v>
      </c>
      <c r="AU742" s="240" t="s">
        <v>87</v>
      </c>
      <c r="AY742" s="19" t="s">
        <v>242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9" t="s">
        <v>85</v>
      </c>
      <c r="BK742" s="241">
        <f>ROUND(I742*H742,2)</f>
        <v>0</v>
      </c>
      <c r="BL742" s="19" t="s">
        <v>1097</v>
      </c>
      <c r="BM742" s="240" t="s">
        <v>9150</v>
      </c>
    </row>
    <row r="743" s="2" customFormat="1">
      <c r="A743" s="40"/>
      <c r="B743" s="41"/>
      <c r="C743" s="42"/>
      <c r="D743" s="242" t="s">
        <v>252</v>
      </c>
      <c r="E743" s="42"/>
      <c r="F743" s="243" t="s">
        <v>2235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252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0"/>
      <c r="F744" s="262" t="s">
        <v>9151</v>
      </c>
      <c r="G744" s="260"/>
      <c r="H744" s="263">
        <v>156.97499999999999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4</v>
      </c>
      <c r="AX744" s="14" t="s">
        <v>85</v>
      </c>
      <c r="AY744" s="269" t="s">
        <v>242</v>
      </c>
    </row>
    <row r="745" s="2" customFormat="1" ht="24.15" customHeight="1">
      <c r="A745" s="40"/>
      <c r="B745" s="41"/>
      <c r="C745" s="229" t="s">
        <v>1144</v>
      </c>
      <c r="D745" s="229" t="s">
        <v>245</v>
      </c>
      <c r="E745" s="230" t="s">
        <v>2239</v>
      </c>
      <c r="F745" s="231" t="s">
        <v>2240</v>
      </c>
      <c r="G745" s="232" t="s">
        <v>262</v>
      </c>
      <c r="H745" s="233">
        <v>219.47999999999999</v>
      </c>
      <c r="I745" s="234"/>
      <c r="J745" s="235">
        <f>ROUND(I745*H745,2)</f>
        <v>0</v>
      </c>
      <c r="K745" s="231" t="s">
        <v>249</v>
      </c>
      <c r="L745" s="46"/>
      <c r="M745" s="236" t="s">
        <v>1</v>
      </c>
      <c r="N745" s="237" t="s">
        <v>43</v>
      </c>
      <c r="O745" s="93"/>
      <c r="P745" s="238">
        <f>O745*H745</f>
        <v>0</v>
      </c>
      <c r="Q745" s="238">
        <v>0.00018000000000000001</v>
      </c>
      <c r="R745" s="238">
        <f>Q745*H745</f>
        <v>0.039506400000000004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1097</v>
      </c>
      <c r="AT745" s="240" t="s">
        <v>245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9152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2242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2" customFormat="1">
      <c r="A747" s="40"/>
      <c r="B747" s="41"/>
      <c r="C747" s="42"/>
      <c r="D747" s="247" t="s">
        <v>254</v>
      </c>
      <c r="E747" s="42"/>
      <c r="F747" s="248" t="s">
        <v>2243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254</v>
      </c>
      <c r="AU747" s="19" t="s">
        <v>87</v>
      </c>
    </row>
    <row r="748" s="2" customFormat="1" ht="16.5" customHeight="1">
      <c r="A748" s="40"/>
      <c r="B748" s="41"/>
      <c r="C748" s="281" t="s">
        <v>1182</v>
      </c>
      <c r="D748" s="281" t="s">
        <v>478</v>
      </c>
      <c r="E748" s="282" t="s">
        <v>2245</v>
      </c>
      <c r="F748" s="283" t="s">
        <v>2246</v>
      </c>
      <c r="G748" s="284" t="s">
        <v>262</v>
      </c>
      <c r="H748" s="285">
        <v>230.45400000000001</v>
      </c>
      <c r="I748" s="286"/>
      <c r="J748" s="287">
        <f>ROUND(I748*H748,2)</f>
        <v>0</v>
      </c>
      <c r="K748" s="283" t="s">
        <v>249</v>
      </c>
      <c r="L748" s="288"/>
      <c r="M748" s="289" t="s">
        <v>1</v>
      </c>
      <c r="N748" s="290" t="s">
        <v>43</v>
      </c>
      <c r="O748" s="93"/>
      <c r="P748" s="238">
        <f>O748*H748</f>
        <v>0</v>
      </c>
      <c r="Q748" s="238">
        <v>0.00012</v>
      </c>
      <c r="R748" s="238">
        <f>Q748*H748</f>
        <v>0.027654480000000002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896</v>
      </c>
      <c r="AT748" s="240" t="s">
        <v>478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9153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2246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14" customFormat="1">
      <c r="A750" s="14"/>
      <c r="B750" s="259"/>
      <c r="C750" s="260"/>
      <c r="D750" s="242" t="s">
        <v>256</v>
      </c>
      <c r="E750" s="260"/>
      <c r="F750" s="262" t="s">
        <v>9154</v>
      </c>
      <c r="G750" s="260"/>
      <c r="H750" s="263">
        <v>230.45400000000001</v>
      </c>
      <c r="I750" s="264"/>
      <c r="J750" s="260"/>
      <c r="K750" s="260"/>
      <c r="L750" s="265"/>
      <c r="M750" s="266"/>
      <c r="N750" s="267"/>
      <c r="O750" s="267"/>
      <c r="P750" s="267"/>
      <c r="Q750" s="267"/>
      <c r="R750" s="267"/>
      <c r="S750" s="267"/>
      <c r="T750" s="26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9" t="s">
        <v>256</v>
      </c>
      <c r="AU750" s="269" t="s">
        <v>87</v>
      </c>
      <c r="AV750" s="14" t="s">
        <v>87</v>
      </c>
      <c r="AW750" s="14" t="s">
        <v>4</v>
      </c>
      <c r="AX750" s="14" t="s">
        <v>85</v>
      </c>
      <c r="AY750" s="269" t="s">
        <v>242</v>
      </c>
    </row>
    <row r="751" s="2" customFormat="1" ht="16.5" customHeight="1">
      <c r="A751" s="40"/>
      <c r="B751" s="41"/>
      <c r="C751" s="229" t="s">
        <v>570</v>
      </c>
      <c r="D751" s="229" t="s">
        <v>245</v>
      </c>
      <c r="E751" s="230" t="s">
        <v>2250</v>
      </c>
      <c r="F751" s="231" t="s">
        <v>2251</v>
      </c>
      <c r="G751" s="232" t="s">
        <v>262</v>
      </c>
      <c r="H751" s="233">
        <v>389.44999999999999</v>
      </c>
      <c r="I751" s="234"/>
      <c r="J751" s="235">
        <f>ROUND(I751*H751,2)</f>
        <v>0</v>
      </c>
      <c r="K751" s="231" t="s">
        <v>249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9.0000000000000006E-05</v>
      </c>
      <c r="R751" s="238">
        <f>Q751*H751</f>
        <v>0.035050499999999998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9155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2253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2" customFormat="1">
      <c r="A753" s="40"/>
      <c r="B753" s="41"/>
      <c r="C753" s="42"/>
      <c r="D753" s="247" t="s">
        <v>254</v>
      </c>
      <c r="E753" s="42"/>
      <c r="F753" s="248" t="s">
        <v>2254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254</v>
      </c>
      <c r="AU753" s="19" t="s">
        <v>87</v>
      </c>
    </row>
    <row r="754" s="2" customFormat="1" ht="24.15" customHeight="1">
      <c r="A754" s="40"/>
      <c r="B754" s="41"/>
      <c r="C754" s="229" t="s">
        <v>2142</v>
      </c>
      <c r="D754" s="229" t="s">
        <v>245</v>
      </c>
      <c r="E754" s="230" t="s">
        <v>2275</v>
      </c>
      <c r="F754" s="231" t="s">
        <v>2276</v>
      </c>
      <c r="G754" s="232" t="s">
        <v>299</v>
      </c>
      <c r="H754" s="233">
        <v>13.549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9156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2278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2279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2" customFormat="1" ht="22.8" customHeight="1">
      <c r="A757" s="12"/>
      <c r="B757" s="213"/>
      <c r="C757" s="214"/>
      <c r="D757" s="215" t="s">
        <v>77</v>
      </c>
      <c r="E757" s="227" t="s">
        <v>2280</v>
      </c>
      <c r="F757" s="227" t="s">
        <v>2281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SUM(P758:P796)</f>
        <v>0</v>
      </c>
      <c r="Q757" s="221"/>
      <c r="R757" s="222">
        <f>SUM(R758:R796)</f>
        <v>0.29363299999999998</v>
      </c>
      <c r="S757" s="221"/>
      <c r="T757" s="223">
        <f>SUM(T758:T796)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87</v>
      </c>
      <c r="AT757" s="225" t="s">
        <v>77</v>
      </c>
      <c r="AU757" s="225" t="s">
        <v>85</v>
      </c>
      <c r="AY757" s="224" t="s">
        <v>242</v>
      </c>
      <c r="BK757" s="226">
        <f>SUM(BK758:BK796)</f>
        <v>0</v>
      </c>
    </row>
    <row r="758" s="2" customFormat="1" ht="24.15" customHeight="1">
      <c r="A758" s="40"/>
      <c r="B758" s="41"/>
      <c r="C758" s="229" t="s">
        <v>731</v>
      </c>
      <c r="D758" s="229" t="s">
        <v>245</v>
      </c>
      <c r="E758" s="230" t="s">
        <v>2283</v>
      </c>
      <c r="F758" s="231" t="s">
        <v>2284</v>
      </c>
      <c r="G758" s="232" t="s">
        <v>248</v>
      </c>
      <c r="H758" s="233">
        <v>61.920000000000002</v>
      </c>
      <c r="I758" s="234"/>
      <c r="J758" s="235">
        <f>ROUND(I758*H758,2)</f>
        <v>0</v>
      </c>
      <c r="K758" s="231" t="s">
        <v>249</v>
      </c>
      <c r="L758" s="46"/>
      <c r="M758" s="236" t="s">
        <v>1</v>
      </c>
      <c r="N758" s="237" t="s">
        <v>43</v>
      </c>
      <c r="O758" s="93"/>
      <c r="P758" s="238">
        <f>O758*H758</f>
        <v>0</v>
      </c>
      <c r="Q758" s="238">
        <v>0.00013999999999999999</v>
      </c>
      <c r="R758" s="238">
        <f>Q758*H758</f>
        <v>0.0086687999999999991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1097</v>
      </c>
      <c r="AT758" s="240" t="s">
        <v>245</v>
      </c>
      <c r="AU758" s="240" t="s">
        <v>87</v>
      </c>
      <c r="AY758" s="19" t="s">
        <v>242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85</v>
      </c>
      <c r="BK758" s="241">
        <f>ROUND(I758*H758,2)</f>
        <v>0</v>
      </c>
      <c r="BL758" s="19" t="s">
        <v>1097</v>
      </c>
      <c r="BM758" s="240" t="s">
        <v>9157</v>
      </c>
    </row>
    <row r="759" s="2" customFormat="1">
      <c r="A759" s="40"/>
      <c r="B759" s="41"/>
      <c r="C759" s="42"/>
      <c r="D759" s="242" t="s">
        <v>252</v>
      </c>
      <c r="E759" s="42"/>
      <c r="F759" s="243" t="s">
        <v>2286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252</v>
      </c>
      <c r="AU759" s="19" t="s">
        <v>87</v>
      </c>
    </row>
    <row r="760" s="2" customFormat="1">
      <c r="A760" s="40"/>
      <c r="B760" s="41"/>
      <c r="C760" s="42"/>
      <c r="D760" s="247" t="s">
        <v>254</v>
      </c>
      <c r="E760" s="42"/>
      <c r="F760" s="248" t="s">
        <v>2287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254</v>
      </c>
      <c r="AU760" s="19" t="s">
        <v>87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9158</v>
      </c>
      <c r="G761" s="260"/>
      <c r="H761" s="263">
        <v>61.920000000000002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85</v>
      </c>
      <c r="AY761" s="269" t="s">
        <v>242</v>
      </c>
    </row>
    <row r="762" s="2" customFormat="1" ht="24.15" customHeight="1">
      <c r="A762" s="40"/>
      <c r="B762" s="41"/>
      <c r="C762" s="229" t="s">
        <v>738</v>
      </c>
      <c r="D762" s="229" t="s">
        <v>245</v>
      </c>
      <c r="E762" s="230" t="s">
        <v>2290</v>
      </c>
      <c r="F762" s="231" t="s">
        <v>2291</v>
      </c>
      <c r="G762" s="232" t="s">
        <v>248</v>
      </c>
      <c r="H762" s="233">
        <v>61.920000000000002</v>
      </c>
      <c r="I762" s="234"/>
      <c r="J762" s="235">
        <f>ROUND(I762*H762,2)</f>
        <v>0</v>
      </c>
      <c r="K762" s="231" t="s">
        <v>249</v>
      </c>
      <c r="L762" s="46"/>
      <c r="M762" s="236" t="s">
        <v>1</v>
      </c>
      <c r="N762" s="237" t="s">
        <v>43</v>
      </c>
      <c r="O762" s="93"/>
      <c r="P762" s="238">
        <f>O762*H762</f>
        <v>0</v>
      </c>
      <c r="Q762" s="238">
        <v>0.00012</v>
      </c>
      <c r="R762" s="238">
        <f>Q762*H762</f>
        <v>0.0074304000000000002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40" t="s">
        <v>1097</v>
      </c>
      <c r="AT762" s="240" t="s">
        <v>245</v>
      </c>
      <c r="AU762" s="240" t="s">
        <v>87</v>
      </c>
      <c r="AY762" s="19" t="s">
        <v>242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9" t="s">
        <v>85</v>
      </c>
      <c r="BK762" s="241">
        <f>ROUND(I762*H762,2)</f>
        <v>0</v>
      </c>
      <c r="BL762" s="19" t="s">
        <v>1097</v>
      </c>
      <c r="BM762" s="240" t="s">
        <v>9159</v>
      </c>
    </row>
    <row r="763" s="2" customFormat="1">
      <c r="A763" s="40"/>
      <c r="B763" s="41"/>
      <c r="C763" s="42"/>
      <c r="D763" s="242" t="s">
        <v>252</v>
      </c>
      <c r="E763" s="42"/>
      <c r="F763" s="243" t="s">
        <v>2293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252</v>
      </c>
      <c r="AU763" s="19" t="s">
        <v>87</v>
      </c>
    </row>
    <row r="764" s="2" customFormat="1">
      <c r="A764" s="40"/>
      <c r="B764" s="41"/>
      <c r="C764" s="42"/>
      <c r="D764" s="247" t="s">
        <v>254</v>
      </c>
      <c r="E764" s="42"/>
      <c r="F764" s="248" t="s">
        <v>2294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254</v>
      </c>
      <c r="AU764" s="19" t="s">
        <v>87</v>
      </c>
    </row>
    <row r="765" s="2" customFormat="1" ht="16.5" customHeight="1">
      <c r="A765" s="40"/>
      <c r="B765" s="41"/>
      <c r="C765" s="229" t="s">
        <v>1232</v>
      </c>
      <c r="D765" s="229" t="s">
        <v>245</v>
      </c>
      <c r="E765" s="230" t="s">
        <v>2296</v>
      </c>
      <c r="F765" s="231" t="s">
        <v>2297</v>
      </c>
      <c r="G765" s="232" t="s">
        <v>248</v>
      </c>
      <c r="H765" s="233">
        <v>538.27999999999997</v>
      </c>
      <c r="I765" s="234"/>
      <c r="J765" s="235">
        <f>ROUND(I765*H765,2)</f>
        <v>0</v>
      </c>
      <c r="K765" s="231" t="s">
        <v>249</v>
      </c>
      <c r="L765" s="46"/>
      <c r="M765" s="236" t="s">
        <v>1</v>
      </c>
      <c r="N765" s="237" t="s">
        <v>43</v>
      </c>
      <c r="O765" s="93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1097</v>
      </c>
      <c r="AT765" s="240" t="s">
        <v>245</v>
      </c>
      <c r="AU765" s="240" t="s">
        <v>87</v>
      </c>
      <c r="AY765" s="19" t="s">
        <v>242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9" t="s">
        <v>85</v>
      </c>
      <c r="BK765" s="241">
        <f>ROUND(I765*H765,2)</f>
        <v>0</v>
      </c>
      <c r="BL765" s="19" t="s">
        <v>1097</v>
      </c>
      <c r="BM765" s="240" t="s">
        <v>9160</v>
      </c>
    </row>
    <row r="766" s="2" customFormat="1">
      <c r="A766" s="40"/>
      <c r="B766" s="41"/>
      <c r="C766" s="42"/>
      <c r="D766" s="242" t="s">
        <v>252</v>
      </c>
      <c r="E766" s="42"/>
      <c r="F766" s="243" t="s">
        <v>2299</v>
      </c>
      <c r="G766" s="42"/>
      <c r="H766" s="42"/>
      <c r="I766" s="244"/>
      <c r="J766" s="42"/>
      <c r="K766" s="42"/>
      <c r="L766" s="46"/>
      <c r="M766" s="245"/>
      <c r="N766" s="246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252</v>
      </c>
      <c r="AU766" s="19" t="s">
        <v>87</v>
      </c>
    </row>
    <row r="767" s="2" customFormat="1">
      <c r="A767" s="40"/>
      <c r="B767" s="41"/>
      <c r="C767" s="42"/>
      <c r="D767" s="247" t="s">
        <v>254</v>
      </c>
      <c r="E767" s="42"/>
      <c r="F767" s="248" t="s">
        <v>2300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254</v>
      </c>
      <c r="AU767" s="19" t="s">
        <v>87</v>
      </c>
    </row>
    <row r="768" s="13" customFormat="1">
      <c r="A768" s="13"/>
      <c r="B768" s="249"/>
      <c r="C768" s="250"/>
      <c r="D768" s="242" t="s">
        <v>256</v>
      </c>
      <c r="E768" s="251" t="s">
        <v>1</v>
      </c>
      <c r="F768" s="252" t="s">
        <v>2301</v>
      </c>
      <c r="G768" s="250"/>
      <c r="H768" s="251" t="s">
        <v>1</v>
      </c>
      <c r="I768" s="253"/>
      <c r="J768" s="250"/>
      <c r="K768" s="250"/>
      <c r="L768" s="254"/>
      <c r="M768" s="255"/>
      <c r="N768" s="256"/>
      <c r="O768" s="256"/>
      <c r="P768" s="256"/>
      <c r="Q768" s="256"/>
      <c r="R768" s="256"/>
      <c r="S768" s="256"/>
      <c r="T768" s="25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8" t="s">
        <v>256</v>
      </c>
      <c r="AU768" s="258" t="s">
        <v>87</v>
      </c>
      <c r="AV768" s="13" t="s">
        <v>85</v>
      </c>
      <c r="AW768" s="13" t="s">
        <v>36</v>
      </c>
      <c r="AX768" s="13" t="s">
        <v>78</v>
      </c>
      <c r="AY768" s="258" t="s">
        <v>242</v>
      </c>
    </row>
    <row r="769" s="14" customFormat="1">
      <c r="A769" s="14"/>
      <c r="B769" s="259"/>
      <c r="C769" s="260"/>
      <c r="D769" s="242" t="s">
        <v>256</v>
      </c>
      <c r="E769" s="261" t="s">
        <v>1</v>
      </c>
      <c r="F769" s="262" t="s">
        <v>9161</v>
      </c>
      <c r="G769" s="260"/>
      <c r="H769" s="263">
        <v>158.38000000000002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9" t="s">
        <v>256</v>
      </c>
      <c r="AU769" s="269" t="s">
        <v>87</v>
      </c>
      <c r="AV769" s="14" t="s">
        <v>87</v>
      </c>
      <c r="AW769" s="14" t="s">
        <v>36</v>
      </c>
      <c r="AX769" s="14" t="s">
        <v>78</v>
      </c>
      <c r="AY769" s="269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9162</v>
      </c>
      <c r="G770" s="260"/>
      <c r="H770" s="263">
        <v>379.90000000000003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343</v>
      </c>
      <c r="G771" s="260"/>
      <c r="H771" s="263">
        <v>0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5" customFormat="1">
      <c r="A772" s="15"/>
      <c r="B772" s="270"/>
      <c r="C772" s="271"/>
      <c r="D772" s="242" t="s">
        <v>256</v>
      </c>
      <c r="E772" s="272" t="s">
        <v>1</v>
      </c>
      <c r="F772" s="273" t="s">
        <v>269</v>
      </c>
      <c r="G772" s="271"/>
      <c r="H772" s="274">
        <v>538.28000000000009</v>
      </c>
      <c r="I772" s="275"/>
      <c r="J772" s="271"/>
      <c r="K772" s="271"/>
      <c r="L772" s="276"/>
      <c r="M772" s="277"/>
      <c r="N772" s="278"/>
      <c r="O772" s="278"/>
      <c r="P772" s="278"/>
      <c r="Q772" s="278"/>
      <c r="R772" s="278"/>
      <c r="S772" s="278"/>
      <c r="T772" s="279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0" t="s">
        <v>256</v>
      </c>
      <c r="AU772" s="280" t="s">
        <v>87</v>
      </c>
      <c r="AV772" s="15" t="s">
        <v>250</v>
      </c>
      <c r="AW772" s="15" t="s">
        <v>36</v>
      </c>
      <c r="AX772" s="15" t="s">
        <v>85</v>
      </c>
      <c r="AY772" s="280" t="s">
        <v>242</v>
      </c>
    </row>
    <row r="773" s="2" customFormat="1" ht="24.15" customHeight="1">
      <c r="A773" s="40"/>
      <c r="B773" s="41"/>
      <c r="C773" s="229" t="s">
        <v>1282</v>
      </c>
      <c r="D773" s="229" t="s">
        <v>245</v>
      </c>
      <c r="E773" s="230" t="s">
        <v>2309</v>
      </c>
      <c r="F773" s="231" t="s">
        <v>2310</v>
      </c>
      <c r="G773" s="232" t="s">
        <v>248</v>
      </c>
      <c r="H773" s="233">
        <v>538.27999999999997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0.00010000000000000001</v>
      </c>
      <c r="R773" s="238">
        <f>Q773*H773</f>
        <v>0.053828000000000001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9163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2312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2313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3" customFormat="1">
      <c r="A776" s="13"/>
      <c r="B776" s="249"/>
      <c r="C776" s="250"/>
      <c r="D776" s="242" t="s">
        <v>256</v>
      </c>
      <c r="E776" s="251" t="s">
        <v>1</v>
      </c>
      <c r="F776" s="252" t="s">
        <v>2301</v>
      </c>
      <c r="G776" s="250"/>
      <c r="H776" s="251" t="s">
        <v>1</v>
      </c>
      <c r="I776" s="253"/>
      <c r="J776" s="250"/>
      <c r="K776" s="250"/>
      <c r="L776" s="254"/>
      <c r="M776" s="255"/>
      <c r="N776" s="256"/>
      <c r="O776" s="256"/>
      <c r="P776" s="256"/>
      <c r="Q776" s="256"/>
      <c r="R776" s="256"/>
      <c r="S776" s="256"/>
      <c r="T776" s="25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8" t="s">
        <v>256</v>
      </c>
      <c r="AU776" s="258" t="s">
        <v>87</v>
      </c>
      <c r="AV776" s="13" t="s">
        <v>85</v>
      </c>
      <c r="AW776" s="13" t="s">
        <v>36</v>
      </c>
      <c r="AX776" s="13" t="s">
        <v>78</v>
      </c>
      <c r="AY776" s="258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9161</v>
      </c>
      <c r="G777" s="260"/>
      <c r="H777" s="263">
        <v>158.38000000000002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9162</v>
      </c>
      <c r="G778" s="260"/>
      <c r="H778" s="263">
        <v>379.90000000000003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4" customFormat="1">
      <c r="A779" s="14"/>
      <c r="B779" s="259"/>
      <c r="C779" s="260"/>
      <c r="D779" s="242" t="s">
        <v>256</v>
      </c>
      <c r="E779" s="261" t="s">
        <v>1</v>
      </c>
      <c r="F779" s="262" t="s">
        <v>343</v>
      </c>
      <c r="G779" s="260"/>
      <c r="H779" s="263">
        <v>0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36</v>
      </c>
      <c r="AX779" s="14" t="s">
        <v>78</v>
      </c>
      <c r="AY779" s="269" t="s">
        <v>242</v>
      </c>
    </row>
    <row r="780" s="15" customFormat="1">
      <c r="A780" s="15"/>
      <c r="B780" s="270"/>
      <c r="C780" s="271"/>
      <c r="D780" s="242" t="s">
        <v>256</v>
      </c>
      <c r="E780" s="272" t="s">
        <v>1</v>
      </c>
      <c r="F780" s="273" t="s">
        <v>269</v>
      </c>
      <c r="G780" s="271"/>
      <c r="H780" s="274">
        <v>538.28000000000009</v>
      </c>
      <c r="I780" s="275"/>
      <c r="J780" s="271"/>
      <c r="K780" s="271"/>
      <c r="L780" s="276"/>
      <c r="M780" s="277"/>
      <c r="N780" s="278"/>
      <c r="O780" s="278"/>
      <c r="P780" s="278"/>
      <c r="Q780" s="278"/>
      <c r="R780" s="278"/>
      <c r="S780" s="278"/>
      <c r="T780" s="27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80" t="s">
        <v>256</v>
      </c>
      <c r="AU780" s="280" t="s">
        <v>87</v>
      </c>
      <c r="AV780" s="15" t="s">
        <v>250</v>
      </c>
      <c r="AW780" s="15" t="s">
        <v>36</v>
      </c>
      <c r="AX780" s="15" t="s">
        <v>85</v>
      </c>
      <c r="AY780" s="280" t="s">
        <v>242</v>
      </c>
    </row>
    <row r="781" s="2" customFormat="1" ht="24.15" customHeight="1">
      <c r="A781" s="40"/>
      <c r="B781" s="41"/>
      <c r="C781" s="229" t="s">
        <v>1289</v>
      </c>
      <c r="D781" s="229" t="s">
        <v>245</v>
      </c>
      <c r="E781" s="230" t="s">
        <v>2315</v>
      </c>
      <c r="F781" s="231" t="s">
        <v>2316</v>
      </c>
      <c r="G781" s="232" t="s">
        <v>248</v>
      </c>
      <c r="H781" s="233">
        <v>538.27999999999997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0.00036000000000000002</v>
      </c>
      <c r="R781" s="238">
        <f>Q781*H781</f>
        <v>0.1937808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9164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2318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2319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3" customFormat="1">
      <c r="A784" s="13"/>
      <c r="B784" s="249"/>
      <c r="C784" s="250"/>
      <c r="D784" s="242" t="s">
        <v>256</v>
      </c>
      <c r="E784" s="251" t="s">
        <v>1</v>
      </c>
      <c r="F784" s="252" t="s">
        <v>2301</v>
      </c>
      <c r="G784" s="250"/>
      <c r="H784" s="251" t="s">
        <v>1</v>
      </c>
      <c r="I784" s="253"/>
      <c r="J784" s="250"/>
      <c r="K784" s="250"/>
      <c r="L784" s="254"/>
      <c r="M784" s="255"/>
      <c r="N784" s="256"/>
      <c r="O784" s="256"/>
      <c r="P784" s="256"/>
      <c r="Q784" s="256"/>
      <c r="R784" s="256"/>
      <c r="S784" s="256"/>
      <c r="T784" s="25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8" t="s">
        <v>256</v>
      </c>
      <c r="AU784" s="258" t="s">
        <v>87</v>
      </c>
      <c r="AV784" s="13" t="s">
        <v>85</v>
      </c>
      <c r="AW784" s="13" t="s">
        <v>36</v>
      </c>
      <c r="AX784" s="13" t="s">
        <v>78</v>
      </c>
      <c r="AY784" s="258" t="s">
        <v>242</v>
      </c>
    </row>
    <row r="785" s="14" customFormat="1">
      <c r="A785" s="14"/>
      <c r="B785" s="259"/>
      <c r="C785" s="260"/>
      <c r="D785" s="242" t="s">
        <v>256</v>
      </c>
      <c r="E785" s="261" t="s">
        <v>1</v>
      </c>
      <c r="F785" s="262" t="s">
        <v>9161</v>
      </c>
      <c r="G785" s="260"/>
      <c r="H785" s="263">
        <v>158.38000000000002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9" t="s">
        <v>256</v>
      </c>
      <c r="AU785" s="269" t="s">
        <v>87</v>
      </c>
      <c r="AV785" s="14" t="s">
        <v>87</v>
      </c>
      <c r="AW785" s="14" t="s">
        <v>36</v>
      </c>
      <c r="AX785" s="14" t="s">
        <v>78</v>
      </c>
      <c r="AY785" s="269" t="s">
        <v>242</v>
      </c>
    </row>
    <row r="786" s="14" customFormat="1">
      <c r="A786" s="14"/>
      <c r="B786" s="259"/>
      <c r="C786" s="260"/>
      <c r="D786" s="242" t="s">
        <v>256</v>
      </c>
      <c r="E786" s="261" t="s">
        <v>1</v>
      </c>
      <c r="F786" s="262" t="s">
        <v>9162</v>
      </c>
      <c r="G786" s="260"/>
      <c r="H786" s="263">
        <v>379.90000000000003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36</v>
      </c>
      <c r="AX786" s="14" t="s">
        <v>78</v>
      </c>
      <c r="AY786" s="269" t="s">
        <v>242</v>
      </c>
    </row>
    <row r="787" s="14" customFormat="1">
      <c r="A787" s="14"/>
      <c r="B787" s="259"/>
      <c r="C787" s="260"/>
      <c r="D787" s="242" t="s">
        <v>256</v>
      </c>
      <c r="E787" s="261" t="s">
        <v>1</v>
      </c>
      <c r="F787" s="262" t="s">
        <v>343</v>
      </c>
      <c r="G787" s="260"/>
      <c r="H787" s="263">
        <v>0</v>
      </c>
      <c r="I787" s="264"/>
      <c r="J787" s="260"/>
      <c r="K787" s="260"/>
      <c r="L787" s="265"/>
      <c r="M787" s="266"/>
      <c r="N787" s="267"/>
      <c r="O787" s="267"/>
      <c r="P787" s="267"/>
      <c r="Q787" s="267"/>
      <c r="R787" s="267"/>
      <c r="S787" s="267"/>
      <c r="T787" s="26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9" t="s">
        <v>256</v>
      </c>
      <c r="AU787" s="269" t="s">
        <v>87</v>
      </c>
      <c r="AV787" s="14" t="s">
        <v>87</v>
      </c>
      <c r="AW787" s="14" t="s">
        <v>36</v>
      </c>
      <c r="AX787" s="14" t="s">
        <v>78</v>
      </c>
      <c r="AY787" s="269" t="s">
        <v>242</v>
      </c>
    </row>
    <row r="788" s="15" customFormat="1">
      <c r="A788" s="15"/>
      <c r="B788" s="270"/>
      <c r="C788" s="271"/>
      <c r="D788" s="242" t="s">
        <v>256</v>
      </c>
      <c r="E788" s="272" t="s">
        <v>1</v>
      </c>
      <c r="F788" s="273" t="s">
        <v>269</v>
      </c>
      <c r="G788" s="271"/>
      <c r="H788" s="274">
        <v>538.28000000000009</v>
      </c>
      <c r="I788" s="275"/>
      <c r="J788" s="271"/>
      <c r="K788" s="271"/>
      <c r="L788" s="276"/>
      <c r="M788" s="277"/>
      <c r="N788" s="278"/>
      <c r="O788" s="278"/>
      <c r="P788" s="278"/>
      <c r="Q788" s="278"/>
      <c r="R788" s="278"/>
      <c r="S788" s="278"/>
      <c r="T788" s="279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0" t="s">
        <v>256</v>
      </c>
      <c r="AU788" s="280" t="s">
        <v>87</v>
      </c>
      <c r="AV788" s="15" t="s">
        <v>250</v>
      </c>
      <c r="AW788" s="15" t="s">
        <v>36</v>
      </c>
      <c r="AX788" s="15" t="s">
        <v>85</v>
      </c>
      <c r="AY788" s="280" t="s">
        <v>242</v>
      </c>
    </row>
    <row r="789" s="2" customFormat="1" ht="24.15" customHeight="1">
      <c r="A789" s="40"/>
      <c r="B789" s="41"/>
      <c r="C789" s="229" t="s">
        <v>1164</v>
      </c>
      <c r="D789" s="229" t="s">
        <v>245</v>
      </c>
      <c r="E789" s="230" t="s">
        <v>2320</v>
      </c>
      <c r="F789" s="231" t="s">
        <v>2321</v>
      </c>
      <c r="G789" s="232" t="s">
        <v>248</v>
      </c>
      <c r="H789" s="233">
        <v>31.5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0.00029</v>
      </c>
      <c r="R789" s="238">
        <f>Q789*H789</f>
        <v>0.0091350000000000008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9165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2323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2324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1" t="s">
        <v>1</v>
      </c>
      <c r="F792" s="262" t="s">
        <v>9166</v>
      </c>
      <c r="G792" s="260"/>
      <c r="H792" s="263">
        <v>31.5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36</v>
      </c>
      <c r="AX792" s="14" t="s">
        <v>85</v>
      </c>
      <c r="AY792" s="269" t="s">
        <v>242</v>
      </c>
    </row>
    <row r="793" s="2" customFormat="1" ht="24.15" customHeight="1">
      <c r="A793" s="40"/>
      <c r="B793" s="41"/>
      <c r="C793" s="229" t="s">
        <v>1169</v>
      </c>
      <c r="D793" s="229" t="s">
        <v>245</v>
      </c>
      <c r="E793" s="230" t="s">
        <v>2328</v>
      </c>
      <c r="F793" s="231" t="s">
        <v>2329</v>
      </c>
      <c r="G793" s="232" t="s">
        <v>248</v>
      </c>
      <c r="H793" s="233">
        <v>31.5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0.00066</v>
      </c>
      <c r="R793" s="238">
        <f>Q793*H793</f>
        <v>0.020789999999999999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9167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2331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2332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9166</v>
      </c>
      <c r="G796" s="260"/>
      <c r="H796" s="263">
        <v>31.5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12" customFormat="1" ht="22.8" customHeight="1">
      <c r="A797" s="12"/>
      <c r="B797" s="213"/>
      <c r="C797" s="214"/>
      <c r="D797" s="215" t="s">
        <v>77</v>
      </c>
      <c r="E797" s="227" t="s">
        <v>2335</v>
      </c>
      <c r="F797" s="227" t="s">
        <v>2336</v>
      </c>
      <c r="G797" s="214"/>
      <c r="H797" s="214"/>
      <c r="I797" s="217"/>
      <c r="J797" s="228">
        <f>BK797</f>
        <v>0</v>
      </c>
      <c r="K797" s="214"/>
      <c r="L797" s="219"/>
      <c r="M797" s="220"/>
      <c r="N797" s="221"/>
      <c r="O797" s="221"/>
      <c r="P797" s="222">
        <f>SUM(P798:P820)</f>
        <v>0</v>
      </c>
      <c r="Q797" s="221"/>
      <c r="R797" s="222">
        <f>SUM(R798:R820)</f>
        <v>1.1787126400000001</v>
      </c>
      <c r="S797" s="221"/>
      <c r="T797" s="223">
        <f>SUM(T798:T820)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24" t="s">
        <v>87</v>
      </c>
      <c r="AT797" s="225" t="s">
        <v>77</v>
      </c>
      <c r="AU797" s="225" t="s">
        <v>85</v>
      </c>
      <c r="AY797" s="224" t="s">
        <v>242</v>
      </c>
      <c r="BK797" s="226">
        <f>SUM(BK798:BK820)</f>
        <v>0</v>
      </c>
    </row>
    <row r="798" s="2" customFormat="1" ht="24.15" customHeight="1">
      <c r="A798" s="40"/>
      <c r="B798" s="41"/>
      <c r="C798" s="229" t="s">
        <v>357</v>
      </c>
      <c r="D798" s="229" t="s">
        <v>245</v>
      </c>
      <c r="E798" s="230" t="s">
        <v>2338</v>
      </c>
      <c r="F798" s="231" t="s">
        <v>2339</v>
      </c>
      <c r="G798" s="232" t="s">
        <v>248</v>
      </c>
      <c r="H798" s="233">
        <v>2259.7260000000001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9168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2341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2342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9169</v>
      </c>
      <c r="G801" s="260"/>
      <c r="H801" s="263">
        <v>1645.0360000000001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9170</v>
      </c>
      <c r="G802" s="260"/>
      <c r="H802" s="263">
        <v>265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9171</v>
      </c>
      <c r="G803" s="260"/>
      <c r="H803" s="263">
        <v>349.69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5" customFormat="1">
      <c r="A804" s="15"/>
      <c r="B804" s="270"/>
      <c r="C804" s="271"/>
      <c r="D804" s="242" t="s">
        <v>256</v>
      </c>
      <c r="E804" s="272" t="s">
        <v>1</v>
      </c>
      <c r="F804" s="273" t="s">
        <v>269</v>
      </c>
      <c r="G804" s="271"/>
      <c r="H804" s="274">
        <v>2259.7260000000001</v>
      </c>
      <c r="I804" s="275"/>
      <c r="J804" s="271"/>
      <c r="K804" s="271"/>
      <c r="L804" s="276"/>
      <c r="M804" s="277"/>
      <c r="N804" s="278"/>
      <c r="O804" s="278"/>
      <c r="P804" s="278"/>
      <c r="Q804" s="278"/>
      <c r="R804" s="278"/>
      <c r="S804" s="278"/>
      <c r="T804" s="279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0" t="s">
        <v>256</v>
      </c>
      <c r="AU804" s="280" t="s">
        <v>87</v>
      </c>
      <c r="AV804" s="15" t="s">
        <v>250</v>
      </c>
      <c r="AW804" s="15" t="s">
        <v>36</v>
      </c>
      <c r="AX804" s="15" t="s">
        <v>85</v>
      </c>
      <c r="AY804" s="280" t="s">
        <v>242</v>
      </c>
    </row>
    <row r="805" s="2" customFormat="1" ht="24.15" customHeight="1">
      <c r="A805" s="40"/>
      <c r="B805" s="41"/>
      <c r="C805" s="229" t="s">
        <v>365</v>
      </c>
      <c r="D805" s="229" t="s">
        <v>245</v>
      </c>
      <c r="E805" s="230" t="s">
        <v>2350</v>
      </c>
      <c r="F805" s="231" t="s">
        <v>2351</v>
      </c>
      <c r="G805" s="232" t="s">
        <v>248</v>
      </c>
      <c r="H805" s="233">
        <v>2405.5360000000001</v>
      </c>
      <c r="I805" s="234"/>
      <c r="J805" s="235">
        <f>ROUND(I805*H805,2)</f>
        <v>0</v>
      </c>
      <c r="K805" s="231" t="s">
        <v>249</v>
      </c>
      <c r="L805" s="46"/>
      <c r="M805" s="236" t="s">
        <v>1</v>
      </c>
      <c r="N805" s="237" t="s">
        <v>43</v>
      </c>
      <c r="O805" s="93"/>
      <c r="P805" s="238">
        <f>O805*H805</f>
        <v>0</v>
      </c>
      <c r="Q805" s="238">
        <v>0.00020000000000000001</v>
      </c>
      <c r="R805" s="238">
        <f>Q805*H805</f>
        <v>0.48110720000000001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1097</v>
      </c>
      <c r="AT805" s="240" t="s">
        <v>245</v>
      </c>
      <c r="AU805" s="240" t="s">
        <v>87</v>
      </c>
      <c r="AY805" s="19" t="s">
        <v>242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9" t="s">
        <v>85</v>
      </c>
      <c r="BK805" s="241">
        <f>ROUND(I805*H805,2)</f>
        <v>0</v>
      </c>
      <c r="BL805" s="19" t="s">
        <v>1097</v>
      </c>
      <c r="BM805" s="240" t="s">
        <v>9172</v>
      </c>
    </row>
    <row r="806" s="2" customFormat="1">
      <c r="A806" s="40"/>
      <c r="B806" s="41"/>
      <c r="C806" s="42"/>
      <c r="D806" s="242" t="s">
        <v>252</v>
      </c>
      <c r="E806" s="42"/>
      <c r="F806" s="243" t="s">
        <v>2353</v>
      </c>
      <c r="G806" s="42"/>
      <c r="H806" s="42"/>
      <c r="I806" s="244"/>
      <c r="J806" s="42"/>
      <c r="K806" s="42"/>
      <c r="L806" s="46"/>
      <c r="M806" s="245"/>
      <c r="N806" s="246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252</v>
      </c>
      <c r="AU806" s="19" t="s">
        <v>87</v>
      </c>
    </row>
    <row r="807" s="2" customFormat="1">
      <c r="A807" s="40"/>
      <c r="B807" s="41"/>
      <c r="C807" s="42"/>
      <c r="D807" s="247" t="s">
        <v>254</v>
      </c>
      <c r="E807" s="42"/>
      <c r="F807" s="248" t="s">
        <v>2354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254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1" t="s">
        <v>1</v>
      </c>
      <c r="F808" s="262" t="s">
        <v>9169</v>
      </c>
      <c r="G808" s="260"/>
      <c r="H808" s="263">
        <v>1645.0360000000001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36</v>
      </c>
      <c r="AX808" s="14" t="s">
        <v>78</v>
      </c>
      <c r="AY808" s="269" t="s">
        <v>242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9170</v>
      </c>
      <c r="G809" s="260"/>
      <c r="H809" s="263">
        <v>265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78</v>
      </c>
      <c r="AY809" s="269" t="s">
        <v>242</v>
      </c>
    </row>
    <row r="810" s="14" customFormat="1">
      <c r="A810" s="14"/>
      <c r="B810" s="259"/>
      <c r="C810" s="260"/>
      <c r="D810" s="242" t="s">
        <v>256</v>
      </c>
      <c r="E810" s="261" t="s">
        <v>1</v>
      </c>
      <c r="F810" s="262" t="s">
        <v>9171</v>
      </c>
      <c r="G810" s="260"/>
      <c r="H810" s="263">
        <v>349.69</v>
      </c>
      <c r="I810" s="264"/>
      <c r="J810" s="260"/>
      <c r="K810" s="260"/>
      <c r="L810" s="265"/>
      <c r="M810" s="266"/>
      <c r="N810" s="267"/>
      <c r="O810" s="267"/>
      <c r="P810" s="267"/>
      <c r="Q810" s="267"/>
      <c r="R810" s="267"/>
      <c r="S810" s="267"/>
      <c r="T810" s="26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9" t="s">
        <v>256</v>
      </c>
      <c r="AU810" s="269" t="s">
        <v>87</v>
      </c>
      <c r="AV810" s="14" t="s">
        <v>87</v>
      </c>
      <c r="AW810" s="14" t="s">
        <v>36</v>
      </c>
      <c r="AX810" s="14" t="s">
        <v>78</v>
      </c>
      <c r="AY810" s="269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9173</v>
      </c>
      <c r="G811" s="260"/>
      <c r="H811" s="263">
        <v>145.81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5" customFormat="1">
      <c r="A812" s="15"/>
      <c r="B812" s="270"/>
      <c r="C812" s="271"/>
      <c r="D812" s="242" t="s">
        <v>256</v>
      </c>
      <c r="E812" s="272" t="s">
        <v>1</v>
      </c>
      <c r="F812" s="273" t="s">
        <v>269</v>
      </c>
      <c r="G812" s="271"/>
      <c r="H812" s="274">
        <v>2405.5360000000001</v>
      </c>
      <c r="I812" s="275"/>
      <c r="J812" s="271"/>
      <c r="K812" s="271"/>
      <c r="L812" s="276"/>
      <c r="M812" s="277"/>
      <c r="N812" s="278"/>
      <c r="O812" s="278"/>
      <c r="P812" s="278"/>
      <c r="Q812" s="278"/>
      <c r="R812" s="278"/>
      <c r="S812" s="278"/>
      <c r="T812" s="279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0" t="s">
        <v>256</v>
      </c>
      <c r="AU812" s="280" t="s">
        <v>87</v>
      </c>
      <c r="AV812" s="15" t="s">
        <v>250</v>
      </c>
      <c r="AW812" s="15" t="s">
        <v>36</v>
      </c>
      <c r="AX812" s="15" t="s">
        <v>85</v>
      </c>
      <c r="AY812" s="280" t="s">
        <v>242</v>
      </c>
    </row>
    <row r="813" s="2" customFormat="1" ht="33" customHeight="1">
      <c r="A813" s="40"/>
      <c r="B813" s="41"/>
      <c r="C813" s="229" t="s">
        <v>2449</v>
      </c>
      <c r="D813" s="229" t="s">
        <v>245</v>
      </c>
      <c r="E813" s="230" t="s">
        <v>2356</v>
      </c>
      <c r="F813" s="231" t="s">
        <v>2357</v>
      </c>
      <c r="G813" s="232" t="s">
        <v>248</v>
      </c>
      <c r="H813" s="233">
        <v>2405.5360000000001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0.00029</v>
      </c>
      <c r="R813" s="238">
        <f>Q813*H813</f>
        <v>0.69760544000000002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9174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2359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2360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14" customFormat="1">
      <c r="A816" s="14"/>
      <c r="B816" s="259"/>
      <c r="C816" s="260"/>
      <c r="D816" s="242" t="s">
        <v>256</v>
      </c>
      <c r="E816" s="261" t="s">
        <v>1</v>
      </c>
      <c r="F816" s="262" t="s">
        <v>9169</v>
      </c>
      <c r="G816" s="260"/>
      <c r="H816" s="263">
        <v>1645.0360000000001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256</v>
      </c>
      <c r="AU816" s="269" t="s">
        <v>87</v>
      </c>
      <c r="AV816" s="14" t="s">
        <v>87</v>
      </c>
      <c r="AW816" s="14" t="s">
        <v>36</v>
      </c>
      <c r="AX816" s="14" t="s">
        <v>78</v>
      </c>
      <c r="AY816" s="269" t="s">
        <v>242</v>
      </c>
    </row>
    <row r="817" s="14" customFormat="1">
      <c r="A817" s="14"/>
      <c r="B817" s="259"/>
      <c r="C817" s="260"/>
      <c r="D817" s="242" t="s">
        <v>256</v>
      </c>
      <c r="E817" s="261" t="s">
        <v>1</v>
      </c>
      <c r="F817" s="262" t="s">
        <v>9170</v>
      </c>
      <c r="G817" s="260"/>
      <c r="H817" s="263">
        <v>265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9" t="s">
        <v>256</v>
      </c>
      <c r="AU817" s="269" t="s">
        <v>87</v>
      </c>
      <c r="AV817" s="14" t="s">
        <v>87</v>
      </c>
      <c r="AW817" s="14" t="s">
        <v>36</v>
      </c>
      <c r="AX817" s="14" t="s">
        <v>78</v>
      </c>
      <c r="AY817" s="269" t="s">
        <v>242</v>
      </c>
    </row>
    <row r="818" s="14" customFormat="1">
      <c r="A818" s="14"/>
      <c r="B818" s="259"/>
      <c r="C818" s="260"/>
      <c r="D818" s="242" t="s">
        <v>256</v>
      </c>
      <c r="E818" s="261" t="s">
        <v>1</v>
      </c>
      <c r="F818" s="262" t="s">
        <v>9171</v>
      </c>
      <c r="G818" s="260"/>
      <c r="H818" s="263">
        <v>349.69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36</v>
      </c>
      <c r="AX818" s="14" t="s">
        <v>78</v>
      </c>
      <c r="AY818" s="269" t="s">
        <v>242</v>
      </c>
    </row>
    <row r="819" s="14" customFormat="1">
      <c r="A819" s="14"/>
      <c r="B819" s="259"/>
      <c r="C819" s="260"/>
      <c r="D819" s="242" t="s">
        <v>256</v>
      </c>
      <c r="E819" s="261" t="s">
        <v>1</v>
      </c>
      <c r="F819" s="262" t="s">
        <v>9173</v>
      </c>
      <c r="G819" s="260"/>
      <c r="H819" s="263">
        <v>145.81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9" t="s">
        <v>256</v>
      </c>
      <c r="AU819" s="269" t="s">
        <v>87</v>
      </c>
      <c r="AV819" s="14" t="s">
        <v>87</v>
      </c>
      <c r="AW819" s="14" t="s">
        <v>36</v>
      </c>
      <c r="AX819" s="14" t="s">
        <v>78</v>
      </c>
      <c r="AY819" s="269" t="s">
        <v>242</v>
      </c>
    </row>
    <row r="820" s="15" customFormat="1">
      <c r="A820" s="15"/>
      <c r="B820" s="270"/>
      <c r="C820" s="271"/>
      <c r="D820" s="242" t="s">
        <v>256</v>
      </c>
      <c r="E820" s="272" t="s">
        <v>1</v>
      </c>
      <c r="F820" s="273" t="s">
        <v>269</v>
      </c>
      <c r="G820" s="271"/>
      <c r="H820" s="274">
        <v>2405.5360000000001</v>
      </c>
      <c r="I820" s="275"/>
      <c r="J820" s="271"/>
      <c r="K820" s="271"/>
      <c r="L820" s="276"/>
      <c r="M820" s="277"/>
      <c r="N820" s="278"/>
      <c r="O820" s="278"/>
      <c r="P820" s="278"/>
      <c r="Q820" s="278"/>
      <c r="R820" s="278"/>
      <c r="S820" s="278"/>
      <c r="T820" s="279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0" t="s">
        <v>256</v>
      </c>
      <c r="AU820" s="280" t="s">
        <v>87</v>
      </c>
      <c r="AV820" s="15" t="s">
        <v>250</v>
      </c>
      <c r="AW820" s="15" t="s">
        <v>36</v>
      </c>
      <c r="AX820" s="15" t="s">
        <v>85</v>
      </c>
      <c r="AY820" s="280" t="s">
        <v>242</v>
      </c>
    </row>
    <row r="821" s="12" customFormat="1" ht="22.8" customHeight="1">
      <c r="A821" s="12"/>
      <c r="B821" s="213"/>
      <c r="C821" s="214"/>
      <c r="D821" s="215" t="s">
        <v>77</v>
      </c>
      <c r="E821" s="227" t="s">
        <v>2361</v>
      </c>
      <c r="F821" s="227" t="s">
        <v>2362</v>
      </c>
      <c r="G821" s="214"/>
      <c r="H821" s="214"/>
      <c r="I821" s="217"/>
      <c r="J821" s="228">
        <f>BK821</f>
        <v>0</v>
      </c>
      <c r="K821" s="214"/>
      <c r="L821" s="219"/>
      <c r="M821" s="220"/>
      <c r="N821" s="221"/>
      <c r="O821" s="221"/>
      <c r="P821" s="222">
        <f>SUM(P822:P852)</f>
        <v>0</v>
      </c>
      <c r="Q821" s="221"/>
      <c r="R821" s="222">
        <f>SUM(R822:R852)</f>
        <v>0.073514999999999997</v>
      </c>
      <c r="S821" s="221"/>
      <c r="T821" s="223">
        <f>SUM(T822:T852)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4" t="s">
        <v>87</v>
      </c>
      <c r="AT821" s="225" t="s">
        <v>77</v>
      </c>
      <c r="AU821" s="225" t="s">
        <v>85</v>
      </c>
      <c r="AY821" s="224" t="s">
        <v>242</v>
      </c>
      <c r="BK821" s="226">
        <f>SUM(BK822:BK852)</f>
        <v>0</v>
      </c>
    </row>
    <row r="822" s="2" customFormat="1" ht="24.15" customHeight="1">
      <c r="A822" s="40"/>
      <c r="B822" s="41"/>
      <c r="C822" s="229" t="s">
        <v>1775</v>
      </c>
      <c r="D822" s="229" t="s">
        <v>245</v>
      </c>
      <c r="E822" s="230" t="s">
        <v>2364</v>
      </c>
      <c r="F822" s="231" t="s">
        <v>2365</v>
      </c>
      <c r="G822" s="232" t="s">
        <v>360</v>
      </c>
      <c r="H822" s="233">
        <v>5</v>
      </c>
      <c r="I822" s="234"/>
      <c r="J822" s="235">
        <f>ROUND(I822*H822,2)</f>
        <v>0</v>
      </c>
      <c r="K822" s="231" t="s">
        <v>249</v>
      </c>
      <c r="L822" s="46"/>
      <c r="M822" s="236" t="s">
        <v>1</v>
      </c>
      <c r="N822" s="237" t="s">
        <v>43</v>
      </c>
      <c r="O822" s="93"/>
      <c r="P822" s="238">
        <f>O822*H822</f>
        <v>0</v>
      </c>
      <c r="Q822" s="238">
        <v>0</v>
      </c>
      <c r="R822" s="238">
        <f>Q822*H822</f>
        <v>0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1097</v>
      </c>
      <c r="AT822" s="240" t="s">
        <v>245</v>
      </c>
      <c r="AU822" s="240" t="s">
        <v>87</v>
      </c>
      <c r="AY822" s="19" t="s">
        <v>242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9" t="s">
        <v>85</v>
      </c>
      <c r="BK822" s="241">
        <f>ROUND(I822*H822,2)</f>
        <v>0</v>
      </c>
      <c r="BL822" s="19" t="s">
        <v>1097</v>
      </c>
      <c r="BM822" s="240" t="s">
        <v>9175</v>
      </c>
    </row>
    <row r="823" s="2" customFormat="1">
      <c r="A823" s="40"/>
      <c r="B823" s="41"/>
      <c r="C823" s="42"/>
      <c r="D823" s="242" t="s">
        <v>252</v>
      </c>
      <c r="E823" s="42"/>
      <c r="F823" s="243" t="s">
        <v>2367</v>
      </c>
      <c r="G823" s="42"/>
      <c r="H823" s="42"/>
      <c r="I823" s="244"/>
      <c r="J823" s="42"/>
      <c r="K823" s="42"/>
      <c r="L823" s="46"/>
      <c r="M823" s="245"/>
      <c r="N823" s="246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252</v>
      </c>
      <c r="AU823" s="19" t="s">
        <v>87</v>
      </c>
    </row>
    <row r="824" s="2" customFormat="1">
      <c r="A824" s="40"/>
      <c r="B824" s="41"/>
      <c r="C824" s="42"/>
      <c r="D824" s="247" t="s">
        <v>254</v>
      </c>
      <c r="E824" s="42"/>
      <c r="F824" s="248" t="s">
        <v>2368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254</v>
      </c>
      <c r="AU824" s="19" t="s">
        <v>87</v>
      </c>
    </row>
    <row r="825" s="14" customFormat="1">
      <c r="A825" s="14"/>
      <c r="B825" s="259"/>
      <c r="C825" s="260"/>
      <c r="D825" s="242" t="s">
        <v>256</v>
      </c>
      <c r="E825" s="261" t="s">
        <v>1</v>
      </c>
      <c r="F825" s="262" t="s">
        <v>9176</v>
      </c>
      <c r="G825" s="260"/>
      <c r="H825" s="263">
        <v>2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256</v>
      </c>
      <c r="AU825" s="269" t="s">
        <v>87</v>
      </c>
      <c r="AV825" s="14" t="s">
        <v>87</v>
      </c>
      <c r="AW825" s="14" t="s">
        <v>36</v>
      </c>
      <c r="AX825" s="14" t="s">
        <v>78</v>
      </c>
      <c r="AY825" s="269" t="s">
        <v>242</v>
      </c>
    </row>
    <row r="826" s="14" customFormat="1">
      <c r="A826" s="14"/>
      <c r="B826" s="259"/>
      <c r="C826" s="260"/>
      <c r="D826" s="242" t="s">
        <v>256</v>
      </c>
      <c r="E826" s="261" t="s">
        <v>1</v>
      </c>
      <c r="F826" s="262" t="s">
        <v>9177</v>
      </c>
      <c r="G826" s="260"/>
      <c r="H826" s="263">
        <v>3</v>
      </c>
      <c r="I826" s="264"/>
      <c r="J826" s="260"/>
      <c r="K826" s="260"/>
      <c r="L826" s="265"/>
      <c r="M826" s="266"/>
      <c r="N826" s="267"/>
      <c r="O826" s="267"/>
      <c r="P826" s="267"/>
      <c r="Q826" s="267"/>
      <c r="R826" s="267"/>
      <c r="S826" s="267"/>
      <c r="T826" s="26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9" t="s">
        <v>256</v>
      </c>
      <c r="AU826" s="269" t="s">
        <v>87</v>
      </c>
      <c r="AV826" s="14" t="s">
        <v>87</v>
      </c>
      <c r="AW826" s="14" t="s">
        <v>36</v>
      </c>
      <c r="AX826" s="14" t="s">
        <v>78</v>
      </c>
      <c r="AY826" s="269" t="s">
        <v>242</v>
      </c>
    </row>
    <row r="827" s="14" customFormat="1">
      <c r="A827" s="14"/>
      <c r="B827" s="259"/>
      <c r="C827" s="260"/>
      <c r="D827" s="242" t="s">
        <v>256</v>
      </c>
      <c r="E827" s="261" t="s">
        <v>1</v>
      </c>
      <c r="F827" s="262" t="s">
        <v>9178</v>
      </c>
      <c r="G827" s="260"/>
      <c r="H827" s="263">
        <v>0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87</v>
      </c>
      <c r="AV827" s="14" t="s">
        <v>87</v>
      </c>
      <c r="AW827" s="14" t="s">
        <v>36</v>
      </c>
      <c r="AX827" s="14" t="s">
        <v>78</v>
      </c>
      <c r="AY827" s="269" t="s">
        <v>242</v>
      </c>
    </row>
    <row r="828" s="15" customFormat="1">
      <c r="A828" s="15"/>
      <c r="B828" s="270"/>
      <c r="C828" s="271"/>
      <c r="D828" s="242" t="s">
        <v>256</v>
      </c>
      <c r="E828" s="272" t="s">
        <v>1</v>
      </c>
      <c r="F828" s="273" t="s">
        <v>269</v>
      </c>
      <c r="G828" s="271"/>
      <c r="H828" s="274">
        <v>5</v>
      </c>
      <c r="I828" s="275"/>
      <c r="J828" s="271"/>
      <c r="K828" s="271"/>
      <c r="L828" s="276"/>
      <c r="M828" s="277"/>
      <c r="N828" s="278"/>
      <c r="O828" s="278"/>
      <c r="P828" s="278"/>
      <c r="Q828" s="278"/>
      <c r="R828" s="278"/>
      <c r="S828" s="278"/>
      <c r="T828" s="279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0" t="s">
        <v>256</v>
      </c>
      <c r="AU828" s="280" t="s">
        <v>87</v>
      </c>
      <c r="AV828" s="15" t="s">
        <v>250</v>
      </c>
      <c r="AW828" s="15" t="s">
        <v>36</v>
      </c>
      <c r="AX828" s="15" t="s">
        <v>85</v>
      </c>
      <c r="AY828" s="280" t="s">
        <v>242</v>
      </c>
    </row>
    <row r="829" s="2" customFormat="1" ht="24.15" customHeight="1">
      <c r="A829" s="40"/>
      <c r="B829" s="41"/>
      <c r="C829" s="281" t="s">
        <v>1781</v>
      </c>
      <c r="D829" s="281" t="s">
        <v>478</v>
      </c>
      <c r="E829" s="282" t="s">
        <v>2373</v>
      </c>
      <c r="F829" s="283" t="s">
        <v>2374</v>
      </c>
      <c r="G829" s="284" t="s">
        <v>248</v>
      </c>
      <c r="H829" s="285">
        <v>3.7799999999999998</v>
      </c>
      <c r="I829" s="286"/>
      <c r="J829" s="287">
        <f>ROUND(I829*H829,2)</f>
        <v>0</v>
      </c>
      <c r="K829" s="283" t="s">
        <v>249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0.001</v>
      </c>
      <c r="R829" s="238">
        <f>Q829*H829</f>
        <v>0.0037799999999999999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9179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2374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9180</v>
      </c>
      <c r="G831" s="260"/>
      <c r="H831" s="263">
        <v>3.7800000000000002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9181</v>
      </c>
      <c r="G832" s="260"/>
      <c r="H832" s="263">
        <v>0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78</v>
      </c>
      <c r="AY832" s="269" t="s">
        <v>242</v>
      </c>
    </row>
    <row r="833" s="15" customFormat="1">
      <c r="A833" s="15"/>
      <c r="B833" s="270"/>
      <c r="C833" s="271"/>
      <c r="D833" s="242" t="s">
        <v>256</v>
      </c>
      <c r="E833" s="272" t="s">
        <v>1</v>
      </c>
      <c r="F833" s="273" t="s">
        <v>269</v>
      </c>
      <c r="G833" s="271"/>
      <c r="H833" s="274">
        <v>3.7800000000000002</v>
      </c>
      <c r="I833" s="275"/>
      <c r="J833" s="271"/>
      <c r="K833" s="271"/>
      <c r="L833" s="276"/>
      <c r="M833" s="277"/>
      <c r="N833" s="278"/>
      <c r="O833" s="278"/>
      <c r="P833" s="278"/>
      <c r="Q833" s="278"/>
      <c r="R833" s="278"/>
      <c r="S833" s="278"/>
      <c r="T833" s="279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0" t="s">
        <v>256</v>
      </c>
      <c r="AU833" s="280" t="s">
        <v>87</v>
      </c>
      <c r="AV833" s="15" t="s">
        <v>250</v>
      </c>
      <c r="AW833" s="15" t="s">
        <v>36</v>
      </c>
      <c r="AX833" s="15" t="s">
        <v>85</v>
      </c>
      <c r="AY833" s="280" t="s">
        <v>242</v>
      </c>
    </row>
    <row r="834" s="2" customFormat="1" ht="24.15" customHeight="1">
      <c r="A834" s="40"/>
      <c r="B834" s="41"/>
      <c r="C834" s="281" t="s">
        <v>1786</v>
      </c>
      <c r="D834" s="281" t="s">
        <v>478</v>
      </c>
      <c r="E834" s="282" t="s">
        <v>9182</v>
      </c>
      <c r="F834" s="283" t="s">
        <v>9183</v>
      </c>
      <c r="G834" s="284" t="s">
        <v>248</v>
      </c>
      <c r="H834" s="285">
        <v>6.6150000000000002</v>
      </c>
      <c r="I834" s="286"/>
      <c r="J834" s="287">
        <f>ROUND(I834*H834,2)</f>
        <v>0</v>
      </c>
      <c r="K834" s="283" t="s">
        <v>249</v>
      </c>
      <c r="L834" s="288"/>
      <c r="M834" s="289" t="s">
        <v>1</v>
      </c>
      <c r="N834" s="290" t="s">
        <v>43</v>
      </c>
      <c r="O834" s="93"/>
      <c r="P834" s="238">
        <f>O834*H834</f>
        <v>0</v>
      </c>
      <c r="Q834" s="238">
        <v>0.001</v>
      </c>
      <c r="R834" s="238">
        <f>Q834*H834</f>
        <v>0.0066150000000000002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40" t="s">
        <v>896</v>
      </c>
      <c r="AT834" s="240" t="s">
        <v>478</v>
      </c>
      <c r="AU834" s="240" t="s">
        <v>87</v>
      </c>
      <c r="AY834" s="19" t="s">
        <v>242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9" t="s">
        <v>85</v>
      </c>
      <c r="BK834" s="241">
        <f>ROUND(I834*H834,2)</f>
        <v>0</v>
      </c>
      <c r="BL834" s="19" t="s">
        <v>1097</v>
      </c>
      <c r="BM834" s="240" t="s">
        <v>9184</v>
      </c>
    </row>
    <row r="835" s="2" customFormat="1">
      <c r="A835" s="40"/>
      <c r="B835" s="41"/>
      <c r="C835" s="42"/>
      <c r="D835" s="242" t="s">
        <v>252</v>
      </c>
      <c r="E835" s="42"/>
      <c r="F835" s="243" t="s">
        <v>9183</v>
      </c>
      <c r="G835" s="42"/>
      <c r="H835" s="42"/>
      <c r="I835" s="244"/>
      <c r="J835" s="42"/>
      <c r="K835" s="42"/>
      <c r="L835" s="46"/>
      <c r="M835" s="245"/>
      <c r="N835" s="246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252</v>
      </c>
      <c r="AU835" s="19" t="s">
        <v>87</v>
      </c>
    </row>
    <row r="836" s="14" customFormat="1">
      <c r="A836" s="14"/>
      <c r="B836" s="259"/>
      <c r="C836" s="260"/>
      <c r="D836" s="242" t="s">
        <v>256</v>
      </c>
      <c r="E836" s="261" t="s">
        <v>1</v>
      </c>
      <c r="F836" s="262" t="s">
        <v>9185</v>
      </c>
      <c r="G836" s="260"/>
      <c r="H836" s="263">
        <v>6.6150000000000002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9" t="s">
        <v>256</v>
      </c>
      <c r="AU836" s="269" t="s">
        <v>87</v>
      </c>
      <c r="AV836" s="14" t="s">
        <v>87</v>
      </c>
      <c r="AW836" s="14" t="s">
        <v>36</v>
      </c>
      <c r="AX836" s="14" t="s">
        <v>85</v>
      </c>
      <c r="AY836" s="269" t="s">
        <v>242</v>
      </c>
    </row>
    <row r="837" s="2" customFormat="1" ht="24.15" customHeight="1">
      <c r="A837" s="40"/>
      <c r="B837" s="41"/>
      <c r="C837" s="229" t="s">
        <v>1791</v>
      </c>
      <c r="D837" s="229" t="s">
        <v>245</v>
      </c>
      <c r="E837" s="230" t="s">
        <v>2379</v>
      </c>
      <c r="F837" s="231" t="s">
        <v>2380</v>
      </c>
      <c r="G837" s="232" t="s">
        <v>360</v>
      </c>
      <c r="H837" s="233">
        <v>13</v>
      </c>
      <c r="I837" s="234"/>
      <c r="J837" s="235">
        <f>ROUND(I837*H837,2)</f>
        <v>0</v>
      </c>
      <c r="K837" s="231" t="s">
        <v>249</v>
      </c>
      <c r="L837" s="46"/>
      <c r="M837" s="236" t="s">
        <v>1</v>
      </c>
      <c r="N837" s="237" t="s">
        <v>43</v>
      </c>
      <c r="O837" s="93"/>
      <c r="P837" s="238">
        <f>O837*H837</f>
        <v>0</v>
      </c>
      <c r="Q837" s="238">
        <v>0</v>
      </c>
      <c r="R837" s="238">
        <f>Q837*H837</f>
        <v>0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1097</v>
      </c>
      <c r="AT837" s="240" t="s">
        <v>245</v>
      </c>
      <c r="AU837" s="240" t="s">
        <v>87</v>
      </c>
      <c r="AY837" s="19" t="s">
        <v>242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9" t="s">
        <v>85</v>
      </c>
      <c r="BK837" s="241">
        <f>ROUND(I837*H837,2)</f>
        <v>0</v>
      </c>
      <c r="BL837" s="19" t="s">
        <v>1097</v>
      </c>
      <c r="BM837" s="240" t="s">
        <v>9186</v>
      </c>
    </row>
    <row r="838" s="2" customFormat="1">
      <c r="A838" s="40"/>
      <c r="B838" s="41"/>
      <c r="C838" s="42"/>
      <c r="D838" s="242" t="s">
        <v>252</v>
      </c>
      <c r="E838" s="42"/>
      <c r="F838" s="243" t="s">
        <v>2382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252</v>
      </c>
      <c r="AU838" s="19" t="s">
        <v>87</v>
      </c>
    </row>
    <row r="839" s="2" customFormat="1">
      <c r="A839" s="40"/>
      <c r="B839" s="41"/>
      <c r="C839" s="42"/>
      <c r="D839" s="247" t="s">
        <v>254</v>
      </c>
      <c r="E839" s="42"/>
      <c r="F839" s="248" t="s">
        <v>2383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254</v>
      </c>
      <c r="AU839" s="19" t="s">
        <v>87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9187</v>
      </c>
      <c r="G840" s="260"/>
      <c r="H840" s="263">
        <v>3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9188</v>
      </c>
      <c r="G841" s="260"/>
      <c r="H841" s="263">
        <v>0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4" customFormat="1">
      <c r="A842" s="14"/>
      <c r="B842" s="259"/>
      <c r="C842" s="260"/>
      <c r="D842" s="242" t="s">
        <v>256</v>
      </c>
      <c r="E842" s="261" t="s">
        <v>1</v>
      </c>
      <c r="F842" s="262" t="s">
        <v>9189</v>
      </c>
      <c r="G842" s="260"/>
      <c r="H842" s="263">
        <v>10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9" t="s">
        <v>256</v>
      </c>
      <c r="AU842" s="269" t="s">
        <v>87</v>
      </c>
      <c r="AV842" s="14" t="s">
        <v>87</v>
      </c>
      <c r="AW842" s="14" t="s">
        <v>36</v>
      </c>
      <c r="AX842" s="14" t="s">
        <v>78</v>
      </c>
      <c r="AY842" s="269" t="s">
        <v>242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9190</v>
      </c>
      <c r="G843" s="260"/>
      <c r="H843" s="263">
        <v>0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5" customFormat="1">
      <c r="A844" s="15"/>
      <c r="B844" s="270"/>
      <c r="C844" s="271"/>
      <c r="D844" s="242" t="s">
        <v>256</v>
      </c>
      <c r="E844" s="272" t="s">
        <v>1</v>
      </c>
      <c r="F844" s="273" t="s">
        <v>269</v>
      </c>
      <c r="G844" s="271"/>
      <c r="H844" s="274">
        <v>13</v>
      </c>
      <c r="I844" s="275"/>
      <c r="J844" s="271"/>
      <c r="K844" s="271"/>
      <c r="L844" s="276"/>
      <c r="M844" s="277"/>
      <c r="N844" s="278"/>
      <c r="O844" s="278"/>
      <c r="P844" s="278"/>
      <c r="Q844" s="278"/>
      <c r="R844" s="278"/>
      <c r="S844" s="278"/>
      <c r="T844" s="279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0" t="s">
        <v>256</v>
      </c>
      <c r="AU844" s="280" t="s">
        <v>87</v>
      </c>
      <c r="AV844" s="15" t="s">
        <v>250</v>
      </c>
      <c r="AW844" s="15" t="s">
        <v>36</v>
      </c>
      <c r="AX844" s="15" t="s">
        <v>85</v>
      </c>
      <c r="AY844" s="280" t="s">
        <v>242</v>
      </c>
    </row>
    <row r="845" s="2" customFormat="1" ht="24.15" customHeight="1">
      <c r="A845" s="40"/>
      <c r="B845" s="41"/>
      <c r="C845" s="281" t="s">
        <v>1796</v>
      </c>
      <c r="D845" s="281" t="s">
        <v>478</v>
      </c>
      <c r="E845" s="282" t="s">
        <v>2389</v>
      </c>
      <c r="F845" s="283" t="s">
        <v>2390</v>
      </c>
      <c r="G845" s="284" t="s">
        <v>248</v>
      </c>
      <c r="H845" s="285">
        <v>63.119999999999997</v>
      </c>
      <c r="I845" s="286"/>
      <c r="J845" s="287">
        <f>ROUND(I845*H845,2)</f>
        <v>0</v>
      </c>
      <c r="K845" s="283" t="s">
        <v>249</v>
      </c>
      <c r="L845" s="288"/>
      <c r="M845" s="289" t="s">
        <v>1</v>
      </c>
      <c r="N845" s="290" t="s">
        <v>43</v>
      </c>
      <c r="O845" s="93"/>
      <c r="P845" s="238">
        <f>O845*H845</f>
        <v>0</v>
      </c>
      <c r="Q845" s="238">
        <v>0.001</v>
      </c>
      <c r="R845" s="238">
        <f>Q845*H845</f>
        <v>0.063119999999999996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896</v>
      </c>
      <c r="AT845" s="240" t="s">
        <v>478</v>
      </c>
      <c r="AU845" s="240" t="s">
        <v>87</v>
      </c>
      <c r="AY845" s="19" t="s">
        <v>242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9" t="s">
        <v>85</v>
      </c>
      <c r="BK845" s="241">
        <f>ROUND(I845*H845,2)</f>
        <v>0</v>
      </c>
      <c r="BL845" s="19" t="s">
        <v>1097</v>
      </c>
      <c r="BM845" s="240" t="s">
        <v>9191</v>
      </c>
    </row>
    <row r="846" s="2" customFormat="1">
      <c r="A846" s="40"/>
      <c r="B846" s="41"/>
      <c r="C846" s="42"/>
      <c r="D846" s="242" t="s">
        <v>252</v>
      </c>
      <c r="E846" s="42"/>
      <c r="F846" s="243" t="s">
        <v>2390</v>
      </c>
      <c r="G846" s="42"/>
      <c r="H846" s="42"/>
      <c r="I846" s="244"/>
      <c r="J846" s="42"/>
      <c r="K846" s="42"/>
      <c r="L846" s="46"/>
      <c r="M846" s="245"/>
      <c r="N846" s="246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252</v>
      </c>
      <c r="AU846" s="19" t="s">
        <v>87</v>
      </c>
    </row>
    <row r="847" s="14" customFormat="1">
      <c r="A847" s="14"/>
      <c r="B847" s="259"/>
      <c r="C847" s="260"/>
      <c r="D847" s="242" t="s">
        <v>256</v>
      </c>
      <c r="E847" s="261" t="s">
        <v>1</v>
      </c>
      <c r="F847" s="262" t="s">
        <v>9192</v>
      </c>
      <c r="G847" s="260"/>
      <c r="H847" s="263">
        <v>15.120000000000001</v>
      </c>
      <c r="I847" s="264"/>
      <c r="J847" s="260"/>
      <c r="K847" s="260"/>
      <c r="L847" s="265"/>
      <c r="M847" s="266"/>
      <c r="N847" s="267"/>
      <c r="O847" s="267"/>
      <c r="P847" s="267"/>
      <c r="Q847" s="267"/>
      <c r="R847" s="267"/>
      <c r="S847" s="267"/>
      <c r="T847" s="26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9" t="s">
        <v>256</v>
      </c>
      <c r="AU847" s="269" t="s">
        <v>87</v>
      </c>
      <c r="AV847" s="14" t="s">
        <v>87</v>
      </c>
      <c r="AW847" s="14" t="s">
        <v>36</v>
      </c>
      <c r="AX847" s="14" t="s">
        <v>78</v>
      </c>
      <c r="AY847" s="269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9193</v>
      </c>
      <c r="G848" s="260"/>
      <c r="H848" s="263">
        <v>48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63.120000000000005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4.15" customHeight="1">
      <c r="A850" s="40"/>
      <c r="B850" s="41"/>
      <c r="C850" s="229" t="s">
        <v>2148</v>
      </c>
      <c r="D850" s="229" t="s">
        <v>245</v>
      </c>
      <c r="E850" s="230" t="s">
        <v>2411</v>
      </c>
      <c r="F850" s="231" t="s">
        <v>2412</v>
      </c>
      <c r="G850" s="232" t="s">
        <v>299</v>
      </c>
      <c r="H850" s="233">
        <v>0.073999999999999996</v>
      </c>
      <c r="I850" s="234"/>
      <c r="J850" s="235">
        <f>ROUND(I850*H850,2)</f>
        <v>0</v>
      </c>
      <c r="K850" s="231" t="s">
        <v>249</v>
      </c>
      <c r="L850" s="46"/>
      <c r="M850" s="236" t="s">
        <v>1</v>
      </c>
      <c r="N850" s="237" t="s">
        <v>43</v>
      </c>
      <c r="O850" s="93"/>
      <c r="P850" s="238">
        <f>O850*H850</f>
        <v>0</v>
      </c>
      <c r="Q850" s="238">
        <v>0</v>
      </c>
      <c r="R850" s="238">
        <f>Q850*H850</f>
        <v>0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1097</v>
      </c>
      <c r="AT850" s="240" t="s">
        <v>245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9194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2414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2" customFormat="1">
      <c r="A852" s="40"/>
      <c r="B852" s="41"/>
      <c r="C852" s="42"/>
      <c r="D852" s="247" t="s">
        <v>254</v>
      </c>
      <c r="E852" s="42"/>
      <c r="F852" s="248" t="s">
        <v>2415</v>
      </c>
      <c r="G852" s="42"/>
      <c r="H852" s="42"/>
      <c r="I852" s="244"/>
      <c r="J852" s="42"/>
      <c r="K852" s="42"/>
      <c r="L852" s="46"/>
      <c r="M852" s="292"/>
      <c r="N852" s="293"/>
      <c r="O852" s="294"/>
      <c r="P852" s="294"/>
      <c r="Q852" s="294"/>
      <c r="R852" s="294"/>
      <c r="S852" s="294"/>
      <c r="T852" s="295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254</v>
      </c>
      <c r="AU852" s="19" t="s">
        <v>87</v>
      </c>
    </row>
    <row r="853" s="2" customFormat="1" ht="6.96" customHeight="1">
      <c r="A853" s="40"/>
      <c r="B853" s="68"/>
      <c r="C853" s="69"/>
      <c r="D853" s="69"/>
      <c r="E853" s="69"/>
      <c r="F853" s="69"/>
      <c r="G853" s="69"/>
      <c r="H853" s="69"/>
      <c r="I853" s="69"/>
      <c r="J853" s="69"/>
      <c r="K853" s="69"/>
      <c r="L853" s="46"/>
      <c r="M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</sheetData>
  <sheetProtection sheet="1" autoFilter="0" formatColumns="0" formatRows="0" objects="1" scenarios="1" spinCount="100000" saltValue="/0/+6Mcr9afsS/1nEG6Brxq4XXO+FaiLVtdtCN86Qfn29WBb8VntgMK5+g5nTGx1SrPsKYKE2r5jiZ5dWjWTdA==" hashValue="NtI9G7Lb4a2vt9bIak9PJHNJMbX6uNGCtMIUX2EKGNA8JjqtWWfDCxgRa+Fs5Bx64scOvLo6rUmLUiW7Raj2xQ==" algorithmName="SHA-512" password="CC35"/>
  <autoFilter ref="C139:K8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6" r:id="rId55" display="https://podminky.urs.cz/item/CS_URS_2025_01/766660351"/>
    <hyperlink ref="F547" r:id="rId56" display="https://podminky.urs.cz/item/CS_URS_2025_01/766660729"/>
    <hyperlink ref="F556" r:id="rId57" display="https://podminky.urs.cz/item/CS_URS_2025_01/766660730"/>
    <hyperlink ref="F562" r:id="rId58" display="https://podminky.urs.cz/item/CS_URS_2025_01/766660748"/>
    <hyperlink ref="F567" r:id="rId59" display="https://podminky.urs.cz/item/CS_URS_2025_01/766660752"/>
    <hyperlink ref="F572" r:id="rId60" display="https://podminky.urs.cz/item/CS_URS_2025_01/766694116"/>
    <hyperlink ref="F581" r:id="rId61" display="https://podminky.urs.cz/item/CS_URS_2025_01/998766102"/>
    <hyperlink ref="F585" r:id="rId62" display="https://podminky.urs.cz/item/CS_URS_2025_01/767620352"/>
    <hyperlink ref="F591" r:id="rId63" display="https://podminky.urs.cz/item/CS_URS_2025_01/767620354"/>
    <hyperlink ref="F602" r:id="rId64" display="https://podminky.urs.cz/item/CS_URS_2025_01/767620353"/>
    <hyperlink ref="F625" r:id="rId65" display="https://podminky.urs.cz/item/CS_URS_2025_01/767640223"/>
    <hyperlink ref="F636" r:id="rId66" display="https://podminky.urs.cz/item/CS_URS_2025_01/767641111"/>
    <hyperlink ref="F647" r:id="rId67" display="https://podminky.urs.cz/item/CS_URS_2025_01/767646522"/>
    <hyperlink ref="F654" r:id="rId68" display="https://podminky.urs.cz/item/CS_URS_2025_01/998767102"/>
    <hyperlink ref="F658" r:id="rId69" display="https://podminky.urs.cz/item/CS_URS_2025_01/771121011"/>
    <hyperlink ref="F665" r:id="rId70" display="https://podminky.urs.cz/item/CS_URS_2025_01/771151012"/>
    <hyperlink ref="F672" r:id="rId71" display="https://podminky.urs.cz/item/CS_URS_2025_01/771474112"/>
    <hyperlink ref="F682" r:id="rId72" display="https://podminky.urs.cz/item/CS_URS_2025_01/771574416"/>
    <hyperlink ref="F692" r:id="rId73" display="https://podminky.urs.cz/item/CS_URS_2025_01/998771102"/>
    <hyperlink ref="F696" r:id="rId74" display="https://podminky.urs.cz/item/CS_URS_2025_01/776421312"/>
    <hyperlink ref="F702" r:id="rId75" display="https://podminky.urs.cz/item/CS_URS_2025_01/998776102"/>
    <hyperlink ref="F706" r:id="rId76" display="https://podminky.urs.cz/item/CS_URS_2025_01/781121011"/>
    <hyperlink ref="F714" r:id="rId77" display="https://podminky.urs.cz/item/CS_URS_2025_01/781131112"/>
    <hyperlink ref="F722" r:id="rId78" display="https://podminky.urs.cz/item/CS_URS_2025_01/781472215"/>
    <hyperlink ref="F733" r:id="rId79" display="https://podminky.urs.cz/item/CS_URS_2025_01/781472292"/>
    <hyperlink ref="F741" r:id="rId80" display="https://podminky.urs.cz/item/CS_URS_2025_01/781492311"/>
    <hyperlink ref="F747" r:id="rId81" display="https://podminky.urs.cz/item/CS_URS_2025_01/781492351"/>
    <hyperlink ref="F753" r:id="rId82" display="https://podminky.urs.cz/item/CS_URS_2025_01/781495115"/>
    <hyperlink ref="F756" r:id="rId83" display="https://podminky.urs.cz/item/CS_URS_2025_01/998781102"/>
    <hyperlink ref="F760" r:id="rId84" display="https://podminky.urs.cz/item/CS_URS_2025_01/783314203"/>
    <hyperlink ref="F764" r:id="rId85" display="https://podminky.urs.cz/item/CS_URS_2025_01/783317101"/>
    <hyperlink ref="F767" r:id="rId86" display="https://podminky.urs.cz/item/CS_URS_2025_01/783801403"/>
    <hyperlink ref="F775" r:id="rId87" display="https://podminky.urs.cz/item/CS_URS_2025_01/783823131"/>
    <hyperlink ref="F783" r:id="rId88" display="https://podminky.urs.cz/item/CS_URS_2025_01/783827125"/>
    <hyperlink ref="F791" r:id="rId89" display="https://podminky.urs.cz/item/CS_URS_2025_01/783933151"/>
    <hyperlink ref="F795" r:id="rId90" display="https://podminky.urs.cz/item/CS_URS_2025_01/783937163"/>
    <hyperlink ref="F800" r:id="rId91" display="https://podminky.urs.cz/item/CS_URS_2025_01/784111001"/>
    <hyperlink ref="F807" r:id="rId92" display="https://podminky.urs.cz/item/CS_URS_2025_01/784181121"/>
    <hyperlink ref="F815" r:id="rId93" display="https://podminky.urs.cz/item/CS_URS_2025_01/784211101"/>
    <hyperlink ref="F824" r:id="rId94" display="https://podminky.urs.cz/item/CS_URS_2025_01/786623021"/>
    <hyperlink ref="F839" r:id="rId95" display="https://podminky.urs.cz/item/CS_URS_2025_01/786623023"/>
    <hyperlink ref="F852" r:id="rId9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2417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2419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2420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8834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2590</v>
      </c>
      <c r="F134" s="231" t="s">
        <v>2591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9196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2593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2594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9197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9198</v>
      </c>
      <c r="F139" s="283" t="s">
        <v>9199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9200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9199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2513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9201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2630</v>
      </c>
      <c r="F145" s="231" t="s">
        <v>2631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9202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2633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2634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2641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9203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9204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9205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9206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9207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9208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2697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9209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9210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9211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2640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2660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9212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9213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9214</v>
      </c>
      <c r="F165" s="231" t="s">
        <v>9215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9216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9217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9218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9219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2702</v>
      </c>
      <c r="F169" s="231" t="s">
        <v>2703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9220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2705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2706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9221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9222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2745</v>
      </c>
      <c r="F175" s="231" t="s">
        <v>2746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9223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2748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2749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9224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2779</v>
      </c>
      <c r="F180" s="231" t="s">
        <v>2780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9225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2782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2783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9226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2788</v>
      </c>
      <c r="F185" s="231" t="s">
        <v>2789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9227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2791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2792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9228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2797</v>
      </c>
      <c r="F190" s="231" t="s">
        <v>2798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9229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2800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2801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9230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2806</v>
      </c>
      <c r="F194" s="231" t="s">
        <v>2807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9231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2809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2810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9232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2812</v>
      </c>
      <c r="F198" s="231" t="s">
        <v>2813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9233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2815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2816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9234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2818</v>
      </c>
      <c r="F202" s="231" t="s">
        <v>2819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9235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2821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9236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2823</v>
      </c>
      <c r="F206" s="231" t="s">
        <v>2824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9237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2826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2827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9238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9239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2830</v>
      </c>
      <c r="F212" s="231" t="s">
        <v>2831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9240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2833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2834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9241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1821</v>
      </c>
      <c r="D216" s="229" t="s">
        <v>245</v>
      </c>
      <c r="E216" s="230" t="s">
        <v>2861</v>
      </c>
      <c r="F216" s="231" t="s">
        <v>2862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9242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2862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2864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9243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2873</v>
      </c>
      <c r="F220" s="231" t="s">
        <v>2874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9244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2876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2877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9243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2327</v>
      </c>
      <c r="D224" s="229" t="s">
        <v>245</v>
      </c>
      <c r="E224" s="230" t="s">
        <v>2878</v>
      </c>
      <c r="F224" s="231" t="s">
        <v>2879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9245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2882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9243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1605</v>
      </c>
      <c r="D229" s="229" t="s">
        <v>245</v>
      </c>
      <c r="E229" s="230" t="s">
        <v>2884</v>
      </c>
      <c r="F229" s="231" t="s">
        <v>2885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9246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2887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2888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9243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2889</v>
      </c>
      <c r="F234" s="227" t="s">
        <v>2890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2891</v>
      </c>
      <c r="F235" s="231" t="s">
        <v>2892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9247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2894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2895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9248</v>
      </c>
      <c r="F238" s="231" t="s">
        <v>2897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9249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2899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2901</v>
      </c>
      <c r="F240" s="231" t="s">
        <v>2902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9250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2904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2905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2906</v>
      </c>
      <c r="F243" s="231" t="s">
        <v>2907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9251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2909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2910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2923</v>
      </c>
      <c r="F246" s="231" t="s">
        <v>2924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9252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2926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2927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2928</v>
      </c>
      <c r="F249" s="231" t="s">
        <v>2929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9253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2931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2932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9254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9255</v>
      </c>
      <c r="F253" s="231" t="s">
        <v>9256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9257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9258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9259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2934</v>
      </c>
      <c r="F256" s="231" t="s">
        <v>2935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9260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2937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2938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2449</v>
      </c>
      <c r="D259" s="229" t="s">
        <v>245</v>
      </c>
      <c r="E259" s="230" t="s">
        <v>2939</v>
      </c>
      <c r="F259" s="231" t="s">
        <v>2940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9261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2942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2943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2949</v>
      </c>
      <c r="F262" s="231" t="s">
        <v>2950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9262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2952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2954</v>
      </c>
      <c r="F265" s="231" t="s">
        <v>2955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9263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2957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2958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2960</v>
      </c>
      <c r="F268" s="231" t="s">
        <v>2961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9264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2963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2964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2965</v>
      </c>
      <c r="F271" s="231" t="s">
        <v>2966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9265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2968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2969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2973</v>
      </c>
      <c r="F274" s="231" t="s">
        <v>2974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9266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2976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2977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2978</v>
      </c>
      <c r="F277" s="231" t="s">
        <v>2979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9267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2979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2981</v>
      </c>
      <c r="F280" s="231" t="s">
        <v>2982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9268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2984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2985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1612</v>
      </c>
      <c r="D285" s="229" t="s">
        <v>245</v>
      </c>
      <c r="E285" s="230" t="s">
        <v>2986</v>
      </c>
      <c r="F285" s="231" t="s">
        <v>2987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9269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2989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2990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2629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3031</v>
      </c>
      <c r="F289" s="227" t="s">
        <v>3032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3033</v>
      </c>
      <c r="F290" s="231" t="s">
        <v>3034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9270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3036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3037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3038</v>
      </c>
      <c r="F293" s="231" t="s">
        <v>3039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9271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3041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3042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3043</v>
      </c>
      <c r="F296" s="231" t="s">
        <v>3044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9272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3046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3047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3048</v>
      </c>
      <c r="F299" s="231" t="s">
        <v>3049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9273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3051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3052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3053</v>
      </c>
      <c r="F302" s="227" t="s">
        <v>3054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3055</v>
      </c>
      <c r="F303" s="231" t="s">
        <v>3056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9274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3058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3059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3060</v>
      </c>
      <c r="F306" s="231" t="s">
        <v>3061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9275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3063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3064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3345</v>
      </c>
      <c r="F310" s="231" t="s">
        <v>3346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9276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3348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3349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3350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3351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1705</v>
      </c>
      <c r="F316" s="227" t="s">
        <v>1706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1680</v>
      </c>
      <c r="D317" s="229" t="s">
        <v>245</v>
      </c>
      <c r="E317" s="230" t="s">
        <v>3372</v>
      </c>
      <c r="F317" s="231" t="s">
        <v>3373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9277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3375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3376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3377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3351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1686</v>
      </c>
      <c r="D323" s="229" t="s">
        <v>245</v>
      </c>
      <c r="E323" s="230" t="s">
        <v>3379</v>
      </c>
      <c r="F323" s="231" t="s">
        <v>3380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9278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3382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3383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3384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UC2uxAYtibxwYXYtyXlasCPmthVYetqWlCsFUhsl7GidAtj6PKkb7MptgGGqSkVriGafcnZTOnAqeVFgXn1g0A==" hashValue="YKUivILDVPR5THr3WVMwrB+2qVrFOet8cF9i2kSV78PLlGnaA9Ci0elbHsIG91ZCsCWbsuwHCIfNCDddW1Z76g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2417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2419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2420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3884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3885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3886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3888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8834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4133</v>
      </c>
      <c r="F139" s="231" t="s">
        <v>4134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9280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4136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4137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9281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9282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9283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4189</v>
      </c>
      <c r="F147" s="231" t="s">
        <v>4190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9284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4193</v>
      </c>
      <c r="F149" s="283" t="s">
        <v>4194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9285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4194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9286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4508</v>
      </c>
      <c r="F154" s="231" t="s">
        <v>4509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9287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4511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4512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9288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9289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2640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9282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9290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2640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4521</v>
      </c>
      <c r="F164" s="283" t="s">
        <v>4522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9291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4522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4515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4139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9292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4525</v>
      </c>
      <c r="F169" s="283" t="s">
        <v>4526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9293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4526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4515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4139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9294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4529</v>
      </c>
      <c r="F174" s="283" t="s">
        <v>4530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9295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4530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4512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9296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9297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9298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4534</v>
      </c>
      <c r="F181" s="283" t="s">
        <v>4535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9299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4535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4515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4141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9300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4518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9301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4540</v>
      </c>
      <c r="F189" s="283" t="s">
        <v>4541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9302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4541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4139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4560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4141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9303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4518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9304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4552</v>
      </c>
      <c r="F198" s="283" t="s">
        <v>4553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9305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4512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9306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9282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9307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4562</v>
      </c>
      <c r="F205" s="283" t="s">
        <v>4563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9308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4563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4512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9309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9289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2640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9282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9310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2640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4569</v>
      </c>
      <c r="F215" s="283" t="s">
        <v>4570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9311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4570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4141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9312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4582</v>
      </c>
      <c r="F219" s="283" t="s">
        <v>4583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9313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4583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9314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9315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4587</v>
      </c>
      <c r="F224" s="231" t="s">
        <v>4588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9316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4590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9282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4139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9317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4592</v>
      </c>
      <c r="F230" s="231" t="s">
        <v>4593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9318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4595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4137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9319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2640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9282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4139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2640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4141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9320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2640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4518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9321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2640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4599</v>
      </c>
      <c r="F246" s="231" t="s">
        <v>4600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9322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4602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4137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9323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9282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4141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2889</v>
      </c>
      <c r="F254" s="227" t="s">
        <v>2890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2484</v>
      </c>
      <c r="D255" s="229" t="s">
        <v>245</v>
      </c>
      <c r="E255" s="230" t="s">
        <v>4624</v>
      </c>
      <c r="F255" s="231" t="s">
        <v>4625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9324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4627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2489</v>
      </c>
      <c r="D257" s="229" t="s">
        <v>245</v>
      </c>
      <c r="E257" s="230" t="s">
        <v>2923</v>
      </c>
      <c r="F257" s="231" t="s">
        <v>2924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9325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2926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1821</v>
      </c>
      <c r="D259" s="229" t="s">
        <v>245</v>
      </c>
      <c r="E259" s="230" t="s">
        <v>2928</v>
      </c>
      <c r="F259" s="231" t="s">
        <v>2929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9326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9327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1832</v>
      </c>
      <c r="D262" s="229" t="s">
        <v>245</v>
      </c>
      <c r="E262" s="230" t="s">
        <v>4631</v>
      </c>
      <c r="F262" s="231" t="s">
        <v>4632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9328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4634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4635</v>
      </c>
      <c r="F265" s="231" t="s">
        <v>4636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9329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4638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3031</v>
      </c>
      <c r="F268" s="227" t="s">
        <v>3032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2327</v>
      </c>
      <c r="D269" s="229" t="s">
        <v>245</v>
      </c>
      <c r="E269" s="230" t="s">
        <v>9330</v>
      </c>
      <c r="F269" s="231" t="s">
        <v>9331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9332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9333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1605</v>
      </c>
      <c r="D271" s="229" t="s">
        <v>245</v>
      </c>
      <c r="E271" s="230" t="s">
        <v>4680</v>
      </c>
      <c r="F271" s="231" t="s">
        <v>4681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9334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4683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1612</v>
      </c>
      <c r="D273" s="229" t="s">
        <v>245</v>
      </c>
      <c r="E273" s="230" t="s">
        <v>4684</v>
      </c>
      <c r="F273" s="231" t="s">
        <v>4685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9335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4687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4688</v>
      </c>
      <c r="F275" s="231" t="s">
        <v>4689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9336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4691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1680</v>
      </c>
      <c r="D277" s="229" t="s">
        <v>245</v>
      </c>
      <c r="E277" s="230" t="s">
        <v>4692</v>
      </c>
      <c r="F277" s="231" t="s">
        <v>4693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9337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1686</v>
      </c>
      <c r="D279" s="229" t="s">
        <v>245</v>
      </c>
      <c r="E279" s="230" t="s">
        <v>4696</v>
      </c>
      <c r="F279" s="231" t="s">
        <v>4697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9338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4699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4704</v>
      </c>
      <c r="F281" s="231" t="s">
        <v>4705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9339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4707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9340</v>
      </c>
      <c r="F283" s="231" t="s">
        <v>9341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9342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9343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4712</v>
      </c>
      <c r="F285" s="231" t="s">
        <v>4713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9344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4715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4740</v>
      </c>
      <c r="F287" s="283" t="s">
        <v>4741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9345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4741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4743</v>
      </c>
      <c r="F289" s="283" t="s">
        <v>4744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9346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4744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4746</v>
      </c>
      <c r="F291" s="283" t="s">
        <v>4747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9347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4747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4752</v>
      </c>
      <c r="F293" s="283" t="s">
        <v>4753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9348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4753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2333</v>
      </c>
      <c r="D295" s="281" t="s">
        <v>478</v>
      </c>
      <c r="E295" s="282" t="s">
        <v>4755</v>
      </c>
      <c r="F295" s="283" t="s">
        <v>4756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9349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4756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4720</v>
      </c>
      <c r="F297" s="231" t="s">
        <v>4721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9350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4723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4724</v>
      </c>
      <c r="F299" s="231" t="s">
        <v>4725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9351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4727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4728</v>
      </c>
      <c r="F301" s="231" t="s">
        <v>4729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9352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4731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4732</v>
      </c>
      <c r="F303" s="231" t="s">
        <v>4733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9353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4735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4736</v>
      </c>
      <c r="F305" s="231" t="s">
        <v>4737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9354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4739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9355</v>
      </c>
      <c r="F307" s="231" t="s">
        <v>9356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9357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9358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9359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9360</v>
      </c>
      <c r="F310" s="283" t="s">
        <v>9361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9362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9361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9359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9363</v>
      </c>
      <c r="F313" s="231" t="s">
        <v>9364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9365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9366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9367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9368</v>
      </c>
      <c r="F316" s="283" t="s">
        <v>9369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9370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9369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9371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9372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9367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9373</v>
      </c>
      <c r="F321" s="283" t="s">
        <v>9374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9375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9374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9376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9367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4781</v>
      </c>
      <c r="F325" s="231" t="s">
        <v>4782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9377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4784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9378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4785</v>
      </c>
      <c r="F329" s="283" t="s">
        <v>4786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9379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4786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9380</v>
      </c>
      <c r="F331" s="283" t="s">
        <v>9381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9382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9381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4795</v>
      </c>
      <c r="F333" s="231" t="s">
        <v>4796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9383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4798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4803</v>
      </c>
      <c r="F335" s="231" t="s">
        <v>4804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9384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4806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3053</v>
      </c>
      <c r="F337" s="227" t="s">
        <v>3054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4832</v>
      </c>
      <c r="F338" s="231" t="s">
        <v>4833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9385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4835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4139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9386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9387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9388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4839</v>
      </c>
      <c r="F345" s="231" t="s">
        <v>4840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9389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4842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4139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9390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9391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9392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4846</v>
      </c>
      <c r="F352" s="231" t="s">
        <v>4847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9393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4849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4139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9394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9395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4852</v>
      </c>
      <c r="F358" s="231" t="s">
        <v>4853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9396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4855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4139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9397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2449</v>
      </c>
      <c r="D362" s="229" t="s">
        <v>245</v>
      </c>
      <c r="E362" s="230" t="s">
        <v>4856</v>
      </c>
      <c r="F362" s="231" t="s">
        <v>4857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9398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4859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4139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9399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2513</v>
      </c>
      <c r="D366" s="229" t="s">
        <v>245</v>
      </c>
      <c r="E366" s="230" t="s">
        <v>4870</v>
      </c>
      <c r="F366" s="231" t="s">
        <v>4871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9400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4873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4141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9401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9402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9388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2640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4518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9403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9404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9405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2640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2519</v>
      </c>
      <c r="D379" s="229" t="s">
        <v>245</v>
      </c>
      <c r="E379" s="230" t="s">
        <v>4877</v>
      </c>
      <c r="F379" s="231" t="s">
        <v>4878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9406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4880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4141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9407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9408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9409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2640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4518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9410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2640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2526</v>
      </c>
      <c r="D390" s="229" t="s">
        <v>245</v>
      </c>
      <c r="E390" s="230" t="s">
        <v>4883</v>
      </c>
      <c r="F390" s="231" t="s">
        <v>4884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9411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4886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4141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9395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9412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2534</v>
      </c>
      <c r="D396" s="229" t="s">
        <v>245</v>
      </c>
      <c r="E396" s="230" t="s">
        <v>4889</v>
      </c>
      <c r="F396" s="231" t="s">
        <v>4890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9413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4892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4141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9397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2456</v>
      </c>
      <c r="D400" s="229" t="s">
        <v>245</v>
      </c>
      <c r="E400" s="230" t="s">
        <v>4893</v>
      </c>
      <c r="F400" s="231" t="s">
        <v>4894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9414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4896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4141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9399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2545</v>
      </c>
      <c r="D404" s="229" t="s">
        <v>245</v>
      </c>
      <c r="E404" s="230" t="s">
        <v>4906</v>
      </c>
      <c r="F404" s="231" t="s">
        <v>4907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9415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4909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4139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9416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2691</v>
      </c>
      <c r="D409" s="229" t="s">
        <v>245</v>
      </c>
      <c r="E409" s="230" t="s">
        <v>4911</v>
      </c>
      <c r="F409" s="231" t="s">
        <v>4912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9417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4914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4139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9418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4264</v>
      </c>
      <c r="D414" s="229" t="s">
        <v>245</v>
      </c>
      <c r="E414" s="230" t="s">
        <v>4916</v>
      </c>
      <c r="F414" s="231" t="s">
        <v>4917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9419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4919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4139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9420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3259</v>
      </c>
      <c r="D419" s="229" t="s">
        <v>245</v>
      </c>
      <c r="E419" s="230" t="s">
        <v>4922</v>
      </c>
      <c r="F419" s="231" t="s">
        <v>4923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9421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4925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4139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9422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4926</v>
      </c>
      <c r="F423" s="231" t="s">
        <v>4927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9423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4929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4139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4931</v>
      </c>
      <c r="F427" s="231" t="s">
        <v>4932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9424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4934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4141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9425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4518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9321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4936</v>
      </c>
      <c r="F434" s="231" t="s">
        <v>4937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9426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4939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4141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9427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4940</v>
      </c>
      <c r="F439" s="231" t="s">
        <v>4941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9428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4943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4141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9429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2640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4518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9430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2640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4945</v>
      </c>
      <c r="F448" s="231" t="s">
        <v>4946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9431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4141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9432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2640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4518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9433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2640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4951</v>
      </c>
      <c r="F457" s="231" t="s">
        <v>4952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9434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4954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4141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9422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4957</v>
      </c>
      <c r="F461" s="231" t="s">
        <v>4958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9435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4960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4141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3012</v>
      </c>
      <c r="D465" s="229" t="s">
        <v>245</v>
      </c>
      <c r="E465" s="230" t="s">
        <v>4966</v>
      </c>
      <c r="F465" s="231" t="s">
        <v>4967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9436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4969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9437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4991</v>
      </c>
      <c r="F469" s="231" t="s">
        <v>4992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9438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4994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4995</v>
      </c>
      <c r="F471" s="231" t="s">
        <v>4996</v>
      </c>
      <c r="G471" s="232" t="s">
        <v>4997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9439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4999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5004</v>
      </c>
      <c r="F473" s="231" t="s">
        <v>5005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9440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5007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5008</v>
      </c>
      <c r="F475" s="231" t="s">
        <v>5009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9441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5011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5012</v>
      </c>
      <c r="F477" s="231" t="s">
        <v>5013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9442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5015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9443</v>
      </c>
      <c r="F479" s="231" t="s">
        <v>9444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9445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9446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5049</v>
      </c>
      <c r="F481" s="231" t="s">
        <v>5050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9447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5052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9448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5054</v>
      </c>
      <c r="F484" s="231" t="s">
        <v>5055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9449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5057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5053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5059</v>
      </c>
      <c r="F487" s="231" t="s">
        <v>5060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9450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5062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5063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9451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5065</v>
      </c>
      <c r="F492" s="231" t="s">
        <v>5066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9452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5068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9453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5085</v>
      </c>
      <c r="F495" s="231" t="s">
        <v>5086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9454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5088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5093</v>
      </c>
      <c r="F497" s="231" t="s">
        <v>5094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9455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5096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5097</v>
      </c>
      <c r="F499" s="231" t="s">
        <v>5098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9456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5100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5101</v>
      </c>
      <c r="F501" s="231" t="s">
        <v>5102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9457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5104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5105</v>
      </c>
      <c r="F503" s="227" t="s">
        <v>5106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5107</v>
      </c>
      <c r="F504" s="231" t="s">
        <v>5108</v>
      </c>
      <c r="G504" s="232" t="s">
        <v>3067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9458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5110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5111</v>
      </c>
      <c r="F506" s="283" t="s">
        <v>5112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9459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5112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5114</v>
      </c>
      <c r="F508" s="231" t="s">
        <v>5115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9460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5117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5118</v>
      </c>
      <c r="F511" s="231" t="s">
        <v>5119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9461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5121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9462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5124</v>
      </c>
      <c r="F514" s="283" t="s">
        <v>5125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9463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5125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9462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5127</v>
      </c>
      <c r="F517" s="231" t="s">
        <v>5128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9464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5130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9462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9465</v>
      </c>
      <c r="F520" s="283" t="s">
        <v>9466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9467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9466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9462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5134</v>
      </c>
      <c r="F523" s="231" t="s">
        <v>5135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9468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5137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9469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5139</v>
      </c>
      <c r="F526" s="283" t="s">
        <v>5140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9470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5140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9469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5143</v>
      </c>
      <c r="F529" s="283" t="s">
        <v>5144</v>
      </c>
      <c r="G529" s="284" t="s">
        <v>1597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9471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5144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9469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5146</v>
      </c>
      <c r="F532" s="231" t="s">
        <v>5147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9472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5149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9469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9462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2255</v>
      </c>
      <c r="D537" s="281" t="s">
        <v>478</v>
      </c>
      <c r="E537" s="282" t="s">
        <v>5150</v>
      </c>
      <c r="F537" s="283" t="s">
        <v>5151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9473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5151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9469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9462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2261</v>
      </c>
      <c r="D542" s="281" t="s">
        <v>478</v>
      </c>
      <c r="E542" s="282" t="s">
        <v>5156</v>
      </c>
      <c r="F542" s="283" t="s">
        <v>5157</v>
      </c>
      <c r="G542" s="284" t="s">
        <v>1597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9474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5157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9469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9462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2268</v>
      </c>
      <c r="D547" s="229" t="s">
        <v>245</v>
      </c>
      <c r="E547" s="230" t="s">
        <v>5159</v>
      </c>
      <c r="F547" s="231" t="s">
        <v>5160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9475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5162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5381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2186</v>
      </c>
      <c r="D550" s="281" t="s">
        <v>478</v>
      </c>
      <c r="E550" s="282" t="s">
        <v>5164</v>
      </c>
      <c r="F550" s="283" t="s">
        <v>5165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9476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5165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5167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5381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5168</v>
      </c>
      <c r="F554" s="283" t="s">
        <v>5169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9477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5169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5381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5171</v>
      </c>
      <c r="F557" s="283" t="s">
        <v>5172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9478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5172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5381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5175</v>
      </c>
      <c r="F560" s="231" t="s">
        <v>5176</v>
      </c>
      <c r="G560" s="232" t="s">
        <v>3067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9479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5178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9480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9481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9482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5182</v>
      </c>
      <c r="F566" s="283" t="s">
        <v>5183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9483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5183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9480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9481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5188</v>
      </c>
      <c r="F571" s="283" t="s">
        <v>5189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9484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5189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9482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5191</v>
      </c>
      <c r="F574" s="283" t="s">
        <v>5192</v>
      </c>
      <c r="G574" s="284" t="s">
        <v>1597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9485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5192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9480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9481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9482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5195</v>
      </c>
      <c r="F580" s="231" t="s">
        <v>5196</v>
      </c>
      <c r="G580" s="232" t="s">
        <v>3067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9486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5198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9487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9488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9489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9490</v>
      </c>
      <c r="F586" s="283" t="s">
        <v>9491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9492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9491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9488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9493</v>
      </c>
      <c r="F589" s="283" t="s">
        <v>9494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9495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9494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9487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5202</v>
      </c>
      <c r="F592" s="283" t="s">
        <v>5203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9496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5203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9489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5211</v>
      </c>
      <c r="F595" s="231" t="s">
        <v>5212</v>
      </c>
      <c r="G595" s="232" t="s">
        <v>3067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9497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5214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9488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9498</v>
      </c>
      <c r="F598" s="283" t="s">
        <v>9499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9500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9499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9488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5218</v>
      </c>
      <c r="F601" s="231" t="s">
        <v>5219</v>
      </c>
      <c r="G601" s="232" t="s">
        <v>3067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9501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5221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9487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9502</v>
      </c>
      <c r="F604" s="283" t="s">
        <v>9503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9504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9503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9487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5250</v>
      </c>
      <c r="F607" s="231" t="s">
        <v>5251</v>
      </c>
      <c r="G607" s="232" t="s">
        <v>3067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9505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5253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9506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9507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5256</v>
      </c>
      <c r="F612" s="283" t="s">
        <v>5257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9508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5257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9506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9509</v>
      </c>
      <c r="F615" s="283" t="s">
        <v>9510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9511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9510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9507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5262</v>
      </c>
      <c r="F618" s="231" t="s">
        <v>5263</v>
      </c>
      <c r="G618" s="232" t="s">
        <v>3067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9512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5265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9513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9514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5268</v>
      </c>
      <c r="F623" s="283" t="s">
        <v>5269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9515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5269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9513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5271</v>
      </c>
      <c r="F626" s="283" t="s">
        <v>5272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9516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5272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9513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2057</v>
      </c>
      <c r="D629" s="281" t="s">
        <v>478</v>
      </c>
      <c r="E629" s="282" t="s">
        <v>9517</v>
      </c>
      <c r="F629" s="283" t="s">
        <v>9518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9519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9518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9514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2066</v>
      </c>
      <c r="D632" s="229" t="s">
        <v>245</v>
      </c>
      <c r="E632" s="230" t="s">
        <v>9520</v>
      </c>
      <c r="F632" s="231" t="s">
        <v>9521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9522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9523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9524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2085</v>
      </c>
      <c r="D635" s="229" t="s">
        <v>245</v>
      </c>
      <c r="E635" s="230" t="s">
        <v>5274</v>
      </c>
      <c r="F635" s="231" t="s">
        <v>5275</v>
      </c>
      <c r="G635" s="232" t="s">
        <v>3067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9525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5277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9469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9462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9526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9527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9528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9529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9530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9531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2091</v>
      </c>
      <c r="D646" s="281" t="s">
        <v>478</v>
      </c>
      <c r="E646" s="282" t="s">
        <v>5283</v>
      </c>
      <c r="F646" s="283" t="s">
        <v>5284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9532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5284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9469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9462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2295</v>
      </c>
      <c r="D651" s="281" t="s">
        <v>478</v>
      </c>
      <c r="E651" s="282" t="s">
        <v>5286</v>
      </c>
      <c r="F651" s="283" t="s">
        <v>5287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9533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5287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9526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9527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9528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9529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9530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9531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2308</v>
      </c>
      <c r="D660" s="281" t="s">
        <v>478</v>
      </c>
      <c r="E660" s="282" t="s">
        <v>5289</v>
      </c>
      <c r="F660" s="283" t="s">
        <v>5290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9534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5290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9469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9462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2314</v>
      </c>
      <c r="D665" s="281" t="s">
        <v>478</v>
      </c>
      <c r="E665" s="282" t="s">
        <v>5292</v>
      </c>
      <c r="F665" s="283" t="s">
        <v>5293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9535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5293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9480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9481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9482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9506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9507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9514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2959</v>
      </c>
      <c r="D674" s="229" t="s">
        <v>245</v>
      </c>
      <c r="E674" s="230" t="s">
        <v>5295</v>
      </c>
      <c r="F674" s="231" t="s">
        <v>5296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9536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5298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9513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2337</v>
      </c>
      <c r="D677" s="281" t="s">
        <v>478</v>
      </c>
      <c r="E677" s="282" t="s">
        <v>5299</v>
      </c>
      <c r="F677" s="283" t="s">
        <v>5300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9537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5300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5302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9513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2349</v>
      </c>
      <c r="D681" s="229" t="s">
        <v>245</v>
      </c>
      <c r="E681" s="230" t="s">
        <v>5303</v>
      </c>
      <c r="F681" s="231" t="s">
        <v>5304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9538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5306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9481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9506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9507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9514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2355</v>
      </c>
      <c r="D688" s="281" t="s">
        <v>478</v>
      </c>
      <c r="E688" s="282" t="s">
        <v>9539</v>
      </c>
      <c r="F688" s="283" t="s">
        <v>9540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9541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9540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5302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9481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9507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5307</v>
      </c>
      <c r="F694" s="283" t="s">
        <v>5308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9542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5308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5302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9506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9514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1781</v>
      </c>
      <c r="D700" s="229" t="s">
        <v>245</v>
      </c>
      <c r="E700" s="230" t="s">
        <v>5310</v>
      </c>
      <c r="F700" s="231" t="s">
        <v>5311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9543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5313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9480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9482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1786</v>
      </c>
      <c r="D705" s="281" t="s">
        <v>478</v>
      </c>
      <c r="E705" s="282" t="s">
        <v>5314</v>
      </c>
      <c r="F705" s="283" t="s">
        <v>5315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9544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5315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5317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9480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9482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1791</v>
      </c>
      <c r="D711" s="229" t="s">
        <v>245</v>
      </c>
      <c r="E711" s="230" t="s">
        <v>5321</v>
      </c>
      <c r="F711" s="231" t="s">
        <v>5322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9545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5324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9487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9488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9489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9367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1796</v>
      </c>
      <c r="D718" s="281" t="s">
        <v>478</v>
      </c>
      <c r="E718" s="282" t="s">
        <v>5325</v>
      </c>
      <c r="F718" s="283" t="s">
        <v>5326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9546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5326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5328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9487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1801</v>
      </c>
      <c r="D722" s="281" t="s">
        <v>478</v>
      </c>
      <c r="E722" s="282" t="s">
        <v>9547</v>
      </c>
      <c r="F722" s="283" t="s">
        <v>9548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9549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9548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5328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9488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9489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9367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1805</v>
      </c>
      <c r="D729" s="229" t="s">
        <v>245</v>
      </c>
      <c r="E729" s="230" t="s">
        <v>5329</v>
      </c>
      <c r="F729" s="231" t="s">
        <v>5330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9550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5332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9480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9481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9482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1763</v>
      </c>
      <c r="D735" s="281" t="s">
        <v>478</v>
      </c>
      <c r="E735" s="282" t="s">
        <v>5333</v>
      </c>
      <c r="F735" s="283" t="s">
        <v>5334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9551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5334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9480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9481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9482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5336</v>
      </c>
      <c r="F741" s="231" t="s">
        <v>5337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9552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5339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9506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9514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5340</v>
      </c>
      <c r="F746" s="283" t="s">
        <v>5341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9553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5341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9506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9514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1770</v>
      </c>
      <c r="D751" s="229" t="s">
        <v>245</v>
      </c>
      <c r="E751" s="230" t="s">
        <v>5343</v>
      </c>
      <c r="F751" s="231" t="s">
        <v>5344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9554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5346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9487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9488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9489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5347</v>
      </c>
      <c r="F757" s="231" t="s">
        <v>5348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9555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5350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9480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9481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9482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2131</v>
      </c>
      <c r="D763" s="281" t="s">
        <v>478</v>
      </c>
      <c r="E763" s="282" t="s">
        <v>5351</v>
      </c>
      <c r="F763" s="283" t="s">
        <v>5352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9556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5352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9480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9481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9482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5357</v>
      </c>
      <c r="F769" s="231" t="s">
        <v>5358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9557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5360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9506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9514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1775</v>
      </c>
      <c r="D774" s="281" t="s">
        <v>478</v>
      </c>
      <c r="E774" s="282" t="s">
        <v>5361</v>
      </c>
      <c r="F774" s="283" t="s">
        <v>5362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9558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5362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9506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9514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2137</v>
      </c>
      <c r="D779" s="229" t="s">
        <v>245</v>
      </c>
      <c r="E779" s="230" t="s">
        <v>5364</v>
      </c>
      <c r="F779" s="231" t="s">
        <v>5365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9559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5367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9507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2104</v>
      </c>
      <c r="D782" s="281" t="s">
        <v>478</v>
      </c>
      <c r="E782" s="282" t="s">
        <v>5368</v>
      </c>
      <c r="F782" s="283" t="s">
        <v>5369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9560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5369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9507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2113</v>
      </c>
      <c r="D785" s="229" t="s">
        <v>245</v>
      </c>
      <c r="E785" s="230" t="s">
        <v>5371</v>
      </c>
      <c r="F785" s="231" t="s">
        <v>5372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9561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5374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5375</v>
      </c>
      <c r="F787" s="227" t="s">
        <v>5376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2119</v>
      </c>
      <c r="D788" s="229" t="s">
        <v>245</v>
      </c>
      <c r="E788" s="230" t="s">
        <v>5382</v>
      </c>
      <c r="F788" s="231" t="s">
        <v>5383</v>
      </c>
      <c r="G788" s="232" t="s">
        <v>3067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9562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5385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9469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2125</v>
      </c>
      <c r="D791" s="229" t="s">
        <v>245</v>
      </c>
      <c r="E791" s="230" t="s">
        <v>5386</v>
      </c>
      <c r="F791" s="231" t="s">
        <v>5387</v>
      </c>
      <c r="G791" s="232" t="s">
        <v>3067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9563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5389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9469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2142</v>
      </c>
      <c r="D794" s="229" t="s">
        <v>245</v>
      </c>
      <c r="E794" s="230" t="s">
        <v>5390</v>
      </c>
      <c r="F794" s="231" t="s">
        <v>5391</v>
      </c>
      <c r="G794" s="232" t="s">
        <v>3067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9564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5393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9469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2148</v>
      </c>
      <c r="D797" s="229" t="s">
        <v>245</v>
      </c>
      <c r="E797" s="230" t="s">
        <v>5394</v>
      </c>
      <c r="F797" s="231" t="s">
        <v>5395</v>
      </c>
      <c r="G797" s="232" t="s">
        <v>3067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9565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9469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2153</v>
      </c>
      <c r="D800" s="281" t="s">
        <v>478</v>
      </c>
      <c r="E800" s="282" t="s">
        <v>5398</v>
      </c>
      <c r="F800" s="283" t="s">
        <v>5399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9566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5399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9469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2162</v>
      </c>
      <c r="D803" s="229" t="s">
        <v>245</v>
      </c>
      <c r="E803" s="230" t="s">
        <v>5401</v>
      </c>
      <c r="F803" s="231" t="s">
        <v>5402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9567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5404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5405</v>
      </c>
      <c r="F805" s="227" t="s">
        <v>5406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2072</v>
      </c>
      <c r="D806" s="229" t="s">
        <v>245</v>
      </c>
      <c r="E806" s="230" t="s">
        <v>9568</v>
      </c>
      <c r="F806" s="231" t="s">
        <v>9569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9570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9569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9571</v>
      </c>
      <c r="F808" s="231" t="s">
        <v>9572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9573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9572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9574</v>
      </c>
      <c r="F810" s="231" t="s">
        <v>9575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9576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9575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9577</v>
      </c>
      <c r="F812" s="231" t="s">
        <v>9578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9579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9578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9580</v>
      </c>
      <c r="F814" s="231" t="s">
        <v>9581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9582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9581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5434</v>
      </c>
      <c r="F816" s="231" t="s">
        <v>5435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9583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5437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5455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5457</v>
      </c>
      <c r="F819" s="231" t="s">
        <v>5458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9584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5460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2196</v>
      </c>
      <c r="D821" s="281" t="s">
        <v>478</v>
      </c>
      <c r="E821" s="282" t="s">
        <v>5462</v>
      </c>
      <c r="F821" s="283" t="s">
        <v>5463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9585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5463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2204</v>
      </c>
      <c r="D823" s="229" t="s">
        <v>245</v>
      </c>
      <c r="E823" s="230" t="s">
        <v>5466</v>
      </c>
      <c r="F823" s="231" t="s">
        <v>5467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9586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5469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2210</v>
      </c>
      <c r="D825" s="281" t="s">
        <v>478</v>
      </c>
      <c r="E825" s="282" t="s">
        <v>5471</v>
      </c>
      <c r="F825" s="283" t="s">
        <v>5472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9587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5472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2216</v>
      </c>
      <c r="D827" s="229" t="s">
        <v>245</v>
      </c>
      <c r="E827" s="230" t="s">
        <v>5475</v>
      </c>
      <c r="F827" s="231" t="s">
        <v>5476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9588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5478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2227</v>
      </c>
      <c r="D829" s="281" t="s">
        <v>478</v>
      </c>
      <c r="E829" s="282" t="s">
        <v>5480</v>
      </c>
      <c r="F829" s="283" t="s">
        <v>5481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9589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5481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1832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9590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2233</v>
      </c>
      <c r="D833" s="229" t="s">
        <v>245</v>
      </c>
      <c r="E833" s="230" t="s">
        <v>5485</v>
      </c>
      <c r="F833" s="231" t="s">
        <v>5486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9591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5488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2238</v>
      </c>
      <c r="D836" s="229" t="s">
        <v>245</v>
      </c>
      <c r="E836" s="230" t="s">
        <v>5490</v>
      </c>
      <c r="F836" s="231" t="s">
        <v>5491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9592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5493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2244</v>
      </c>
      <c r="D838" s="281" t="s">
        <v>478</v>
      </c>
      <c r="E838" s="282" t="s">
        <v>5495</v>
      </c>
      <c r="F838" s="283" t="s">
        <v>5496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9593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5496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2249</v>
      </c>
      <c r="D840" s="229" t="s">
        <v>245</v>
      </c>
      <c r="E840" s="230" t="s">
        <v>5509</v>
      </c>
      <c r="F840" s="231" t="s">
        <v>5510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9594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5512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1705</v>
      </c>
      <c r="F842" s="227" t="s">
        <v>1706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2221</v>
      </c>
      <c r="D843" s="229" t="s">
        <v>245</v>
      </c>
      <c r="E843" s="230" t="s">
        <v>5514</v>
      </c>
      <c r="F843" s="231" t="s">
        <v>5515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9595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5517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9596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9597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5522</v>
      </c>
      <c r="F848" s="283" t="s">
        <v>5523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9598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5523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9599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5527</v>
      </c>
      <c r="F851" s="283" t="s">
        <v>5528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9600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5528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9601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5537</v>
      </c>
      <c r="F854" s="231" t="s">
        <v>5538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9602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5540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yOu2sI9smEd35zBeTbuSk0QLSPZp+/0/rKIjd3RZzxYPVEARikTO1vRRjTEj8l5h068BfMv0Dyz8eaArB3FUwA==" hashValue="LumGrZYxOrC2jVDBMJlkp+hiT903i+WkOxGolRhriQO5B1Fe7OJpTeqU2+apQ8gQNYhYHvvuJHPFmOD4u8A8Ig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9603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9604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9603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3886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5555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5556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3887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5557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5558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5559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8834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9603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4639</v>
      </c>
      <c r="F137" s="231" t="s">
        <v>4640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9605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5561</v>
      </c>
      <c r="F139" s="283" t="s">
        <v>5562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9606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5564</v>
      </c>
      <c r="F141" s="283" t="s">
        <v>5565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9607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5567</v>
      </c>
      <c r="F143" s="283" t="s">
        <v>5568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9608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5568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5570</v>
      </c>
      <c r="F145" s="283" t="s">
        <v>5571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9609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5573</v>
      </c>
      <c r="F147" s="283" t="s">
        <v>5574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9610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5576</v>
      </c>
      <c r="F149" s="283" t="s">
        <v>5577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9611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5579</v>
      </c>
      <c r="F151" s="283" t="s">
        <v>5580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9612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5582</v>
      </c>
      <c r="F153" s="283" t="s">
        <v>5583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9613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5585</v>
      </c>
      <c r="F155" s="283" t="s">
        <v>5586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9614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5588</v>
      </c>
      <c r="F157" s="231" t="s">
        <v>5589</v>
      </c>
      <c r="G157" s="232" t="s">
        <v>3581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9615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5589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5405</v>
      </c>
      <c r="F159" s="227" t="s">
        <v>5406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5591</v>
      </c>
      <c r="F160" s="231" t="s">
        <v>5592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9616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5594</v>
      </c>
      <c r="F162" s="231" t="s">
        <v>5595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9617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5597</v>
      </c>
      <c r="F164" s="231" t="s">
        <v>5598</v>
      </c>
      <c r="G164" s="232" t="s">
        <v>3581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9618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5598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5600</v>
      </c>
      <c r="F166" s="227" t="s">
        <v>5601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5602</v>
      </c>
      <c r="F167" s="231" t="s">
        <v>5603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9619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5606</v>
      </c>
      <c r="F169" s="231" t="s">
        <v>5607</v>
      </c>
      <c r="G169" s="232" t="s">
        <v>3067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9620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5607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2484</v>
      </c>
      <c r="D171" s="229" t="s">
        <v>245</v>
      </c>
      <c r="E171" s="230" t="s">
        <v>5610</v>
      </c>
      <c r="F171" s="231" t="s">
        <v>5611</v>
      </c>
      <c r="G171" s="232" t="s">
        <v>3067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9621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5611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2489</v>
      </c>
      <c r="D173" s="229" t="s">
        <v>245</v>
      </c>
      <c r="E173" s="230" t="s">
        <v>5613</v>
      </c>
      <c r="F173" s="231" t="s">
        <v>5614</v>
      </c>
      <c r="G173" s="232" t="s">
        <v>3067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9622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5614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1821</v>
      </c>
      <c r="D175" s="229" t="s">
        <v>245</v>
      </c>
      <c r="E175" s="230" t="s">
        <v>5616</v>
      </c>
      <c r="F175" s="231" t="s">
        <v>5617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9623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1832</v>
      </c>
      <c r="D177" s="229" t="s">
        <v>245</v>
      </c>
      <c r="E177" s="230" t="s">
        <v>5619</v>
      </c>
      <c r="F177" s="231" t="s">
        <v>5620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9624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5620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5622</v>
      </c>
      <c r="F179" s="231" t="s">
        <v>5623</v>
      </c>
      <c r="G179" s="232" t="s">
        <v>3581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9625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5623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5625</v>
      </c>
      <c r="F181" s="227" t="s">
        <v>5626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2327</v>
      </c>
      <c r="D182" s="229" t="s">
        <v>245</v>
      </c>
      <c r="E182" s="230" t="s">
        <v>5627</v>
      </c>
      <c r="F182" s="231" t="s">
        <v>5628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9626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5628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1605</v>
      </c>
      <c r="D184" s="229" t="s">
        <v>245</v>
      </c>
      <c r="E184" s="230" t="s">
        <v>5630</v>
      </c>
      <c r="F184" s="231" t="s">
        <v>5631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9627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5631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1612</v>
      </c>
      <c r="D186" s="229" t="s">
        <v>245</v>
      </c>
      <c r="E186" s="230" t="s">
        <v>5633</v>
      </c>
      <c r="F186" s="231" t="s">
        <v>5634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9628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5636</v>
      </c>
      <c r="F188" s="231" t="s">
        <v>5637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9629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1680</v>
      </c>
      <c r="D190" s="229" t="s">
        <v>245</v>
      </c>
      <c r="E190" s="230" t="s">
        <v>5639</v>
      </c>
      <c r="F190" s="231" t="s">
        <v>5640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9630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5640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5642</v>
      </c>
      <c r="F192" s="231" t="s">
        <v>5643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9631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5643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5645</v>
      </c>
      <c r="F194" s="231" t="s">
        <v>5646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9632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5648</v>
      </c>
      <c r="F196" s="231" t="s">
        <v>5649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9633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5649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5651</v>
      </c>
      <c r="F198" s="231" t="s">
        <v>5652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9634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5654</v>
      </c>
      <c r="F200" s="231" t="s">
        <v>5655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9635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5655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5657</v>
      </c>
      <c r="F202" s="231" t="s">
        <v>5658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9636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5660</v>
      </c>
      <c r="F204" s="231" t="s">
        <v>5661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9637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5661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2333</v>
      </c>
      <c r="D206" s="229" t="s">
        <v>245</v>
      </c>
      <c r="E206" s="230" t="s">
        <v>5663</v>
      </c>
      <c r="F206" s="231" t="s">
        <v>5664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9638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5664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5666</v>
      </c>
      <c r="F208" s="231" t="s">
        <v>5667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9639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5669</v>
      </c>
      <c r="F210" s="231" t="s">
        <v>5670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9640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5670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5672</v>
      </c>
      <c r="F212" s="231" t="s">
        <v>5673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9641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5673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5675</v>
      </c>
      <c r="F214" s="231" t="s">
        <v>5676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9642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5678</v>
      </c>
      <c r="F216" s="231" t="s">
        <v>5679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9643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5679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5681</v>
      </c>
      <c r="F218" s="231" t="s">
        <v>5682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9644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5682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5684</v>
      </c>
      <c r="F220" s="231" t="s">
        <v>5685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9645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5687</v>
      </c>
      <c r="F222" s="231" t="s">
        <v>5688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9646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5690</v>
      </c>
      <c r="F224" s="231" t="s">
        <v>5691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9647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5691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1686</v>
      </c>
      <c r="D226" s="229" t="s">
        <v>245</v>
      </c>
      <c r="E226" s="230" t="s">
        <v>5693</v>
      </c>
      <c r="F226" s="231" t="s">
        <v>5694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9648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5694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5696</v>
      </c>
      <c r="F228" s="231" t="s">
        <v>5697</v>
      </c>
      <c r="G228" s="232" t="s">
        <v>3581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9649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5438</v>
      </c>
      <c r="F230" s="227" t="s">
        <v>5439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5699</v>
      </c>
      <c r="F231" s="231" t="s">
        <v>5700</v>
      </c>
      <c r="G231" s="232" t="s">
        <v>3067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9650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5700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5702</v>
      </c>
      <c r="F233" s="231" t="s">
        <v>5703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9651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5703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5705</v>
      </c>
      <c r="F235" s="231" t="s">
        <v>5706</v>
      </c>
      <c r="G235" s="232" t="s">
        <v>3067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9652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5708</v>
      </c>
      <c r="F237" s="231" t="s">
        <v>5709</v>
      </c>
      <c r="G237" s="232" t="s">
        <v>3067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9653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5709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5711</v>
      </c>
      <c r="F239" s="231" t="s">
        <v>5712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9654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5712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5714</v>
      </c>
      <c r="F241" s="231" t="s">
        <v>5715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9655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5715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5717</v>
      </c>
      <c r="F243" s="231" t="s">
        <v>5718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9656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5718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5720</v>
      </c>
      <c r="F245" s="231" t="s">
        <v>5721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9657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5721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5723</v>
      </c>
      <c r="F247" s="231" t="s">
        <v>5724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9658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5724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2449</v>
      </c>
      <c r="D249" s="229" t="s">
        <v>245</v>
      </c>
      <c r="E249" s="230" t="s">
        <v>5726</v>
      </c>
      <c r="F249" s="231" t="s">
        <v>5727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9659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2513</v>
      </c>
      <c r="D251" s="229" t="s">
        <v>245</v>
      </c>
      <c r="E251" s="230" t="s">
        <v>5729</v>
      </c>
      <c r="F251" s="231" t="s">
        <v>5730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9660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5730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2519</v>
      </c>
      <c r="D253" s="229" t="s">
        <v>245</v>
      </c>
      <c r="E253" s="230" t="s">
        <v>5732</v>
      </c>
      <c r="F253" s="231" t="s">
        <v>5733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9661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5733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2526</v>
      </c>
      <c r="D255" s="229" t="s">
        <v>245</v>
      </c>
      <c r="E255" s="230" t="s">
        <v>5735</v>
      </c>
      <c r="F255" s="231" t="s">
        <v>5736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9662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2534</v>
      </c>
      <c r="D257" s="229" t="s">
        <v>245</v>
      </c>
      <c r="E257" s="230" t="s">
        <v>5738</v>
      </c>
      <c r="F257" s="231" t="s">
        <v>5739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9663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2456</v>
      </c>
      <c r="D259" s="229" t="s">
        <v>245</v>
      </c>
      <c r="E259" s="230" t="s">
        <v>5741</v>
      </c>
      <c r="F259" s="231" t="s">
        <v>5742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9664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5742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2545</v>
      </c>
      <c r="D261" s="229" t="s">
        <v>245</v>
      </c>
      <c r="E261" s="230" t="s">
        <v>5744</v>
      </c>
      <c r="F261" s="231" t="s">
        <v>5745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9665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5745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2691</v>
      </c>
      <c r="D263" s="229" t="s">
        <v>245</v>
      </c>
      <c r="E263" s="230" t="s">
        <v>5747</v>
      </c>
      <c r="F263" s="231" t="s">
        <v>5748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9666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4264</v>
      </c>
      <c r="D265" s="229" t="s">
        <v>245</v>
      </c>
      <c r="E265" s="230" t="s">
        <v>5750</v>
      </c>
      <c r="F265" s="231" t="s">
        <v>5751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9667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5751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3259</v>
      </c>
      <c r="D267" s="229" t="s">
        <v>245</v>
      </c>
      <c r="E267" s="230" t="s">
        <v>5753</v>
      </c>
      <c r="F267" s="231" t="s">
        <v>5754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9668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5754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5756</v>
      </c>
      <c r="F269" s="231" t="s">
        <v>5757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9669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5759</v>
      </c>
      <c r="F271" s="231" t="s">
        <v>5760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9670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5762</v>
      </c>
      <c r="F273" s="231" t="s">
        <v>5763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9671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5763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5765</v>
      </c>
      <c r="F275" s="283" t="s">
        <v>5766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9672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5768</v>
      </c>
      <c r="F277" s="283" t="s">
        <v>5769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9673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5769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5771</v>
      </c>
      <c r="F279" s="283" t="s">
        <v>5772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9674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5772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5774</v>
      </c>
      <c r="F281" s="283" t="s">
        <v>5775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9675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3012</v>
      </c>
      <c r="D283" s="229" t="s">
        <v>245</v>
      </c>
      <c r="E283" s="230" t="s">
        <v>5777</v>
      </c>
      <c r="F283" s="231" t="s">
        <v>5778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9676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5780</v>
      </c>
      <c r="F285" s="231" t="s">
        <v>5781</v>
      </c>
      <c r="G285" s="232" t="s">
        <v>3581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9677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5781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5783</v>
      </c>
      <c r="F287" s="227" t="s">
        <v>5784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5785</v>
      </c>
      <c r="F288" s="231" t="s">
        <v>5786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9678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5786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5788</v>
      </c>
      <c r="F290" s="231" t="s">
        <v>5789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9679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5791</v>
      </c>
      <c r="F292" s="231" t="s">
        <v>5792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9680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5792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5794</v>
      </c>
      <c r="F294" s="231" t="s">
        <v>5795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9681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5795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5797</v>
      </c>
      <c r="F296" s="231" t="s">
        <v>5798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9682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5800</v>
      </c>
      <c r="F298" s="231" t="s">
        <v>5801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9683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5801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5803</v>
      </c>
      <c r="F300" s="231" t="s">
        <v>5804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9684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5804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5806</v>
      </c>
      <c r="F302" s="231" t="s">
        <v>5807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9685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5809</v>
      </c>
      <c r="F304" s="231" t="s">
        <v>5810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9686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5812</v>
      </c>
      <c r="F306" s="231" t="s">
        <v>5813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9687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5813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5815</v>
      </c>
      <c r="F308" s="231" t="s">
        <v>5816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9688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5818</v>
      </c>
      <c r="F310" s="231" t="s">
        <v>5819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9689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5819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5821</v>
      </c>
      <c r="F312" s="231" t="s">
        <v>5822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9690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5822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5824</v>
      </c>
      <c r="F314" s="231" t="s">
        <v>5825</v>
      </c>
      <c r="G314" s="232" t="s">
        <v>3581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9691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5825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5827</v>
      </c>
      <c r="F316" s="227" t="s">
        <v>5828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5829</v>
      </c>
      <c r="F317" s="231" t="s">
        <v>5830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9692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5830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5832</v>
      </c>
      <c r="F319" s="231" t="s">
        <v>5833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9693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5833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5835</v>
      </c>
      <c r="F321" s="231" t="s">
        <v>5836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9694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5838</v>
      </c>
      <c r="F323" s="231" t="s">
        <v>5839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9695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5839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5841</v>
      </c>
      <c r="F325" s="231" t="s">
        <v>5842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9696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5842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5844</v>
      </c>
      <c r="F327" s="231" t="s">
        <v>5845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9697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5845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5847</v>
      </c>
      <c r="F329" s="231" t="s">
        <v>5848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9698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5850</v>
      </c>
      <c r="F331" s="231" t="s">
        <v>5851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9699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5851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5853</v>
      </c>
      <c r="F333" s="231" t="s">
        <v>5854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9700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5854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5856</v>
      </c>
      <c r="F335" s="231" t="s">
        <v>5857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9701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2255</v>
      </c>
      <c r="D337" s="229" t="s">
        <v>245</v>
      </c>
      <c r="E337" s="230" t="s">
        <v>5859</v>
      </c>
      <c r="F337" s="231" t="s">
        <v>5860</v>
      </c>
      <c r="G337" s="232" t="s">
        <v>3581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9702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5860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2280</v>
      </c>
      <c r="F339" s="227" t="s">
        <v>2281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2261</v>
      </c>
      <c r="D340" s="229" t="s">
        <v>245</v>
      </c>
      <c r="E340" s="230" t="s">
        <v>5862</v>
      </c>
      <c r="F340" s="231" t="s">
        <v>5863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9703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5863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2268</v>
      </c>
      <c r="D342" s="229" t="s">
        <v>245</v>
      </c>
      <c r="E342" s="230" t="s">
        <v>5865</v>
      </c>
      <c r="F342" s="231" t="s">
        <v>5866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9704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5866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2186</v>
      </c>
      <c r="D344" s="229" t="s">
        <v>245</v>
      </c>
      <c r="E344" s="230" t="s">
        <v>5868</v>
      </c>
      <c r="F344" s="231" t="s">
        <v>5869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9705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5869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5871</v>
      </c>
      <c r="F346" s="231" t="s">
        <v>5872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9706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5872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5874</v>
      </c>
      <c r="F348" s="231" t="s">
        <v>5875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9707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5875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5877</v>
      </c>
      <c r="F350" s="231" t="s">
        <v>5878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9708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5880</v>
      </c>
      <c r="F352" s="231" t="s">
        <v>5881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9709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5881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5883</v>
      </c>
      <c r="F354" s="231" t="s">
        <v>5884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9710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5884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5886</v>
      </c>
      <c r="F356" s="216" t="s">
        <v>5887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5888</v>
      </c>
      <c r="F357" s="231" t="s">
        <v>5889</v>
      </c>
      <c r="G357" s="232" t="s">
        <v>5890</v>
      </c>
      <c r="H357" s="233">
        <v>0.20000000000000001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5891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5891</v>
      </c>
      <c r="BM357" s="240" t="s">
        <v>9711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5889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5893</v>
      </c>
      <c r="F359" s="231" t="s">
        <v>5894</v>
      </c>
      <c r="G359" s="232" t="s">
        <v>5890</v>
      </c>
      <c r="H359" s="233">
        <v>0.20000000000000001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5891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5891</v>
      </c>
      <c r="BM359" s="240" t="s">
        <v>9712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5894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5896</v>
      </c>
      <c r="F361" s="231" t="s">
        <v>5897</v>
      </c>
      <c r="G361" s="232" t="s">
        <v>5898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5891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5891</v>
      </c>
      <c r="BM361" s="240" t="s">
        <v>9713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5897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5900</v>
      </c>
      <c r="F363" s="231" t="s">
        <v>5901</v>
      </c>
      <c r="G363" s="232" t="s">
        <v>5890</v>
      </c>
      <c r="H363" s="233">
        <v>0.20000000000000001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5891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5891</v>
      </c>
      <c r="BM363" s="240" t="s">
        <v>9714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5901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UnAvzBl1BA3p5kYFWtFbRAja++FMUrtwVmfB0+u/YMHVmE+vO+1Nf3Em+3l7CV0+RdTmYaHvMBZXjHTEgNgWcQ==" hashValue="XVIF4ATQP4tpN6ZsWuykMl7SonZ24ODGMCixVxJGtXEwaUzvlXaCbcK03VH4+nPTYfZH81m8KWbVFn50itf50A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9603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9715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9603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3886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5556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5557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5559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8834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9603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5904</v>
      </c>
      <c r="F139" s="231" t="s">
        <v>5905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9716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5907</v>
      </c>
      <c r="F142" s="231" t="s">
        <v>5908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9717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5908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5910</v>
      </c>
      <c r="F144" s="231" t="s">
        <v>5911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9718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2889</v>
      </c>
      <c r="F146" s="227" t="s">
        <v>2890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5913</v>
      </c>
      <c r="F147" s="231" t="s">
        <v>5914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9719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2923</v>
      </c>
      <c r="F149" s="231" t="s">
        <v>2924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9720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2928</v>
      </c>
      <c r="F151" s="231" t="s">
        <v>2929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9721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2929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2949</v>
      </c>
      <c r="F153" s="231" t="s">
        <v>2950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9722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5919</v>
      </c>
      <c r="F156" s="231" t="s">
        <v>5920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9723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4639</v>
      </c>
      <c r="F160" s="231" t="s">
        <v>4640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9724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5561</v>
      </c>
      <c r="F162" s="283" t="s">
        <v>5562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9725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5567</v>
      </c>
      <c r="F164" s="283" t="s">
        <v>5568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9726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5570</v>
      </c>
      <c r="F166" s="283" t="s">
        <v>5571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9727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5926</v>
      </c>
      <c r="F168" s="283" t="s">
        <v>5927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9728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5929</v>
      </c>
      <c r="F170" s="283" t="s">
        <v>5930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9729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5588</v>
      </c>
      <c r="F172" s="231" t="s">
        <v>5589</v>
      </c>
      <c r="G172" s="232" t="s">
        <v>3581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9730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5589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5405</v>
      </c>
      <c r="F174" s="227" t="s">
        <v>5406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5933</v>
      </c>
      <c r="F175" s="231" t="s">
        <v>5934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9731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2484</v>
      </c>
      <c r="D177" s="229" t="s">
        <v>245</v>
      </c>
      <c r="E177" s="230" t="s">
        <v>5936</v>
      </c>
      <c r="F177" s="231" t="s">
        <v>5937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9732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2489</v>
      </c>
      <c r="D179" s="229" t="s">
        <v>245</v>
      </c>
      <c r="E179" s="230" t="s">
        <v>5939</v>
      </c>
      <c r="F179" s="231" t="s">
        <v>5940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9733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1821</v>
      </c>
      <c r="D181" s="229" t="s">
        <v>245</v>
      </c>
      <c r="E181" s="230" t="s">
        <v>5942</v>
      </c>
      <c r="F181" s="231" t="s">
        <v>5943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9734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1832</v>
      </c>
      <c r="D183" s="229" t="s">
        <v>245</v>
      </c>
      <c r="E183" s="230" t="s">
        <v>5597</v>
      </c>
      <c r="F183" s="231" t="s">
        <v>5598</v>
      </c>
      <c r="G183" s="232" t="s">
        <v>3581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9735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5598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5625</v>
      </c>
      <c r="F185" s="227" t="s">
        <v>5626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5627</v>
      </c>
      <c r="F186" s="231" t="s">
        <v>5628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9736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2327</v>
      </c>
      <c r="D188" s="229" t="s">
        <v>245</v>
      </c>
      <c r="E188" s="230" t="s">
        <v>5630</v>
      </c>
      <c r="F188" s="231" t="s">
        <v>5631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9737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1605</v>
      </c>
      <c r="D190" s="229" t="s">
        <v>245</v>
      </c>
      <c r="E190" s="230" t="s">
        <v>5633</v>
      </c>
      <c r="F190" s="231" t="s">
        <v>5634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9738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1612</v>
      </c>
      <c r="D192" s="229" t="s">
        <v>245</v>
      </c>
      <c r="E192" s="230" t="s">
        <v>5663</v>
      </c>
      <c r="F192" s="231" t="s">
        <v>5664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9739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5669</v>
      </c>
      <c r="F194" s="231" t="s">
        <v>5670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9740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1680</v>
      </c>
      <c r="D196" s="229" t="s">
        <v>245</v>
      </c>
      <c r="E196" s="230" t="s">
        <v>5675</v>
      </c>
      <c r="F196" s="231" t="s">
        <v>5676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9741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1686</v>
      </c>
      <c r="D198" s="229" t="s">
        <v>245</v>
      </c>
      <c r="E198" s="230" t="s">
        <v>5952</v>
      </c>
      <c r="F198" s="231" t="s">
        <v>5953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9742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5955</v>
      </c>
      <c r="F200" s="231" t="s">
        <v>5956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9743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5958</v>
      </c>
      <c r="F202" s="231" t="s">
        <v>5959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9744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5959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5961</v>
      </c>
      <c r="F204" s="231" t="s">
        <v>5962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9745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5964</v>
      </c>
      <c r="F206" s="231" t="s">
        <v>5965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9746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5967</v>
      </c>
      <c r="F208" s="231" t="s">
        <v>5968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9747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5968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5970</v>
      </c>
      <c r="F210" s="231" t="s">
        <v>5971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9748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5973</v>
      </c>
      <c r="F212" s="231" t="s">
        <v>5974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9749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2333</v>
      </c>
      <c r="D214" s="229" t="s">
        <v>245</v>
      </c>
      <c r="E214" s="230" t="s">
        <v>5687</v>
      </c>
      <c r="F214" s="231" t="s">
        <v>5688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9750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5688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5690</v>
      </c>
      <c r="F216" s="231" t="s">
        <v>5691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9751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5978</v>
      </c>
      <c r="F218" s="231" t="s">
        <v>5979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9752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5979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5696</v>
      </c>
      <c r="F220" s="231" t="s">
        <v>5697</v>
      </c>
      <c r="G220" s="232" t="s">
        <v>3581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9753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5438</v>
      </c>
      <c r="F222" s="227" t="s">
        <v>5439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5711</v>
      </c>
      <c r="F223" s="231" t="s">
        <v>5712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9754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5983</v>
      </c>
      <c r="F225" s="231" t="s">
        <v>5984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9755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5717</v>
      </c>
      <c r="F227" s="231" t="s">
        <v>5718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9756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5718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5987</v>
      </c>
      <c r="F229" s="231" t="s">
        <v>5988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9757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5988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5729</v>
      </c>
      <c r="F231" s="231" t="s">
        <v>5730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9758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5991</v>
      </c>
      <c r="F233" s="231" t="s">
        <v>5992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9759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5762</v>
      </c>
      <c r="F235" s="231" t="s">
        <v>5763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9760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5995</v>
      </c>
      <c r="F237" s="283" t="s">
        <v>5996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9761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5998</v>
      </c>
      <c r="F239" s="283" t="s">
        <v>5999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9762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5999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6001</v>
      </c>
      <c r="F241" s="283" t="s">
        <v>6002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9763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6004</v>
      </c>
      <c r="F243" s="283" t="s">
        <v>6005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9764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6007</v>
      </c>
      <c r="F245" s="283" t="s">
        <v>6008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9765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6008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6010</v>
      </c>
      <c r="F247" s="283" t="s">
        <v>6011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9766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6013</v>
      </c>
      <c r="F249" s="283" t="s">
        <v>6014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9767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6016</v>
      </c>
      <c r="F251" s="283" t="s">
        <v>6002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9768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6018</v>
      </c>
      <c r="F253" s="283" t="s">
        <v>6019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9769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6019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2449</v>
      </c>
      <c r="D255" s="229" t="s">
        <v>245</v>
      </c>
      <c r="E255" s="230" t="s">
        <v>5777</v>
      </c>
      <c r="F255" s="231" t="s">
        <v>5778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9770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5778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2513</v>
      </c>
      <c r="D257" s="229" t="s">
        <v>245</v>
      </c>
      <c r="E257" s="230" t="s">
        <v>6022</v>
      </c>
      <c r="F257" s="231" t="s">
        <v>6023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9771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2519</v>
      </c>
      <c r="D259" s="229" t="s">
        <v>245</v>
      </c>
      <c r="E259" s="230" t="s">
        <v>5780</v>
      </c>
      <c r="F259" s="231" t="s">
        <v>5781</v>
      </c>
      <c r="G259" s="232" t="s">
        <v>3581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9772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5783</v>
      </c>
      <c r="F261" s="227" t="s">
        <v>5784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2526</v>
      </c>
      <c r="D262" s="229" t="s">
        <v>245</v>
      </c>
      <c r="E262" s="230" t="s">
        <v>5785</v>
      </c>
      <c r="F262" s="231" t="s">
        <v>5786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9773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2534</v>
      </c>
      <c r="D264" s="229" t="s">
        <v>245</v>
      </c>
      <c r="E264" s="230" t="s">
        <v>6027</v>
      </c>
      <c r="F264" s="231" t="s">
        <v>6028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9774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6028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2456</v>
      </c>
      <c r="D266" s="229" t="s">
        <v>245</v>
      </c>
      <c r="E266" s="230" t="s">
        <v>5788</v>
      </c>
      <c r="F266" s="231" t="s">
        <v>5789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9775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5789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2545</v>
      </c>
      <c r="D268" s="229" t="s">
        <v>245</v>
      </c>
      <c r="E268" s="230" t="s">
        <v>6031</v>
      </c>
      <c r="F268" s="231" t="s">
        <v>6032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9776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2691</v>
      </c>
      <c r="D270" s="229" t="s">
        <v>245</v>
      </c>
      <c r="E270" s="230" t="s">
        <v>6034</v>
      </c>
      <c r="F270" s="231" t="s">
        <v>6035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9777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4264</v>
      </c>
      <c r="D272" s="229" t="s">
        <v>245</v>
      </c>
      <c r="E272" s="230" t="s">
        <v>6037</v>
      </c>
      <c r="F272" s="231" t="s">
        <v>6038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9778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3259</v>
      </c>
      <c r="D274" s="229" t="s">
        <v>245</v>
      </c>
      <c r="E274" s="230" t="s">
        <v>6040</v>
      </c>
      <c r="F274" s="231" t="s">
        <v>6041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9779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6043</v>
      </c>
      <c r="F276" s="231" t="s">
        <v>6044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9780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6046</v>
      </c>
      <c r="F278" s="231" t="s">
        <v>6047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9781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6049</v>
      </c>
      <c r="F280" s="231" t="s">
        <v>6050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9782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6052</v>
      </c>
      <c r="F282" s="231" t="s">
        <v>6053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9783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5791</v>
      </c>
      <c r="F284" s="231" t="s">
        <v>5792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9784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6056</v>
      </c>
      <c r="F286" s="231" t="s">
        <v>6057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9785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6059</v>
      </c>
      <c r="F288" s="231" t="s">
        <v>6060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9786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3012</v>
      </c>
      <c r="D290" s="229" t="s">
        <v>245</v>
      </c>
      <c r="E290" s="230" t="s">
        <v>5794</v>
      </c>
      <c r="F290" s="231" t="s">
        <v>5795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9787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6063</v>
      </c>
      <c r="F292" s="231" t="s">
        <v>6064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9788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6066</v>
      </c>
      <c r="F294" s="231" t="s">
        <v>6067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9789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5797</v>
      </c>
      <c r="F296" s="231" t="s">
        <v>5798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9790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6070</v>
      </c>
      <c r="F298" s="231" t="s">
        <v>6071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9791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6073</v>
      </c>
      <c r="F300" s="231" t="s">
        <v>6074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9792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5800</v>
      </c>
      <c r="F302" s="231" t="s">
        <v>5801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9793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6077</v>
      </c>
      <c r="F304" s="231" t="s">
        <v>6078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9794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6078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6080</v>
      </c>
      <c r="F306" s="231" t="s">
        <v>6081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9795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6083</v>
      </c>
      <c r="F308" s="231" t="s">
        <v>6084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9796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6086</v>
      </c>
      <c r="F310" s="231" t="s">
        <v>6087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9797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6089</v>
      </c>
      <c r="F312" s="231" t="s">
        <v>6090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9798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6092</v>
      </c>
      <c r="F314" s="231" t="s">
        <v>6093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9799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6095</v>
      </c>
      <c r="F316" s="231" t="s">
        <v>6096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9800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6098</v>
      </c>
      <c r="F318" s="231" t="s">
        <v>6099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9801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6101</v>
      </c>
      <c r="F320" s="231" t="s">
        <v>6102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9802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6104</v>
      </c>
      <c r="F322" s="231" t="s">
        <v>6105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9803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6107</v>
      </c>
      <c r="F324" s="231" t="s">
        <v>6108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9804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6108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6110</v>
      </c>
      <c r="F326" s="231" t="s">
        <v>6111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9805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6113</v>
      </c>
      <c r="F328" s="231" t="s">
        <v>6114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9806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6116</v>
      </c>
      <c r="F330" s="231" t="s">
        <v>6117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9807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6119</v>
      </c>
      <c r="F332" s="231" t="s">
        <v>6120</v>
      </c>
      <c r="G332" s="232" t="s">
        <v>3067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9808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6122</v>
      </c>
      <c r="F334" s="231" t="s">
        <v>6123</v>
      </c>
      <c r="G334" s="232" t="s">
        <v>3067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9809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6125</v>
      </c>
      <c r="F336" s="283" t="s">
        <v>6126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9810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6128</v>
      </c>
      <c r="F338" s="283" t="s">
        <v>6129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9811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6129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6131</v>
      </c>
      <c r="F340" s="283" t="s">
        <v>6132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9812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2255</v>
      </c>
      <c r="D342" s="281" t="s">
        <v>478</v>
      </c>
      <c r="E342" s="282" t="s">
        <v>6134</v>
      </c>
      <c r="F342" s="283" t="s">
        <v>6135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9813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2261</v>
      </c>
      <c r="D344" s="281" t="s">
        <v>478</v>
      </c>
      <c r="E344" s="282" t="s">
        <v>6137</v>
      </c>
      <c r="F344" s="283" t="s">
        <v>6138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9814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6138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2268</v>
      </c>
      <c r="D346" s="281" t="s">
        <v>478</v>
      </c>
      <c r="E346" s="282" t="s">
        <v>6140</v>
      </c>
      <c r="F346" s="283" t="s">
        <v>6141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9815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2186</v>
      </c>
      <c r="D348" s="229" t="s">
        <v>245</v>
      </c>
      <c r="E348" s="230" t="s">
        <v>5824</v>
      </c>
      <c r="F348" s="231" t="s">
        <v>5825</v>
      </c>
      <c r="G348" s="232" t="s">
        <v>3581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9816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5886</v>
      </c>
      <c r="F350" s="216" t="s">
        <v>5887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5893</v>
      </c>
      <c r="F351" s="231" t="s">
        <v>5894</v>
      </c>
      <c r="G351" s="232" t="s">
        <v>5890</v>
      </c>
      <c r="H351" s="233">
        <v>0.20000000000000001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5891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5891</v>
      </c>
      <c r="BM351" s="240" t="s">
        <v>9817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5896</v>
      </c>
      <c r="F353" s="231" t="s">
        <v>5897</v>
      </c>
      <c r="G353" s="232" t="s">
        <v>5898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5891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5891</v>
      </c>
      <c r="BM353" s="240" t="s">
        <v>9818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5900</v>
      </c>
      <c r="F355" s="231" t="s">
        <v>5901</v>
      </c>
      <c r="G355" s="232" t="s">
        <v>5890</v>
      </c>
      <c r="H355" s="233">
        <v>0.20000000000000001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5891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5891</v>
      </c>
      <c r="BM355" s="240" t="s">
        <v>9819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5901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ZdpB2tYdEzUe44gvco+lLZ/iBdungPZoQLhwDszF7t5Zx8FThKLmVOLiDI9rSfFdP5KO3lzDO9DLSghu/H0Pcg==" hashValue="93eVcY0sQSwrHbpiUepxz5+z6Ff+PBBRVl332Oo+1AY9knTaFOC3YA+zcjvvENyd9jJDy6nV0NXIiMy6tbSbKg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9603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9820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9603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3886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6148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3888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5559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8834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9603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5405</v>
      </c>
      <c r="F131" s="227" t="s">
        <v>5406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6149</v>
      </c>
      <c r="F132" s="231" t="s">
        <v>6150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9821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6152</v>
      </c>
      <c r="F134" s="231" t="s">
        <v>6153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9822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6155</v>
      </c>
      <c r="F136" s="231" t="s">
        <v>6156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9823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6158</v>
      </c>
      <c r="F138" s="227" t="s">
        <v>6159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6160</v>
      </c>
      <c r="F139" s="231" t="s">
        <v>6161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9824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6163</v>
      </c>
      <c r="F141" s="283" t="s">
        <v>6164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9825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5455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5466</v>
      </c>
      <c r="F144" s="231" t="s">
        <v>5467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9826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5471</v>
      </c>
      <c r="F146" s="283" t="s">
        <v>5472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9827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5475</v>
      </c>
      <c r="F148" s="231" t="s">
        <v>5476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9828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6169</v>
      </c>
      <c r="F150" s="283" t="s">
        <v>6170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9829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6172</v>
      </c>
      <c r="F152" s="231" t="s">
        <v>6173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9830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6175</v>
      </c>
      <c r="F154" s="283" t="s">
        <v>6176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9831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6178</v>
      </c>
      <c r="F156" s="283" t="s">
        <v>6179</v>
      </c>
      <c r="G156" s="284" t="s">
        <v>360</v>
      </c>
      <c r="H156" s="285">
        <v>7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9832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6179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6181</v>
      </c>
      <c r="F158" s="231" t="s">
        <v>6182</v>
      </c>
      <c r="G158" s="232" t="s">
        <v>360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9833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6184</v>
      </c>
      <c r="F160" s="283" t="s">
        <v>6185</v>
      </c>
      <c r="G160" s="284" t="s">
        <v>360</v>
      </c>
      <c r="H160" s="285">
        <v>2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9834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6187</v>
      </c>
      <c r="F162" s="283" t="s">
        <v>6188</v>
      </c>
      <c r="G162" s="284" t="s">
        <v>360</v>
      </c>
      <c r="H162" s="285">
        <v>2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9835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6188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6190</v>
      </c>
      <c r="F164" s="231" t="s">
        <v>6191</v>
      </c>
      <c r="G164" s="232" t="s">
        <v>360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9836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6193</v>
      </c>
      <c r="F166" s="283" t="s">
        <v>6194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9837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6196</v>
      </c>
      <c r="F168" s="283" t="s">
        <v>6197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9838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2484</v>
      </c>
      <c r="D170" s="281" t="s">
        <v>478</v>
      </c>
      <c r="E170" s="282" t="s">
        <v>6199</v>
      </c>
      <c r="F170" s="283" t="s">
        <v>6200</v>
      </c>
      <c r="G170" s="284" t="s">
        <v>360</v>
      </c>
      <c r="H170" s="285">
        <v>0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9839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2489</v>
      </c>
      <c r="D172" s="281" t="s">
        <v>478</v>
      </c>
      <c r="E172" s="282" t="s">
        <v>6202</v>
      </c>
      <c r="F172" s="283" t="s">
        <v>6203</v>
      </c>
      <c r="G172" s="284" t="s">
        <v>360</v>
      </c>
      <c r="H172" s="285">
        <v>0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9840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2691</v>
      </c>
      <c r="D174" s="229" t="s">
        <v>245</v>
      </c>
      <c r="E174" s="230" t="s">
        <v>6205</v>
      </c>
      <c r="F174" s="231" t="s">
        <v>6206</v>
      </c>
      <c r="G174" s="232" t="s">
        <v>360</v>
      </c>
      <c r="H174" s="233">
        <v>7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9841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4264</v>
      </c>
      <c r="D176" s="281" t="s">
        <v>478</v>
      </c>
      <c r="E176" s="282" t="s">
        <v>6208</v>
      </c>
      <c r="F176" s="283" t="s">
        <v>6209</v>
      </c>
      <c r="G176" s="284" t="s">
        <v>360</v>
      </c>
      <c r="H176" s="285">
        <v>6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9842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6209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3259</v>
      </c>
      <c r="D178" s="281" t="s">
        <v>478</v>
      </c>
      <c r="E178" s="282" t="s">
        <v>6211</v>
      </c>
      <c r="F178" s="283" t="s">
        <v>6212</v>
      </c>
      <c r="G178" s="284" t="s">
        <v>360</v>
      </c>
      <c r="H178" s="285">
        <v>1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9843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1821</v>
      </c>
      <c r="D180" s="229" t="s">
        <v>245</v>
      </c>
      <c r="E180" s="230" t="s">
        <v>6214</v>
      </c>
      <c r="F180" s="231" t="s">
        <v>6215</v>
      </c>
      <c r="G180" s="232" t="s">
        <v>262</v>
      </c>
      <c r="H180" s="233">
        <v>4.5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9844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1832</v>
      </c>
      <c r="D182" s="281" t="s">
        <v>478</v>
      </c>
      <c r="E182" s="282" t="s">
        <v>6217</v>
      </c>
      <c r="F182" s="283" t="s">
        <v>6218</v>
      </c>
      <c r="G182" s="284" t="s">
        <v>262</v>
      </c>
      <c r="H182" s="285">
        <v>4.6349999999999998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9845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6218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6220</v>
      </c>
      <c r="F184" s="231" t="s">
        <v>6221</v>
      </c>
      <c r="G184" s="232" t="s">
        <v>262</v>
      </c>
      <c r="H184" s="233">
        <v>5.0599999999999996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9846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2327</v>
      </c>
      <c r="D186" s="281" t="s">
        <v>478</v>
      </c>
      <c r="E186" s="282" t="s">
        <v>6223</v>
      </c>
      <c r="F186" s="283" t="s">
        <v>6224</v>
      </c>
      <c r="G186" s="284" t="s">
        <v>262</v>
      </c>
      <c r="H186" s="285">
        <v>5.2119999999999997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9847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1605</v>
      </c>
      <c r="D188" s="229" t="s">
        <v>245</v>
      </c>
      <c r="E188" s="230" t="s">
        <v>6226</v>
      </c>
      <c r="F188" s="231" t="s">
        <v>6227</v>
      </c>
      <c r="G188" s="232" t="s">
        <v>262</v>
      </c>
      <c r="H188" s="233">
        <v>1.54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9848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1612</v>
      </c>
      <c r="D190" s="281" t="s">
        <v>478</v>
      </c>
      <c r="E190" s="282" t="s">
        <v>6229</v>
      </c>
      <c r="F190" s="283" t="s">
        <v>6230</v>
      </c>
      <c r="G190" s="284" t="s">
        <v>262</v>
      </c>
      <c r="H190" s="285">
        <v>1.5860000000000001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9849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6232</v>
      </c>
      <c r="F192" s="231" t="s">
        <v>6233</v>
      </c>
      <c r="G192" s="232" t="s">
        <v>262</v>
      </c>
      <c r="H192" s="233">
        <v>0.62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9850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1680</v>
      </c>
      <c r="D194" s="281" t="s">
        <v>478</v>
      </c>
      <c r="E194" s="282" t="s">
        <v>6235</v>
      </c>
      <c r="F194" s="283" t="s">
        <v>6236</v>
      </c>
      <c r="G194" s="284" t="s">
        <v>262</v>
      </c>
      <c r="H194" s="285">
        <v>0.63900000000000001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9851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1686</v>
      </c>
      <c r="D196" s="229" t="s">
        <v>245</v>
      </c>
      <c r="E196" s="230" t="s">
        <v>6238</v>
      </c>
      <c r="F196" s="231" t="s">
        <v>6239</v>
      </c>
      <c r="G196" s="232" t="s">
        <v>262</v>
      </c>
      <c r="H196" s="233">
        <v>16.82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9852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6241</v>
      </c>
      <c r="F198" s="283" t="s">
        <v>6242</v>
      </c>
      <c r="G198" s="284" t="s">
        <v>262</v>
      </c>
      <c r="H198" s="285">
        <v>17.324999999999999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9853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6244</v>
      </c>
      <c r="F200" s="231" t="s">
        <v>6245</v>
      </c>
      <c r="G200" s="232" t="s">
        <v>262</v>
      </c>
      <c r="H200" s="233">
        <v>28.899999999999999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9854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6247</v>
      </c>
      <c r="F202" s="283" t="s">
        <v>6248</v>
      </c>
      <c r="G202" s="284" t="s">
        <v>262</v>
      </c>
      <c r="H202" s="285">
        <v>29.766999999999999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9855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6250</v>
      </c>
      <c r="F204" s="231" t="s">
        <v>6251</v>
      </c>
      <c r="G204" s="232" t="s">
        <v>262</v>
      </c>
      <c r="H204" s="233">
        <v>2.7200000000000002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9856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6253</v>
      </c>
      <c r="F206" s="283" t="s">
        <v>6254</v>
      </c>
      <c r="G206" s="284" t="s">
        <v>262</v>
      </c>
      <c r="H206" s="285">
        <v>2.802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9857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6256</v>
      </c>
      <c r="F208" s="231" t="s">
        <v>6257</v>
      </c>
      <c r="G208" s="232" t="s">
        <v>360</v>
      </c>
      <c r="H208" s="233">
        <v>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6259</v>
      </c>
      <c r="F210" s="283" t="s">
        <v>6260</v>
      </c>
      <c r="G210" s="284" t="s">
        <v>360</v>
      </c>
      <c r="H210" s="285">
        <v>8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9859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2333</v>
      </c>
      <c r="D212" s="229" t="s">
        <v>245</v>
      </c>
      <c r="E212" s="230" t="s">
        <v>6262</v>
      </c>
      <c r="F212" s="231" t="s">
        <v>6263</v>
      </c>
      <c r="G212" s="232" t="s">
        <v>360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9860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6265</v>
      </c>
      <c r="F214" s="283" t="s">
        <v>6266</v>
      </c>
      <c r="G214" s="284" t="s">
        <v>360</v>
      </c>
      <c r="H214" s="285">
        <v>1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9861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6268</v>
      </c>
      <c r="F216" s="231" t="s">
        <v>6269</v>
      </c>
      <c r="G216" s="232" t="s">
        <v>360</v>
      </c>
      <c r="H216" s="233">
        <v>8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9862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6269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6271</v>
      </c>
      <c r="F218" s="283" t="s">
        <v>6272</v>
      </c>
      <c r="G218" s="284" t="s">
        <v>360</v>
      </c>
      <c r="H218" s="285">
        <v>8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9863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6274</v>
      </c>
      <c r="F220" s="231" t="s">
        <v>6275</v>
      </c>
      <c r="G220" s="232" t="s">
        <v>360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9864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6277</v>
      </c>
      <c r="F222" s="283" t="s">
        <v>6278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9865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6278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6280</v>
      </c>
      <c r="F224" s="231" t="s">
        <v>6281</v>
      </c>
      <c r="G224" s="232" t="s">
        <v>360</v>
      </c>
      <c r="H224" s="233">
        <v>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9866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6283</v>
      </c>
      <c r="F226" s="283" t="s">
        <v>6284</v>
      </c>
      <c r="G226" s="284" t="s">
        <v>360</v>
      </c>
      <c r="H226" s="285">
        <v>0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9867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6286</v>
      </c>
      <c r="F228" s="231" t="s">
        <v>6287</v>
      </c>
      <c r="G228" s="232" t="s">
        <v>360</v>
      </c>
      <c r="H228" s="233">
        <v>0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9868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6289</v>
      </c>
      <c r="F230" s="283" t="s">
        <v>6290</v>
      </c>
      <c r="G230" s="284" t="s">
        <v>360</v>
      </c>
      <c r="H230" s="285">
        <v>0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9869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6292</v>
      </c>
      <c r="F232" s="231" t="s">
        <v>6293</v>
      </c>
      <c r="G232" s="232" t="s">
        <v>262</v>
      </c>
      <c r="H232" s="233">
        <v>13.26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9870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6295</v>
      </c>
      <c r="F234" s="283" t="s">
        <v>6296</v>
      </c>
      <c r="G234" s="284" t="s">
        <v>262</v>
      </c>
      <c r="H234" s="285">
        <v>14.586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9871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6298</v>
      </c>
      <c r="F236" s="231" t="s">
        <v>6299</v>
      </c>
      <c r="G236" s="232" t="s">
        <v>262</v>
      </c>
      <c r="H236" s="233">
        <v>39.640000000000001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9872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6299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6301</v>
      </c>
      <c r="F238" s="283" t="s">
        <v>6302</v>
      </c>
      <c r="G238" s="284" t="s">
        <v>262</v>
      </c>
      <c r="H238" s="285">
        <v>43.603999999999999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9873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6304</v>
      </c>
      <c r="F240" s="231" t="s">
        <v>6305</v>
      </c>
      <c r="G240" s="232" t="s">
        <v>2444</v>
      </c>
      <c r="H240" s="233">
        <v>5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9874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6307</v>
      </c>
      <c r="F242" s="231" t="s">
        <v>6308</v>
      </c>
      <c r="G242" s="232" t="s">
        <v>2444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9875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6308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6310</v>
      </c>
      <c r="F244" s="231" t="s">
        <v>6311</v>
      </c>
      <c r="G244" s="232" t="s">
        <v>360</v>
      </c>
      <c r="H244" s="233">
        <v>8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9876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6313</v>
      </c>
      <c r="F246" s="283" t="s">
        <v>6314</v>
      </c>
      <c r="G246" s="284" t="s">
        <v>360</v>
      </c>
      <c r="H246" s="285">
        <v>8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9877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6316</v>
      </c>
      <c r="F248" s="231" t="s">
        <v>6317</v>
      </c>
      <c r="G248" s="232" t="s">
        <v>262</v>
      </c>
      <c r="H248" s="233">
        <v>2.7200000000000002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9878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6319</v>
      </c>
      <c r="F250" s="283" t="s">
        <v>6320</v>
      </c>
      <c r="G250" s="284" t="s">
        <v>262</v>
      </c>
      <c r="H250" s="285">
        <v>2.8559999999999999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9879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2449</v>
      </c>
      <c r="D252" s="229" t="s">
        <v>245</v>
      </c>
      <c r="E252" s="230" t="s">
        <v>6322</v>
      </c>
      <c r="F252" s="231" t="s">
        <v>6323</v>
      </c>
      <c r="G252" s="232" t="s">
        <v>1155</v>
      </c>
      <c r="H252" s="233">
        <v>3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9880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2513</v>
      </c>
      <c r="D254" s="281" t="s">
        <v>478</v>
      </c>
      <c r="E254" s="282" t="s">
        <v>6325</v>
      </c>
      <c r="F254" s="283" t="s">
        <v>6326</v>
      </c>
      <c r="G254" s="284" t="s">
        <v>1155</v>
      </c>
      <c r="H254" s="285">
        <v>3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9881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5886</v>
      </c>
      <c r="F256" s="216" t="s">
        <v>5887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2519</v>
      </c>
      <c r="D257" s="229" t="s">
        <v>245</v>
      </c>
      <c r="E257" s="230" t="s">
        <v>6328</v>
      </c>
      <c r="F257" s="231" t="s">
        <v>6329</v>
      </c>
      <c r="G257" s="232" t="s">
        <v>5890</v>
      </c>
      <c r="H257" s="233">
        <v>0.20000000000000001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5891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5891</v>
      </c>
      <c r="BM257" s="240" t="s">
        <v>9882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6329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2526</v>
      </c>
      <c r="D259" s="229" t="s">
        <v>245</v>
      </c>
      <c r="E259" s="230" t="s">
        <v>6331</v>
      </c>
      <c r="F259" s="231" t="s">
        <v>5894</v>
      </c>
      <c r="G259" s="232" t="s">
        <v>5890</v>
      </c>
      <c r="H259" s="233">
        <v>0.20000000000000001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5891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5891</v>
      </c>
      <c r="BM259" s="240" t="s">
        <v>9883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2534</v>
      </c>
      <c r="D261" s="229" t="s">
        <v>245</v>
      </c>
      <c r="E261" s="230" t="s">
        <v>6333</v>
      </c>
      <c r="F261" s="231" t="s">
        <v>6334</v>
      </c>
      <c r="G261" s="232" t="s">
        <v>5890</v>
      </c>
      <c r="H261" s="233">
        <v>0.20000000000000001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5891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5891</v>
      </c>
      <c r="BM261" s="240" t="s">
        <v>9884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2456</v>
      </c>
      <c r="D263" s="229" t="s">
        <v>245</v>
      </c>
      <c r="E263" s="230" t="s">
        <v>6336</v>
      </c>
      <c r="F263" s="231" t="s">
        <v>6337</v>
      </c>
      <c r="G263" s="232" t="s">
        <v>5890</v>
      </c>
      <c r="H263" s="233">
        <v>0.20000000000000001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5891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5891</v>
      </c>
      <c r="BM263" s="240" t="s">
        <v>9885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2545</v>
      </c>
      <c r="D265" s="229" t="s">
        <v>245</v>
      </c>
      <c r="E265" s="230" t="s">
        <v>6339</v>
      </c>
      <c r="F265" s="231" t="s">
        <v>6340</v>
      </c>
      <c r="G265" s="232" t="s">
        <v>5898</v>
      </c>
      <c r="H265" s="233">
        <v>2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5891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5891</v>
      </c>
      <c r="BM265" s="240" t="s">
        <v>9886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6340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p6Ak2SlxSlg1k46f1ulwtXwad1VdnFet2rCvVifHWQGDHuAnKQGc4K8Mdn3UWz1jjxGQe++nStnkDMX+5TwYyA==" hashValue="o0J+QEexP4gTCu06/uQtRe9xwQylY9mdhgVIR0H3iNpaHJr/69T27N8+z73XmfvNYLg7zsVpfxOCMIGvpdyT3w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9887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6429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6430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9888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9889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6434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9890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9891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9892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6438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9893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9894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6442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9895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9896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8834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5455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6478</v>
      </c>
      <c r="F136" s="227" t="s">
        <v>6479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9897</v>
      </c>
      <c r="F137" s="227" t="s">
        <v>9898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9899</v>
      </c>
      <c r="F138" s="231" t="s">
        <v>9900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9901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9902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9903</v>
      </c>
      <c r="F140" s="283" t="s">
        <v>6494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9904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6494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9905</v>
      </c>
      <c r="F142" s="283" t="s">
        <v>6488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9906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6488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9907</v>
      </c>
      <c r="F144" s="231" t="s">
        <v>9908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9909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9910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9911</v>
      </c>
      <c r="F146" s="283" t="s">
        <v>9912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9913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9912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6502</v>
      </c>
      <c r="F148" s="231" t="s">
        <v>6503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9914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6505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9915</v>
      </c>
      <c r="F150" s="283" t="s">
        <v>9916</v>
      </c>
      <c r="G150" s="284" t="s">
        <v>5890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9917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9916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9918</v>
      </c>
      <c r="F152" s="231" t="s">
        <v>9919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9920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9921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9922</v>
      </c>
      <c r="F154" s="283" t="s">
        <v>9923</v>
      </c>
      <c r="G154" s="284" t="s">
        <v>5890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9924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9923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9925</v>
      </c>
      <c r="F156" s="227" t="s">
        <v>9926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6482</v>
      </c>
      <c r="F157" s="231" t="s">
        <v>6483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9927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6485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9928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9929</v>
      </c>
      <c r="F160" s="283" t="s">
        <v>6497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9930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6497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9931</v>
      </c>
      <c r="F162" s="283" t="s">
        <v>6494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9932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6494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9933</v>
      </c>
      <c r="F164" s="283" t="s">
        <v>6518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9934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6518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9935</v>
      </c>
      <c r="F166" s="283" t="s">
        <v>6488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9936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6488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6529</v>
      </c>
      <c r="F168" s="227" t="s">
        <v>6530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9937</v>
      </c>
      <c r="F169" s="227" t="s">
        <v>9938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6533</v>
      </c>
      <c r="F170" s="231" t="s">
        <v>6534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9939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6536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6872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9940</v>
      </c>
      <c r="F173" s="283" t="s">
        <v>6539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9941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6539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2484</v>
      </c>
      <c r="D175" s="281" t="s">
        <v>478</v>
      </c>
      <c r="E175" s="282" t="s">
        <v>9942</v>
      </c>
      <c r="F175" s="283" t="s">
        <v>6545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9943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6545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2489</v>
      </c>
      <c r="D177" s="229" t="s">
        <v>245</v>
      </c>
      <c r="E177" s="230" t="s">
        <v>9944</v>
      </c>
      <c r="F177" s="231" t="s">
        <v>9945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9946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9947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3077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1821</v>
      </c>
      <c r="D180" s="281" t="s">
        <v>478</v>
      </c>
      <c r="E180" s="282" t="s">
        <v>9948</v>
      </c>
      <c r="F180" s="283" t="s">
        <v>9949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9950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9949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1832</v>
      </c>
      <c r="D182" s="229" t="s">
        <v>245</v>
      </c>
      <c r="E182" s="230" t="s">
        <v>6554</v>
      </c>
      <c r="F182" s="231" t="s">
        <v>6555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9951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6557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6558</v>
      </c>
      <c r="F185" s="283" t="s">
        <v>6559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9952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6559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2327</v>
      </c>
      <c r="D187" s="229" t="s">
        <v>245</v>
      </c>
      <c r="E187" s="230" t="s">
        <v>6561</v>
      </c>
      <c r="F187" s="231" t="s">
        <v>6562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9953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6564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1605</v>
      </c>
      <c r="D190" s="281" t="s">
        <v>478</v>
      </c>
      <c r="E190" s="282" t="s">
        <v>6566</v>
      </c>
      <c r="F190" s="283" t="s">
        <v>6567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9954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6567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9955</v>
      </c>
      <c r="F192" s="227" t="s">
        <v>9956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1612</v>
      </c>
      <c r="D193" s="229" t="s">
        <v>245</v>
      </c>
      <c r="E193" s="230" t="s">
        <v>6533</v>
      </c>
      <c r="F193" s="231" t="s">
        <v>6534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9957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6536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9958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9959</v>
      </c>
      <c r="F196" s="283" t="s">
        <v>6539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9960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1680</v>
      </c>
      <c r="D198" s="281" t="s">
        <v>478</v>
      </c>
      <c r="E198" s="282" t="s">
        <v>9961</v>
      </c>
      <c r="F198" s="283" t="s">
        <v>6545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9962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6545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1686</v>
      </c>
      <c r="D200" s="229" t="s">
        <v>245</v>
      </c>
      <c r="E200" s="230" t="s">
        <v>9963</v>
      </c>
      <c r="F200" s="231" t="s">
        <v>9964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9965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9966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9967</v>
      </c>
      <c r="F203" s="283" t="s">
        <v>9968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9969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9968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6554</v>
      </c>
      <c r="F205" s="231" t="s">
        <v>6555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9970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6557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6558</v>
      </c>
      <c r="F208" s="283" t="s">
        <v>6559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9971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6561</v>
      </c>
      <c r="F210" s="231" t="s">
        <v>6562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9972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6564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4297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6566</v>
      </c>
      <c r="F213" s="283" t="s">
        <v>6567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9973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6567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6572</v>
      </c>
      <c r="F215" s="283" t="s">
        <v>6573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9974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9975</v>
      </c>
      <c r="F217" s="227" t="s">
        <v>9976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6595</v>
      </c>
      <c r="F218" s="231" t="s">
        <v>6596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9977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6598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9978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2333</v>
      </c>
      <c r="D221" s="281" t="s">
        <v>478</v>
      </c>
      <c r="E221" s="282" t="s">
        <v>9979</v>
      </c>
      <c r="F221" s="283" t="s">
        <v>9980</v>
      </c>
      <c r="G221" s="284" t="s">
        <v>5890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9981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9980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9982</v>
      </c>
      <c r="F223" s="283" t="s">
        <v>9983</v>
      </c>
      <c r="G223" s="284" t="s">
        <v>5890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9984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9983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6533</v>
      </c>
      <c r="F225" s="231" t="s">
        <v>6534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9985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6536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9986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9987</v>
      </c>
      <c r="F228" s="283" t="s">
        <v>9988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9989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9988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9990</v>
      </c>
      <c r="F230" s="283" t="s">
        <v>9991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9992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9991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9993</v>
      </c>
      <c r="F232" s="283" t="s">
        <v>9994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9995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9994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9996</v>
      </c>
      <c r="F234" s="283" t="s">
        <v>9997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9998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6533</v>
      </c>
      <c r="F236" s="231" t="s">
        <v>6534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9999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6536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9958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10000</v>
      </c>
      <c r="F239" s="283" t="s">
        <v>6545</v>
      </c>
      <c r="G239" s="284" t="s">
        <v>360</v>
      </c>
      <c r="H239" s="285">
        <v>22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10001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6545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6606</v>
      </c>
      <c r="F241" s="231" t="s">
        <v>6607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10002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6609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10003</v>
      </c>
      <c r="F244" s="283" t="s">
        <v>10004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10005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10004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9944</v>
      </c>
      <c r="F246" s="231" t="s">
        <v>9945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10006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9947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10007</v>
      </c>
      <c r="F248" s="283" t="s">
        <v>9949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10008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9949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10009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10010</v>
      </c>
      <c r="F251" s="231" t="s">
        <v>10011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10012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10013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10014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10015</v>
      </c>
      <c r="F254" s="283" t="s">
        <v>10016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10017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10016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10018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10019</v>
      </c>
      <c r="F257" s="283" t="s">
        <v>10020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10021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10020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10022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10023</v>
      </c>
      <c r="F260" s="231" t="s">
        <v>10024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10025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10026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10027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10028</v>
      </c>
      <c r="F263" s="283" t="s">
        <v>10029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10030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10029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10031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10032</v>
      </c>
      <c r="F266" s="283" t="s">
        <v>10033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10034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10033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10035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6624</v>
      </c>
      <c r="F269" s="231" t="s">
        <v>6625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10036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6627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2449</v>
      </c>
      <c r="D271" s="281" t="s">
        <v>478</v>
      </c>
      <c r="E271" s="282" t="s">
        <v>10037</v>
      </c>
      <c r="F271" s="283" t="s">
        <v>10038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10039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10038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2513</v>
      </c>
      <c r="D273" s="229" t="s">
        <v>245</v>
      </c>
      <c r="E273" s="230" t="s">
        <v>6631</v>
      </c>
      <c r="F273" s="231" t="s">
        <v>6632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10040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6634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2519</v>
      </c>
      <c r="D275" s="281" t="s">
        <v>478</v>
      </c>
      <c r="E275" s="282" t="s">
        <v>10041</v>
      </c>
      <c r="F275" s="283" t="s">
        <v>10042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10043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10042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2526</v>
      </c>
      <c r="D277" s="229" t="s">
        <v>245</v>
      </c>
      <c r="E277" s="230" t="s">
        <v>10044</v>
      </c>
      <c r="F277" s="231" t="s">
        <v>10045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10046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10047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10048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2534</v>
      </c>
      <c r="D280" s="281" t="s">
        <v>478</v>
      </c>
      <c r="E280" s="282" t="s">
        <v>10049</v>
      </c>
      <c r="F280" s="283" t="s">
        <v>10050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10051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10050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10052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10053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9590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6648</v>
      </c>
      <c r="F286" s="227" t="s">
        <v>6649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10054</v>
      </c>
      <c r="F287" s="227" t="s">
        <v>10055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2456</v>
      </c>
      <c r="D288" s="229" t="s">
        <v>245</v>
      </c>
      <c r="E288" s="230" t="s">
        <v>6652</v>
      </c>
      <c r="F288" s="231" t="s">
        <v>6653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10056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6655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10057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10058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2545</v>
      </c>
      <c r="D293" s="229" t="s">
        <v>245</v>
      </c>
      <c r="E293" s="230" t="s">
        <v>6658</v>
      </c>
      <c r="F293" s="231" t="s">
        <v>6659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10059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6661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10060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10061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2691</v>
      </c>
      <c r="D298" s="229" t="s">
        <v>245</v>
      </c>
      <c r="E298" s="230" t="s">
        <v>6664</v>
      </c>
      <c r="F298" s="231" t="s">
        <v>6665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10062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6667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10063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4264</v>
      </c>
      <c r="D302" s="281" t="s">
        <v>478</v>
      </c>
      <c r="E302" s="282" t="s">
        <v>10064</v>
      </c>
      <c r="F302" s="283" t="s">
        <v>10065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10066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10065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3259</v>
      </c>
      <c r="D304" s="281" t="s">
        <v>478</v>
      </c>
      <c r="E304" s="282" t="s">
        <v>10067</v>
      </c>
      <c r="F304" s="283" t="s">
        <v>10068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10069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10068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10070</v>
      </c>
      <c r="F306" s="283" t="s">
        <v>10071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10072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10071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10073</v>
      </c>
      <c r="F308" s="283" t="s">
        <v>10074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10075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10074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6687</v>
      </c>
      <c r="F310" s="231" t="s">
        <v>6688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10076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10077</v>
      </c>
      <c r="F314" s="283" t="s">
        <v>10078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10079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10078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6722</v>
      </c>
      <c r="F316" s="231" t="s">
        <v>6723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10080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6725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4297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10081</v>
      </c>
      <c r="F320" s="283" t="s">
        <v>10082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10083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10082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10084</v>
      </c>
      <c r="F322" s="283" t="s">
        <v>10085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10086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10085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3012</v>
      </c>
      <c r="D324" s="229" t="s">
        <v>245</v>
      </c>
      <c r="E324" s="230" t="s">
        <v>6742</v>
      </c>
      <c r="F324" s="231" t="s">
        <v>6743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10087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6745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10088</v>
      </c>
      <c r="F328" s="283" t="s">
        <v>10089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10090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10089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6778</v>
      </c>
      <c r="F330" s="231" t="s">
        <v>6779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10091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6781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10092</v>
      </c>
      <c r="F334" s="283" t="s">
        <v>10093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10094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10093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6790</v>
      </c>
      <c r="F336" s="231" t="s">
        <v>6791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10095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6793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10096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10097</v>
      </c>
      <c r="F340" s="283" t="s">
        <v>10098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10099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10098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10100</v>
      </c>
      <c r="F342" s="283" t="s">
        <v>10101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10102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10101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10103</v>
      </c>
      <c r="F344" s="283" t="s">
        <v>10104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10105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10104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6822</v>
      </c>
      <c r="F346" s="231" t="s">
        <v>6823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10106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6825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6826</v>
      </c>
      <c r="F348" s="231" t="s">
        <v>6827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10107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6829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10108</v>
      </c>
      <c r="F350" s="227" t="s">
        <v>10109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6652</v>
      </c>
      <c r="F351" s="231" t="s">
        <v>6653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10110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6655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10111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10112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6658</v>
      </c>
      <c r="F355" s="231" t="s">
        <v>6659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10113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6661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10114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10115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6664</v>
      </c>
      <c r="F359" s="231" t="s">
        <v>6665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10116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6667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10117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10118</v>
      </c>
      <c r="F362" s="283" t="s">
        <v>6670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10119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6670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10120</v>
      </c>
      <c r="F364" s="283" t="s">
        <v>6676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10121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6676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10122</v>
      </c>
      <c r="F366" s="283" t="s">
        <v>6679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10123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6679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10124</v>
      </c>
      <c r="F368" s="283" t="s">
        <v>6685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10125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6685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6687</v>
      </c>
      <c r="F370" s="231" t="s">
        <v>6688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10126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6690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10127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10128</v>
      </c>
      <c r="F373" s="283" t="s">
        <v>10129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10130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10129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10131</v>
      </c>
      <c r="F375" s="283" t="s">
        <v>6702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10132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6702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10133</v>
      </c>
      <c r="F377" s="283" t="s">
        <v>10134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10135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10134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6722</v>
      </c>
      <c r="F379" s="231" t="s">
        <v>6723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10136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6725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10137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10138</v>
      </c>
      <c r="F382" s="283" t="s">
        <v>10139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10140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10139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10141</v>
      </c>
      <c r="F384" s="283" t="s">
        <v>6877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10142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6877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10143</v>
      </c>
      <c r="F386" s="283" t="s">
        <v>10144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10145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10144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10146</v>
      </c>
      <c r="F388" s="283" t="s">
        <v>10147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10148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10147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2255</v>
      </c>
      <c r="D390" s="281" t="s">
        <v>478</v>
      </c>
      <c r="E390" s="282" t="s">
        <v>10149</v>
      </c>
      <c r="F390" s="283" t="s">
        <v>10150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10151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10150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2261</v>
      </c>
      <c r="D392" s="281" t="s">
        <v>478</v>
      </c>
      <c r="E392" s="282" t="s">
        <v>10152</v>
      </c>
      <c r="F392" s="283" t="s">
        <v>10153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10154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10153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2268</v>
      </c>
      <c r="D394" s="229" t="s">
        <v>245</v>
      </c>
      <c r="E394" s="230" t="s">
        <v>6742</v>
      </c>
      <c r="F394" s="231" t="s">
        <v>6743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10155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6745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10156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2186</v>
      </c>
      <c r="D397" s="281" t="s">
        <v>478</v>
      </c>
      <c r="E397" s="282" t="s">
        <v>10157</v>
      </c>
      <c r="F397" s="283" t="s">
        <v>10158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10159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10158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10160</v>
      </c>
      <c r="F399" s="283" t="s">
        <v>10161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10162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10161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10163</v>
      </c>
      <c r="F401" s="283" t="s">
        <v>10164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10165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10164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10166</v>
      </c>
      <c r="F403" s="231" t="s">
        <v>10167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10168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10169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10170</v>
      </c>
      <c r="F405" s="283" t="s">
        <v>10171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10172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10171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10173</v>
      </c>
      <c r="F407" s="283" t="s">
        <v>10171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10174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10171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6768</v>
      </c>
      <c r="F409" s="231" t="s">
        <v>6769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10175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6771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10176</v>
      </c>
      <c r="F411" s="283" t="s">
        <v>10177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10178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10177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6778</v>
      </c>
      <c r="F413" s="231" t="s">
        <v>6779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10179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6781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10180</v>
      </c>
      <c r="F415" s="283" t="s">
        <v>6783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10181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6783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6790</v>
      </c>
      <c r="F417" s="231" t="s">
        <v>6791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10182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6793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10183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10184</v>
      </c>
      <c r="F420" s="283" t="s">
        <v>6802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10185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6802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10186</v>
      </c>
      <c r="F422" s="283" t="s">
        <v>10187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10188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10187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10189</v>
      </c>
      <c r="F424" s="283" t="s">
        <v>6903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10190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6903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10191</v>
      </c>
      <c r="F426" s="283" t="s">
        <v>10192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10193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10192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6822</v>
      </c>
      <c r="F428" s="231" t="s">
        <v>6823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10194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6825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6826</v>
      </c>
      <c r="F430" s="231" t="s">
        <v>6827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10195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6829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7022</v>
      </c>
      <c r="F432" s="227" t="s">
        <v>7023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10196</v>
      </c>
      <c r="F433" s="314" t="s">
        <v>10197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6652</v>
      </c>
      <c r="F434" s="231" t="s">
        <v>6653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10198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6655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10199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6658</v>
      </c>
      <c r="F437" s="231" t="s">
        <v>6659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10200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6661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10201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6664</v>
      </c>
      <c r="F440" s="231" t="s">
        <v>6665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10202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6667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10203</v>
      </c>
      <c r="F442" s="283" t="s">
        <v>6851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10204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6851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2057</v>
      </c>
      <c r="D444" s="229" t="s">
        <v>245</v>
      </c>
      <c r="E444" s="230" t="s">
        <v>6687</v>
      </c>
      <c r="F444" s="231" t="s">
        <v>6688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10205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6690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2066</v>
      </c>
      <c r="D446" s="281" t="s">
        <v>478</v>
      </c>
      <c r="E446" s="282" t="s">
        <v>10206</v>
      </c>
      <c r="F446" s="283" t="s">
        <v>6699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10207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6699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2085</v>
      </c>
      <c r="D448" s="229" t="s">
        <v>245</v>
      </c>
      <c r="E448" s="230" t="s">
        <v>6790</v>
      </c>
      <c r="F448" s="231" t="s">
        <v>6791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10208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6793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2091</v>
      </c>
      <c r="D450" s="281" t="s">
        <v>478</v>
      </c>
      <c r="E450" s="282" t="s">
        <v>10209</v>
      </c>
      <c r="F450" s="283" t="s">
        <v>10210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10211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10210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2295</v>
      </c>
      <c r="D452" s="229" t="s">
        <v>245</v>
      </c>
      <c r="E452" s="230" t="s">
        <v>6822</v>
      </c>
      <c r="F452" s="231" t="s">
        <v>6823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10212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6825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2308</v>
      </c>
      <c r="D454" s="229" t="s">
        <v>245</v>
      </c>
      <c r="E454" s="230" t="s">
        <v>6826</v>
      </c>
      <c r="F454" s="231" t="s">
        <v>6827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10213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6829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10214</v>
      </c>
      <c r="F456" s="314" t="s">
        <v>10215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2314</v>
      </c>
      <c r="D457" s="229" t="s">
        <v>245</v>
      </c>
      <c r="E457" s="230" t="s">
        <v>6652</v>
      </c>
      <c r="F457" s="231" t="s">
        <v>6653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10216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6655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10217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2959</v>
      </c>
      <c r="D460" s="229" t="s">
        <v>245</v>
      </c>
      <c r="E460" s="230" t="s">
        <v>6658</v>
      </c>
      <c r="F460" s="231" t="s">
        <v>6659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10218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6661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10219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10220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2337</v>
      </c>
      <c r="D464" s="229" t="s">
        <v>245</v>
      </c>
      <c r="E464" s="230" t="s">
        <v>10221</v>
      </c>
      <c r="F464" s="231" t="s">
        <v>10222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10223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10224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10225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10226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2349</v>
      </c>
      <c r="D468" s="229" t="s">
        <v>245</v>
      </c>
      <c r="E468" s="230" t="s">
        <v>10227</v>
      </c>
      <c r="F468" s="231" t="s">
        <v>10228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10229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10230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10231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2355</v>
      </c>
      <c r="D471" s="229" t="s">
        <v>245</v>
      </c>
      <c r="E471" s="230" t="s">
        <v>10232</v>
      </c>
      <c r="F471" s="231" t="s">
        <v>10233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10234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10235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10236</v>
      </c>
      <c r="F473" s="283" t="s">
        <v>10237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10238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10237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10239</v>
      </c>
      <c r="F475" s="231" t="s">
        <v>10240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10241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10242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10243</v>
      </c>
      <c r="F477" s="283" t="s">
        <v>10244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10245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10244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6790</v>
      </c>
      <c r="F479" s="231" t="s">
        <v>6791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10246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6793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4297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1775</v>
      </c>
      <c r="D482" s="281" t="s">
        <v>478</v>
      </c>
      <c r="E482" s="282" t="s">
        <v>10247</v>
      </c>
      <c r="F482" s="283" t="s">
        <v>10210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10248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10210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1781</v>
      </c>
      <c r="D484" s="281" t="s">
        <v>478</v>
      </c>
      <c r="E484" s="282" t="s">
        <v>10249</v>
      </c>
      <c r="F484" s="283" t="s">
        <v>10250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10251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10250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1786</v>
      </c>
      <c r="D486" s="229" t="s">
        <v>245</v>
      </c>
      <c r="E486" s="230" t="s">
        <v>10252</v>
      </c>
      <c r="F486" s="231" t="s">
        <v>10253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10254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10255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1791</v>
      </c>
      <c r="D488" s="281" t="s">
        <v>478</v>
      </c>
      <c r="E488" s="282" t="s">
        <v>10256</v>
      </c>
      <c r="F488" s="283" t="s">
        <v>10257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10258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10257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1796</v>
      </c>
      <c r="D490" s="281" t="s">
        <v>478</v>
      </c>
      <c r="E490" s="282" t="s">
        <v>10259</v>
      </c>
      <c r="F490" s="283" t="s">
        <v>10260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10261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10260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1801</v>
      </c>
      <c r="D492" s="281" t="s">
        <v>478</v>
      </c>
      <c r="E492" s="282" t="s">
        <v>10262</v>
      </c>
      <c r="F492" s="283" t="s">
        <v>10263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10264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10263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1805</v>
      </c>
      <c r="D494" s="229" t="s">
        <v>245</v>
      </c>
      <c r="E494" s="230" t="s">
        <v>10265</v>
      </c>
      <c r="F494" s="231" t="s">
        <v>10266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10267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10268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10269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1763</v>
      </c>
      <c r="D498" s="281" t="s">
        <v>478</v>
      </c>
      <c r="E498" s="282" t="s">
        <v>10270</v>
      </c>
      <c r="F498" s="283" t="s">
        <v>10271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10272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10271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1770</v>
      </c>
      <c r="D500" s="281" t="s">
        <v>478</v>
      </c>
      <c r="E500" s="282" t="s">
        <v>10273</v>
      </c>
      <c r="F500" s="283" t="s">
        <v>10274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10275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10274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7026</v>
      </c>
      <c r="F502" s="231" t="s">
        <v>7027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10276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7029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10277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2131</v>
      </c>
      <c r="D506" s="281" t="s">
        <v>478</v>
      </c>
      <c r="E506" s="282" t="s">
        <v>10278</v>
      </c>
      <c r="F506" s="283" t="s">
        <v>10279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10280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10279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2137</v>
      </c>
      <c r="D508" s="281" t="s">
        <v>478</v>
      </c>
      <c r="E508" s="282" t="s">
        <v>10281</v>
      </c>
      <c r="F508" s="283" t="s">
        <v>10282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10283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10282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2104</v>
      </c>
      <c r="D510" s="281" t="s">
        <v>478</v>
      </c>
      <c r="E510" s="282" t="s">
        <v>10284</v>
      </c>
      <c r="F510" s="283" t="s">
        <v>10285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10286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10285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2113</v>
      </c>
      <c r="D512" s="229" t="s">
        <v>245</v>
      </c>
      <c r="E512" s="230" t="s">
        <v>7037</v>
      </c>
      <c r="F512" s="231" t="s">
        <v>7038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10287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7040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10288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2119</v>
      </c>
      <c r="D516" s="281" t="s">
        <v>478</v>
      </c>
      <c r="E516" s="282" t="s">
        <v>10289</v>
      </c>
      <c r="F516" s="283" t="s">
        <v>10290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10291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10290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2125</v>
      </c>
      <c r="D518" s="281" t="s">
        <v>478</v>
      </c>
      <c r="E518" s="282" t="s">
        <v>10292</v>
      </c>
      <c r="F518" s="283" t="s">
        <v>10293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10294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10293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2142</v>
      </c>
      <c r="D520" s="281" t="s">
        <v>478</v>
      </c>
      <c r="E520" s="282" t="s">
        <v>10295</v>
      </c>
      <c r="F520" s="283" t="s">
        <v>10296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10297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10296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2148</v>
      </c>
      <c r="D522" s="281" t="s">
        <v>478</v>
      </c>
      <c r="E522" s="282" t="s">
        <v>10298</v>
      </c>
      <c r="F522" s="283" t="s">
        <v>10299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10300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10299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2153</v>
      </c>
      <c r="D524" s="229" t="s">
        <v>245</v>
      </c>
      <c r="E524" s="230" t="s">
        <v>10301</v>
      </c>
      <c r="F524" s="231" t="s">
        <v>10302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10303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10304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2162</v>
      </c>
      <c r="D526" s="281" t="s">
        <v>478</v>
      </c>
      <c r="E526" s="282" t="s">
        <v>10305</v>
      </c>
      <c r="F526" s="283" t="s">
        <v>10306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10307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10306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2072</v>
      </c>
      <c r="D528" s="281" t="s">
        <v>478</v>
      </c>
      <c r="E528" s="282" t="s">
        <v>10308</v>
      </c>
      <c r="F528" s="283" t="s">
        <v>10309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10310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10309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10311</v>
      </c>
      <c r="F530" s="283" t="s">
        <v>10312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10313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10312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7067</v>
      </c>
      <c r="F532" s="231" t="s">
        <v>7068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10314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7070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10315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10316</v>
      </c>
      <c r="F535" s="283" t="s">
        <v>7090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10317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7090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10318</v>
      </c>
      <c r="F537" s="283" t="s">
        <v>7094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10319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7094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10320</v>
      </c>
      <c r="F539" s="283" t="s">
        <v>7098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10321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7098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10322</v>
      </c>
      <c r="F541" s="283" t="s">
        <v>7102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10323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7102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2196</v>
      </c>
      <c r="D543" s="281" t="s">
        <v>478</v>
      </c>
      <c r="E543" s="282" t="s">
        <v>10324</v>
      </c>
      <c r="F543" s="283" t="s">
        <v>7106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10325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7106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2204</v>
      </c>
      <c r="D545" s="281" t="s">
        <v>478</v>
      </c>
      <c r="E545" s="282" t="s">
        <v>7109</v>
      </c>
      <c r="F545" s="283" t="s">
        <v>7110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10326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7110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2210</v>
      </c>
      <c r="D547" s="281" t="s">
        <v>478</v>
      </c>
      <c r="E547" s="282" t="s">
        <v>7113</v>
      </c>
      <c r="F547" s="283" t="s">
        <v>7114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10327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7114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2216</v>
      </c>
      <c r="D549" s="229" t="s">
        <v>245</v>
      </c>
      <c r="E549" s="230" t="s">
        <v>10328</v>
      </c>
      <c r="F549" s="231" t="s">
        <v>10329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10330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10331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2227</v>
      </c>
      <c r="D551" s="281" t="s">
        <v>478</v>
      </c>
      <c r="E551" s="282" t="s">
        <v>10332</v>
      </c>
      <c r="F551" s="283" t="s">
        <v>10333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10334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10333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2233</v>
      </c>
      <c r="D553" s="229" t="s">
        <v>245</v>
      </c>
      <c r="E553" s="230" t="s">
        <v>10335</v>
      </c>
      <c r="F553" s="231" t="s">
        <v>10336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10337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10338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2238</v>
      </c>
      <c r="D555" s="281" t="s">
        <v>478</v>
      </c>
      <c r="E555" s="282" t="s">
        <v>10339</v>
      </c>
      <c r="F555" s="283" t="s">
        <v>10340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10341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10340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2244</v>
      </c>
      <c r="D557" s="229" t="s">
        <v>245</v>
      </c>
      <c r="E557" s="230" t="s">
        <v>10342</v>
      </c>
      <c r="F557" s="231" t="s">
        <v>10343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10344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10345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2249</v>
      </c>
      <c r="D559" s="281" t="s">
        <v>478</v>
      </c>
      <c r="E559" s="282" t="s">
        <v>10346</v>
      </c>
      <c r="F559" s="283" t="s">
        <v>10347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10348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10347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2221</v>
      </c>
      <c r="D561" s="229" t="s">
        <v>245</v>
      </c>
      <c r="E561" s="230" t="s">
        <v>7125</v>
      </c>
      <c r="F561" s="231" t="s">
        <v>7126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10349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7128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10350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7131</v>
      </c>
      <c r="F565" s="283" t="s">
        <v>7132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10351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7132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10352</v>
      </c>
      <c r="F567" s="283" t="s">
        <v>10353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10354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10353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10355</v>
      </c>
      <c r="F569" s="283" t="s">
        <v>10356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10357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10356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10358</v>
      </c>
      <c r="F571" s="283" t="s">
        <v>10359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10360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10359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10361</v>
      </c>
      <c r="F573" s="283" t="s">
        <v>10362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10363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10362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1733</v>
      </c>
      <c r="D575" s="281" t="s">
        <v>478</v>
      </c>
      <c r="E575" s="282" t="s">
        <v>10364</v>
      </c>
      <c r="F575" s="283" t="s">
        <v>10365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10366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10365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1740</v>
      </c>
      <c r="D577" s="281" t="s">
        <v>478</v>
      </c>
      <c r="E577" s="282" t="s">
        <v>10367</v>
      </c>
      <c r="F577" s="283" t="s">
        <v>10368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10369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10368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1745</v>
      </c>
      <c r="D579" s="281" t="s">
        <v>478</v>
      </c>
      <c r="E579" s="282" t="s">
        <v>10370</v>
      </c>
      <c r="F579" s="283" t="s">
        <v>10371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10372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10371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1753</v>
      </c>
      <c r="D581" s="281" t="s">
        <v>478</v>
      </c>
      <c r="E581" s="282" t="s">
        <v>10373</v>
      </c>
      <c r="F581" s="283" t="s">
        <v>10374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10375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10374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1758</v>
      </c>
      <c r="D583" s="281" t="s">
        <v>478</v>
      </c>
      <c r="E583" s="282" t="s">
        <v>10376</v>
      </c>
      <c r="F583" s="283" t="s">
        <v>10377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10378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10377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1719</v>
      </c>
      <c r="D585" s="281" t="s">
        <v>478</v>
      </c>
      <c r="E585" s="282" t="s">
        <v>10379</v>
      </c>
      <c r="F585" s="283" t="s">
        <v>10380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10381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10380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1728</v>
      </c>
      <c r="D587" s="281" t="s">
        <v>478</v>
      </c>
      <c r="E587" s="282" t="s">
        <v>10382</v>
      </c>
      <c r="F587" s="283" t="s">
        <v>10383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10384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10383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2024</v>
      </c>
      <c r="D589" s="281" t="s">
        <v>478</v>
      </c>
      <c r="E589" s="282" t="s">
        <v>10385</v>
      </c>
      <c r="F589" s="283" t="s">
        <v>10386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10387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10386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2032</v>
      </c>
      <c r="D591" s="229" t="s">
        <v>245</v>
      </c>
      <c r="E591" s="230" t="s">
        <v>7164</v>
      </c>
      <c r="F591" s="231" t="s">
        <v>7165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10388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7167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2037</v>
      </c>
      <c r="D595" s="281" t="s">
        <v>478</v>
      </c>
      <c r="E595" s="282" t="s">
        <v>10389</v>
      </c>
      <c r="F595" s="283" t="s">
        <v>10390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10391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10390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2007</v>
      </c>
      <c r="D597" s="281" t="s">
        <v>478</v>
      </c>
      <c r="E597" s="282" t="s">
        <v>10392</v>
      </c>
      <c r="F597" s="283" t="s">
        <v>10393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10394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10393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2013</v>
      </c>
      <c r="D599" s="281" t="s">
        <v>478</v>
      </c>
      <c r="E599" s="282" t="s">
        <v>10395</v>
      </c>
      <c r="F599" s="283" t="s">
        <v>10396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10397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10396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2019</v>
      </c>
      <c r="D601" s="229" t="s">
        <v>245</v>
      </c>
      <c r="E601" s="230" t="s">
        <v>6992</v>
      </c>
      <c r="F601" s="231" t="s">
        <v>6993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10398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6995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1810</v>
      </c>
      <c r="D603" s="229" t="s">
        <v>245</v>
      </c>
      <c r="E603" s="230" t="s">
        <v>6997</v>
      </c>
      <c r="F603" s="231" t="s">
        <v>6998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10399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7000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1817</v>
      </c>
      <c r="D605" s="229" t="s">
        <v>245</v>
      </c>
      <c r="E605" s="230" t="s">
        <v>7002</v>
      </c>
      <c r="F605" s="231" t="s">
        <v>7003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10400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7005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1836</v>
      </c>
      <c r="D607" s="229" t="s">
        <v>245</v>
      </c>
      <c r="E607" s="230" t="s">
        <v>6822</v>
      </c>
      <c r="F607" s="231" t="s">
        <v>6823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10401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6825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1851</v>
      </c>
      <c r="D609" s="229" t="s">
        <v>245</v>
      </c>
      <c r="E609" s="230" t="s">
        <v>6826</v>
      </c>
      <c r="F609" s="231" t="s">
        <v>6827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10402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6829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1855</v>
      </c>
      <c r="D611" s="229" t="s">
        <v>245</v>
      </c>
      <c r="E611" s="230" t="s">
        <v>7007</v>
      </c>
      <c r="F611" s="231" t="s">
        <v>7008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10403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7010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1945</v>
      </c>
      <c r="D613" s="229" t="s">
        <v>245</v>
      </c>
      <c r="E613" s="230" t="s">
        <v>10404</v>
      </c>
      <c r="F613" s="231" t="s">
        <v>10405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10406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10407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IvVyTD7QV6RnIPQMVZ0b0+4XHiyH6zgTDNSaT8/HiTKjzoMUfLhgDDxvBk+4hDNoJPLgGKnrOkdl47IdAg8+PA==" hashValue="uPOfMI33zo8FviHipBRHxSr/WgM7ITJ92/UV9SulHlsBtsms1Dq0oI0+hE2Esa77iytzWkhALrAJWFgOqn6WlA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10408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ROUND((SUM(BE123:BE374)),  2)</f>
        <v>0</v>
      </c>
      <c r="G35" s="40"/>
      <c r="H35" s="40"/>
      <c r="I35" s="167">
        <v>0.20999999999999999</v>
      </c>
      <c r="J35" s="166">
        <f>ROUND(((SUM(BE123:BE374))*I35),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ROUND((SUM(BF123:BF374)),  2)</f>
        <v>0</v>
      </c>
      <c r="G36" s="40"/>
      <c r="H36" s="40"/>
      <c r="I36" s="167">
        <v>0.12</v>
      </c>
      <c r="J36" s="166">
        <f>ROUND(((SUM(BF123:BF374))*I36),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ROUND((SUM(BH123:BH374)),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ROUND((SUM(BI123:BI374)),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6148</v>
      </c>
      <c r="E101" s="199"/>
      <c r="F101" s="199"/>
      <c r="G101" s="199"/>
      <c r="H101" s="199"/>
      <c r="I101" s="199"/>
      <c r="J101" s="200">
        <f>J367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8834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0.60613000000000006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P125+P367</f>
        <v>0</v>
      </c>
      <c r="Q124" s="221"/>
      <c r="R124" s="222">
        <f>R125+R367</f>
        <v>0.60613000000000006</v>
      </c>
      <c r="S124" s="221"/>
      <c r="T124" s="223">
        <f>T125+T367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BK125+BK367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3126</v>
      </c>
      <c r="F125" s="227" t="s">
        <v>3127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SUM(P126:P366)</f>
        <v>0</v>
      </c>
      <c r="Q125" s="221"/>
      <c r="R125" s="222">
        <f>SUM(R126:R366)</f>
        <v>0.59953000000000001</v>
      </c>
      <c r="S125" s="221"/>
      <c r="T125" s="223">
        <f>SUM(T126:T366)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SUM(BK126:BK366)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7240</v>
      </c>
      <c r="F126" s="231" t="s">
        <v>7241</v>
      </c>
      <c r="G126" s="232" t="s">
        <v>360</v>
      </c>
      <c r="H126" s="233">
        <v>229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10409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7241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7243</v>
      </c>
      <c r="F128" s="283" t="s">
        <v>7244</v>
      </c>
      <c r="G128" s="284" t="s">
        <v>360</v>
      </c>
      <c r="H128" s="285">
        <v>229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0.01145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10410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7244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7246</v>
      </c>
      <c r="F130" s="231" t="s">
        <v>7247</v>
      </c>
      <c r="G130" s="232" t="s">
        <v>360</v>
      </c>
      <c r="H130" s="233">
        <v>105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10411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7247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7249</v>
      </c>
      <c r="F132" s="283" t="s">
        <v>7250</v>
      </c>
      <c r="G132" s="284" t="s">
        <v>360</v>
      </c>
      <c r="H132" s="285">
        <v>105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0.0094500000000000001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10412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7258</v>
      </c>
      <c r="F134" s="283" t="s">
        <v>7259</v>
      </c>
      <c r="G134" s="284" t="s">
        <v>360</v>
      </c>
      <c r="H134" s="285">
        <v>105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0.0042000000000000006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10413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7259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7261</v>
      </c>
      <c r="F136" s="231" t="s">
        <v>7262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10414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7262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7264</v>
      </c>
      <c r="F138" s="283" t="s">
        <v>7265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10415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7265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10416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7275</v>
      </c>
      <c r="F141" s="231" t="s">
        <v>7276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10417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7276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7278</v>
      </c>
      <c r="F143" s="283" t="s">
        <v>7279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10418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7279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10419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7282</v>
      </c>
      <c r="F146" s="231" t="s">
        <v>7283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10420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7283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7285</v>
      </c>
      <c r="F148" s="283" t="s">
        <v>7286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10421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7286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7314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7292</v>
      </c>
      <c r="F151" s="231" t="s">
        <v>7293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10422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7293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7295</v>
      </c>
      <c r="F153" s="283" t="s">
        <v>7296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10423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7296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10424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10425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10426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7301</v>
      </c>
      <c r="F159" s="231" t="s">
        <v>7302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10427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7304</v>
      </c>
      <c r="F161" s="283" t="s">
        <v>7305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10428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7305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10429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7308</v>
      </c>
      <c r="F164" s="231" t="s">
        <v>7309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10430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7309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2484</v>
      </c>
      <c r="D166" s="281" t="s">
        <v>478</v>
      </c>
      <c r="E166" s="282" t="s">
        <v>7311</v>
      </c>
      <c r="F166" s="283" t="s">
        <v>7312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10431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7312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10432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2489</v>
      </c>
      <c r="D169" s="229" t="s">
        <v>245</v>
      </c>
      <c r="E169" s="230" t="s">
        <v>7315</v>
      </c>
      <c r="F169" s="231" t="s">
        <v>7316</v>
      </c>
      <c r="G169" s="232" t="s">
        <v>262</v>
      </c>
      <c r="H169" s="233">
        <v>320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10433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7316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1821</v>
      </c>
      <c r="D171" s="281" t="s">
        <v>478</v>
      </c>
      <c r="E171" s="282" t="s">
        <v>7318</v>
      </c>
      <c r="F171" s="283" t="s">
        <v>7319</v>
      </c>
      <c r="G171" s="284" t="s">
        <v>262</v>
      </c>
      <c r="H171" s="285">
        <v>218.5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0.034960000000000005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10434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7319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10435</v>
      </c>
      <c r="G173" s="260"/>
      <c r="H173" s="263">
        <v>218.5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1832</v>
      </c>
      <c r="D174" s="281" t="s">
        <v>478</v>
      </c>
      <c r="E174" s="282" t="s">
        <v>7322</v>
      </c>
      <c r="F174" s="283" t="s">
        <v>7323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10436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7323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10437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7326</v>
      </c>
      <c r="F177" s="231" t="s">
        <v>7327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10438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7327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2327</v>
      </c>
      <c r="D179" s="281" t="s">
        <v>478</v>
      </c>
      <c r="E179" s="282" t="s">
        <v>7333</v>
      </c>
      <c r="F179" s="283" t="s">
        <v>7334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10439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7334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10440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1605</v>
      </c>
      <c r="D182" s="229" t="s">
        <v>245</v>
      </c>
      <c r="E182" s="230" t="s">
        <v>7337</v>
      </c>
      <c r="F182" s="231" t="s">
        <v>7338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10441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7338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1612</v>
      </c>
      <c r="D184" s="281" t="s">
        <v>478</v>
      </c>
      <c r="E184" s="282" t="s">
        <v>7340</v>
      </c>
      <c r="F184" s="283" t="s">
        <v>7341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10442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7341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7349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7343</v>
      </c>
      <c r="F187" s="231" t="s">
        <v>7344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10443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7344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1680</v>
      </c>
      <c r="D189" s="281" t="s">
        <v>478</v>
      </c>
      <c r="E189" s="282" t="s">
        <v>7346</v>
      </c>
      <c r="F189" s="283" t="s">
        <v>7347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10444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7347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7349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1686</v>
      </c>
      <c r="D192" s="229" t="s">
        <v>245</v>
      </c>
      <c r="E192" s="230" t="s">
        <v>7350</v>
      </c>
      <c r="F192" s="231" t="s">
        <v>7351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10445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7351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7353</v>
      </c>
      <c r="F194" s="283" t="s">
        <v>7354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10446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7354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10432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7372</v>
      </c>
      <c r="F197" s="231" t="s">
        <v>7373</v>
      </c>
      <c r="G197" s="232" t="s">
        <v>360</v>
      </c>
      <c r="H197" s="233">
        <v>244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10447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7378</v>
      </c>
      <c r="F199" s="231" t="s">
        <v>7379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10448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7379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7381</v>
      </c>
      <c r="F201" s="231" t="s">
        <v>7382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10449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7382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7384</v>
      </c>
      <c r="F203" s="231" t="s">
        <v>7385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10450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7385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7396</v>
      </c>
      <c r="F205" s="231" t="s">
        <v>7397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10451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7397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10452</v>
      </c>
      <c r="F207" s="283" t="s">
        <v>10453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10454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10453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2333</v>
      </c>
      <c r="D209" s="281" t="s">
        <v>478</v>
      </c>
      <c r="E209" s="282" t="s">
        <v>10455</v>
      </c>
      <c r="F209" s="283" t="s">
        <v>10456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10457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10456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10458</v>
      </c>
      <c r="F211" s="283" t="s">
        <v>10459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10460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10459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10461</v>
      </c>
      <c r="F213" s="283" t="s">
        <v>10462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10463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10462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10464</v>
      </c>
      <c r="F215" s="283" t="s">
        <v>10465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10466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10465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7450</v>
      </c>
      <c r="F217" s="231" t="s">
        <v>7451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10467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7451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7453</v>
      </c>
      <c r="F219" s="283" t="s">
        <v>7454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10468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7454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7474</v>
      </c>
      <c r="F221" s="231" t="s">
        <v>7475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10469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7475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7477</v>
      </c>
      <c r="F223" s="283" t="s">
        <v>7478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10470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7478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7480</v>
      </c>
      <c r="F225" s="283" t="s">
        <v>7481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10471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7481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7483</v>
      </c>
      <c r="F227" s="283" t="s">
        <v>7484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10472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7484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10473</v>
      </c>
      <c r="F229" s="231" t="s">
        <v>10474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10475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10474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10476</v>
      </c>
      <c r="F231" s="283" t="s">
        <v>10477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10478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10477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7492</v>
      </c>
      <c r="F233" s="283" t="s">
        <v>7493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10479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7493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7495</v>
      </c>
      <c r="F235" s="283" t="s">
        <v>7496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10480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7496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7483</v>
      </c>
      <c r="F237" s="283" t="s">
        <v>7484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10481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7484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7486</v>
      </c>
      <c r="F239" s="231" t="s">
        <v>7487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10482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7487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7489</v>
      </c>
      <c r="F241" s="283" t="s">
        <v>7490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10483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7490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7492</v>
      </c>
      <c r="F243" s="283" t="s">
        <v>7493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10484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7493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7498</v>
      </c>
      <c r="F245" s="283" t="s">
        <v>7499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10485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7499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7483</v>
      </c>
      <c r="F247" s="283" t="s">
        <v>7484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10486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7484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2449</v>
      </c>
      <c r="D249" s="229" t="s">
        <v>245</v>
      </c>
      <c r="E249" s="230" t="s">
        <v>7502</v>
      </c>
      <c r="F249" s="231" t="s">
        <v>7503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10487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7503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2513</v>
      </c>
      <c r="D251" s="281" t="s">
        <v>478</v>
      </c>
      <c r="E251" s="282" t="s">
        <v>7505</v>
      </c>
      <c r="F251" s="283" t="s">
        <v>7506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10488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7506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2519</v>
      </c>
      <c r="D253" s="281" t="s">
        <v>478</v>
      </c>
      <c r="E253" s="282" t="s">
        <v>7508</v>
      </c>
      <c r="F253" s="283" t="s">
        <v>7509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10489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7509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2526</v>
      </c>
      <c r="D255" s="281" t="s">
        <v>478</v>
      </c>
      <c r="E255" s="282" t="s">
        <v>7483</v>
      </c>
      <c r="F255" s="283" t="s">
        <v>7484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10490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7484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2534</v>
      </c>
      <c r="D257" s="229" t="s">
        <v>245</v>
      </c>
      <c r="E257" s="230" t="s">
        <v>7512</v>
      </c>
      <c r="F257" s="231" t="s">
        <v>7513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10491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7513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2456</v>
      </c>
      <c r="D259" s="281" t="s">
        <v>478</v>
      </c>
      <c r="E259" s="282" t="s">
        <v>7515</v>
      </c>
      <c r="F259" s="283" t="s">
        <v>7516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10492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7516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2545</v>
      </c>
      <c r="D261" s="281" t="s">
        <v>478</v>
      </c>
      <c r="E261" s="282" t="s">
        <v>7480</v>
      </c>
      <c r="F261" s="283" t="s">
        <v>7481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10493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7481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2691</v>
      </c>
      <c r="D263" s="281" t="s">
        <v>478</v>
      </c>
      <c r="E263" s="282" t="s">
        <v>7483</v>
      </c>
      <c r="F263" s="283" t="s">
        <v>7484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10494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4264</v>
      </c>
      <c r="D265" s="229" t="s">
        <v>245</v>
      </c>
      <c r="E265" s="230" t="s">
        <v>7520</v>
      </c>
      <c r="F265" s="231" t="s">
        <v>7521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10495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7521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3259</v>
      </c>
      <c r="D267" s="281" t="s">
        <v>478</v>
      </c>
      <c r="E267" s="282" t="s">
        <v>7523</v>
      </c>
      <c r="F267" s="283" t="s">
        <v>7524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10496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7524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7508</v>
      </c>
      <c r="F269" s="283" t="s">
        <v>7509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10497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7509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7483</v>
      </c>
      <c r="F271" s="283" t="s">
        <v>7484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10498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7484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49.05" customHeight="1">
      <c r="A273" s="40"/>
      <c r="B273" s="41"/>
      <c r="C273" s="229" t="s">
        <v>1132</v>
      </c>
      <c r="D273" s="229" t="s">
        <v>245</v>
      </c>
      <c r="E273" s="230" t="s">
        <v>7536</v>
      </c>
      <c r="F273" s="231" t="s">
        <v>7537</v>
      </c>
      <c r="G273" s="232" t="s">
        <v>360</v>
      </c>
      <c r="H273" s="233">
        <v>14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10499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81" t="s">
        <v>1139</v>
      </c>
      <c r="D275" s="281" t="s">
        <v>478</v>
      </c>
      <c r="E275" s="282" t="s">
        <v>7539</v>
      </c>
      <c r="F275" s="283" t="s">
        <v>7540</v>
      </c>
      <c r="G275" s="284" t="s">
        <v>360</v>
      </c>
      <c r="H275" s="285">
        <v>14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5.0000000000000002E-05</v>
      </c>
      <c r="R275" s="238">
        <f>Q275*H275</f>
        <v>0.00069999999999999999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10500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7540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81" t="s">
        <v>1146</v>
      </c>
      <c r="D277" s="281" t="s">
        <v>478</v>
      </c>
      <c r="E277" s="282" t="s">
        <v>7542</v>
      </c>
      <c r="F277" s="283" t="s">
        <v>7543</v>
      </c>
      <c r="G277" s="284" t="s">
        <v>360</v>
      </c>
      <c r="H277" s="285">
        <v>14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3.0000000000000001E-05</v>
      </c>
      <c r="R277" s="238">
        <f>Q277*H277</f>
        <v>0.00042000000000000002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10501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7543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7483</v>
      </c>
      <c r="F279" s="283" t="s">
        <v>7484</v>
      </c>
      <c r="G279" s="284" t="s">
        <v>360</v>
      </c>
      <c r="H279" s="285">
        <v>14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1.0000000000000001E-05</v>
      </c>
      <c r="R279" s="238">
        <f>Q279*H279</f>
        <v>0.00014000000000000002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10502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7484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37.8" customHeight="1">
      <c r="A281" s="40"/>
      <c r="B281" s="41"/>
      <c r="C281" s="229" t="s">
        <v>1176</v>
      </c>
      <c r="D281" s="229" t="s">
        <v>245</v>
      </c>
      <c r="E281" s="230" t="s">
        <v>7546</v>
      </c>
      <c r="F281" s="231" t="s">
        <v>7547</v>
      </c>
      <c r="G281" s="232" t="s">
        <v>360</v>
      </c>
      <c r="H281" s="233">
        <v>2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10503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7547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3012</v>
      </c>
      <c r="D283" s="281" t="s">
        <v>478</v>
      </c>
      <c r="E283" s="282" t="s">
        <v>7549</v>
      </c>
      <c r="F283" s="283" t="s">
        <v>7550</v>
      </c>
      <c r="G283" s="284" t="s">
        <v>360</v>
      </c>
      <c r="H283" s="285">
        <v>2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0.00050000000000000001</v>
      </c>
      <c r="R283" s="238">
        <f>Q283*H283</f>
        <v>0.001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10504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7550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1144</v>
      </c>
      <c r="D285" s="229" t="s">
        <v>245</v>
      </c>
      <c r="E285" s="230" t="s">
        <v>7552</v>
      </c>
      <c r="F285" s="231" t="s">
        <v>7553</v>
      </c>
      <c r="G285" s="232" t="s">
        <v>360</v>
      </c>
      <c r="H285" s="233">
        <v>3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10505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7553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7555</v>
      </c>
      <c r="F287" s="283" t="s">
        <v>7556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0.00011</v>
      </c>
      <c r="R287" s="238">
        <f>Q287*H287</f>
        <v>0.00022000000000000001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10506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7556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7558</v>
      </c>
      <c r="F289" s="283" t="s">
        <v>7559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0.00017000000000000001</v>
      </c>
      <c r="R289" s="238">
        <f>Q289*H289</f>
        <v>0.00017000000000000001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10507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7559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7567</v>
      </c>
      <c r="F291" s="231" t="s">
        <v>7568</v>
      </c>
      <c r="G291" s="232" t="s">
        <v>360</v>
      </c>
      <c r="H291" s="233">
        <v>109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10508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7568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595</v>
      </c>
      <c r="D293" s="281" t="s">
        <v>478</v>
      </c>
      <c r="E293" s="282" t="s">
        <v>7570</v>
      </c>
      <c r="F293" s="283" t="s">
        <v>7571</v>
      </c>
      <c r="G293" s="284" t="s">
        <v>360</v>
      </c>
      <c r="H293" s="285">
        <v>109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6.0000000000000002E-05</v>
      </c>
      <c r="R293" s="238">
        <f>Q293*H293</f>
        <v>0.0065399999999999998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10509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7571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589</v>
      </c>
      <c r="D295" s="281" t="s">
        <v>478</v>
      </c>
      <c r="E295" s="282" t="s">
        <v>7483</v>
      </c>
      <c r="F295" s="283" t="s">
        <v>7484</v>
      </c>
      <c r="G295" s="284" t="s">
        <v>360</v>
      </c>
      <c r="H295" s="285">
        <v>12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1.0000000000000001E-05</v>
      </c>
      <c r="R295" s="238">
        <f>Q295*H295</f>
        <v>0.00012000000000000002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10510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7484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602</v>
      </c>
      <c r="D297" s="281" t="s">
        <v>478</v>
      </c>
      <c r="E297" s="282" t="s">
        <v>7574</v>
      </c>
      <c r="F297" s="283" t="s">
        <v>7575</v>
      </c>
      <c r="G297" s="284" t="s">
        <v>360</v>
      </c>
      <c r="H297" s="285">
        <v>42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2.0000000000000002E-05</v>
      </c>
      <c r="R297" s="238">
        <f>Q297*H297</f>
        <v>0.00084000000000000003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10511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7575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7580</v>
      </c>
      <c r="F299" s="231" t="s">
        <v>7581</v>
      </c>
      <c r="G299" s="232" t="s">
        <v>360</v>
      </c>
      <c r="H299" s="233">
        <v>26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10512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7581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615</v>
      </c>
      <c r="D301" s="281" t="s">
        <v>478</v>
      </c>
      <c r="E301" s="282" t="s">
        <v>7583</v>
      </c>
      <c r="F301" s="283" t="s">
        <v>7584</v>
      </c>
      <c r="G301" s="284" t="s">
        <v>360</v>
      </c>
      <c r="H301" s="285">
        <v>26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10513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7584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9.05" customHeight="1">
      <c r="A303" s="40"/>
      <c r="B303" s="41"/>
      <c r="C303" s="229" t="s">
        <v>621</v>
      </c>
      <c r="D303" s="229" t="s">
        <v>245</v>
      </c>
      <c r="E303" s="230" t="s">
        <v>7586</v>
      </c>
      <c r="F303" s="231" t="s">
        <v>7587</v>
      </c>
      <c r="G303" s="232" t="s">
        <v>360</v>
      </c>
      <c r="H303" s="233">
        <v>4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10514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7587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7.8" customHeight="1">
      <c r="A305" s="40"/>
      <c r="B305" s="41"/>
      <c r="C305" s="281" t="s">
        <v>710</v>
      </c>
      <c r="D305" s="281" t="s">
        <v>478</v>
      </c>
      <c r="E305" s="282" t="s">
        <v>7589</v>
      </c>
      <c r="F305" s="283" t="s">
        <v>7590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6.9999999999999994E-05</v>
      </c>
      <c r="R305" s="238">
        <f>Q305*H305</f>
        <v>0.00027999999999999998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10515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7590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49.05" customHeight="1">
      <c r="A307" s="40"/>
      <c r="B307" s="41"/>
      <c r="C307" s="229" t="s">
        <v>717</v>
      </c>
      <c r="D307" s="229" t="s">
        <v>245</v>
      </c>
      <c r="E307" s="230" t="s">
        <v>7592</v>
      </c>
      <c r="F307" s="231" t="s">
        <v>7593</v>
      </c>
      <c r="G307" s="232" t="s">
        <v>360</v>
      </c>
      <c r="H307" s="233">
        <v>12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10516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7593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757</v>
      </c>
      <c r="D309" s="281" t="s">
        <v>478</v>
      </c>
      <c r="E309" s="282" t="s">
        <v>7595</v>
      </c>
      <c r="F309" s="283" t="s">
        <v>7596</v>
      </c>
      <c r="G309" s="284" t="s">
        <v>360</v>
      </c>
      <c r="H309" s="285">
        <v>12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0.00010000000000000001</v>
      </c>
      <c r="R309" s="238">
        <f>Q309*H309</f>
        <v>0.0012000000000000001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10517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7596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33" customHeight="1">
      <c r="A311" s="40"/>
      <c r="B311" s="41"/>
      <c r="C311" s="229" t="s">
        <v>1213</v>
      </c>
      <c r="D311" s="229" t="s">
        <v>245</v>
      </c>
      <c r="E311" s="230" t="s">
        <v>10518</v>
      </c>
      <c r="F311" s="231" t="s">
        <v>10519</v>
      </c>
      <c r="G311" s="232" t="s">
        <v>360</v>
      </c>
      <c r="H311" s="233">
        <v>2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10520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10519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1219</v>
      </c>
      <c r="D313" s="281" t="s">
        <v>478</v>
      </c>
      <c r="E313" s="282" t="s">
        <v>10521</v>
      </c>
      <c r="F313" s="283" t="s">
        <v>10522</v>
      </c>
      <c r="G313" s="284" t="s">
        <v>360</v>
      </c>
      <c r="H313" s="285">
        <v>2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0.00022000000000000001</v>
      </c>
      <c r="R313" s="238">
        <f>Q313*H313</f>
        <v>0.00044000000000000002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10523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10522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24.15" customHeight="1">
      <c r="A315" s="40"/>
      <c r="B315" s="41"/>
      <c r="C315" s="229" t="s">
        <v>1236</v>
      </c>
      <c r="D315" s="229" t="s">
        <v>245</v>
      </c>
      <c r="E315" s="230" t="s">
        <v>7610</v>
      </c>
      <c r="F315" s="231" t="s">
        <v>7611</v>
      </c>
      <c r="G315" s="232" t="s">
        <v>360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10524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7611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16.5" customHeight="1">
      <c r="A317" s="40"/>
      <c r="B317" s="41"/>
      <c r="C317" s="281" t="s">
        <v>1242</v>
      </c>
      <c r="D317" s="281" t="s">
        <v>478</v>
      </c>
      <c r="E317" s="282" t="s">
        <v>7613</v>
      </c>
      <c r="F317" s="283" t="s">
        <v>7614</v>
      </c>
      <c r="G317" s="284" t="s">
        <v>360</v>
      </c>
      <c r="H317" s="285">
        <v>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10525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7614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44.25" customHeight="1">
      <c r="A319" s="40"/>
      <c r="B319" s="41"/>
      <c r="C319" s="229" t="s">
        <v>1248</v>
      </c>
      <c r="D319" s="229" t="s">
        <v>245</v>
      </c>
      <c r="E319" s="230" t="s">
        <v>7616</v>
      </c>
      <c r="F319" s="231" t="s">
        <v>7617</v>
      </c>
      <c r="G319" s="232" t="s">
        <v>360</v>
      </c>
      <c r="H319" s="233">
        <v>93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10526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7617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7.8" customHeight="1">
      <c r="A321" s="40"/>
      <c r="B321" s="41"/>
      <c r="C321" s="281" t="s">
        <v>1322</v>
      </c>
      <c r="D321" s="281" t="s">
        <v>478</v>
      </c>
      <c r="E321" s="282" t="s">
        <v>7619</v>
      </c>
      <c r="F321" s="283" t="s">
        <v>7620</v>
      </c>
      <c r="G321" s="284" t="s">
        <v>360</v>
      </c>
      <c r="H321" s="285">
        <v>11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10527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7620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81" t="s">
        <v>1326</v>
      </c>
      <c r="D323" s="281" t="s">
        <v>478</v>
      </c>
      <c r="E323" s="282" t="s">
        <v>10528</v>
      </c>
      <c r="F323" s="283" t="s">
        <v>10529</v>
      </c>
      <c r="G323" s="284" t="s">
        <v>360</v>
      </c>
      <c r="H323" s="285">
        <v>2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10530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10529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7.8" customHeight="1">
      <c r="A325" s="40"/>
      <c r="B325" s="41"/>
      <c r="C325" s="281" t="s">
        <v>1332</v>
      </c>
      <c r="D325" s="281" t="s">
        <v>478</v>
      </c>
      <c r="E325" s="282" t="s">
        <v>7622</v>
      </c>
      <c r="F325" s="283" t="s">
        <v>7623</v>
      </c>
      <c r="G325" s="284" t="s">
        <v>360</v>
      </c>
      <c r="H325" s="285">
        <v>8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10531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7623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7625</v>
      </c>
      <c r="F327" s="283" t="s">
        <v>7626</v>
      </c>
      <c r="G327" s="284" t="s">
        <v>360</v>
      </c>
      <c r="H327" s="285">
        <v>8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10532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7626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3" customHeight="1">
      <c r="A329" s="40"/>
      <c r="B329" s="41"/>
      <c r="C329" s="281" t="s">
        <v>743</v>
      </c>
      <c r="D329" s="281" t="s">
        <v>478</v>
      </c>
      <c r="E329" s="282" t="s">
        <v>7628</v>
      </c>
      <c r="F329" s="283" t="s">
        <v>7629</v>
      </c>
      <c r="G329" s="284" t="s">
        <v>360</v>
      </c>
      <c r="H329" s="285">
        <v>29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10533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7629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7631</v>
      </c>
      <c r="F331" s="283" t="s">
        <v>7632</v>
      </c>
      <c r="G331" s="284" t="s">
        <v>360</v>
      </c>
      <c r="H331" s="285">
        <v>5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10534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7632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3" customHeight="1">
      <c r="A333" s="40"/>
      <c r="B333" s="41"/>
      <c r="C333" s="281" t="s">
        <v>705</v>
      </c>
      <c r="D333" s="281" t="s">
        <v>478</v>
      </c>
      <c r="E333" s="282" t="s">
        <v>7646</v>
      </c>
      <c r="F333" s="283" t="s">
        <v>7647</v>
      </c>
      <c r="G333" s="284" t="s">
        <v>360</v>
      </c>
      <c r="H333" s="285">
        <v>19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10535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7647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81" t="s">
        <v>2255</v>
      </c>
      <c r="D335" s="281" t="s">
        <v>478</v>
      </c>
      <c r="E335" s="282" t="s">
        <v>7649</v>
      </c>
      <c r="F335" s="283" t="s">
        <v>7650</v>
      </c>
      <c r="G335" s="284" t="s">
        <v>360</v>
      </c>
      <c r="H335" s="285">
        <v>12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10536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7650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7.8" customHeight="1">
      <c r="A337" s="40"/>
      <c r="B337" s="41"/>
      <c r="C337" s="281" t="s">
        <v>2261</v>
      </c>
      <c r="D337" s="281" t="s">
        <v>478</v>
      </c>
      <c r="E337" s="282" t="s">
        <v>7652</v>
      </c>
      <c r="F337" s="283" t="s">
        <v>7653</v>
      </c>
      <c r="G337" s="284" t="s">
        <v>360</v>
      </c>
      <c r="H337" s="285">
        <v>1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10537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7653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33" customHeight="1">
      <c r="A339" s="40"/>
      <c r="B339" s="41"/>
      <c r="C339" s="281" t="s">
        <v>2268</v>
      </c>
      <c r="D339" s="281" t="s">
        <v>478</v>
      </c>
      <c r="E339" s="282" t="s">
        <v>10538</v>
      </c>
      <c r="F339" s="283" t="s">
        <v>10539</v>
      </c>
      <c r="G339" s="284" t="s">
        <v>1</v>
      </c>
      <c r="H339" s="285">
        <v>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10540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10539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37.8" customHeight="1">
      <c r="A341" s="40"/>
      <c r="B341" s="41"/>
      <c r="C341" s="229" t="s">
        <v>2186</v>
      </c>
      <c r="D341" s="229" t="s">
        <v>245</v>
      </c>
      <c r="E341" s="230" t="s">
        <v>7667</v>
      </c>
      <c r="F341" s="231" t="s">
        <v>7668</v>
      </c>
      <c r="G341" s="232" t="s">
        <v>360</v>
      </c>
      <c r="H341" s="233">
        <v>2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10541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7668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21.75" customHeight="1">
      <c r="A343" s="40"/>
      <c r="B343" s="41"/>
      <c r="C343" s="281" t="s">
        <v>685</v>
      </c>
      <c r="D343" s="281" t="s">
        <v>478</v>
      </c>
      <c r="E343" s="282" t="s">
        <v>7670</v>
      </c>
      <c r="F343" s="283" t="s">
        <v>7671</v>
      </c>
      <c r="G343" s="284" t="s">
        <v>360</v>
      </c>
      <c r="H343" s="285">
        <v>2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0.00027</v>
      </c>
      <c r="R343" s="238">
        <f>Q343*H343</f>
        <v>0.00054000000000000001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10542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7671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33" customHeight="1">
      <c r="A345" s="40"/>
      <c r="B345" s="41"/>
      <c r="C345" s="229" t="s">
        <v>692</v>
      </c>
      <c r="D345" s="229" t="s">
        <v>245</v>
      </c>
      <c r="E345" s="230" t="s">
        <v>7679</v>
      </c>
      <c r="F345" s="231" t="s">
        <v>7680</v>
      </c>
      <c r="G345" s="232" t="s">
        <v>360</v>
      </c>
      <c r="H345" s="233">
        <v>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10543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7680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10544</v>
      </c>
      <c r="F347" s="283" t="s">
        <v>10545</v>
      </c>
      <c r="G347" s="284" t="s">
        <v>1</v>
      </c>
      <c r="H347" s="285">
        <v>5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10546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10545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24.15" customHeight="1">
      <c r="A349" s="40"/>
      <c r="B349" s="41"/>
      <c r="C349" s="229" t="s">
        <v>634</v>
      </c>
      <c r="D349" s="229" t="s">
        <v>245</v>
      </c>
      <c r="E349" s="230" t="s">
        <v>7788</v>
      </c>
      <c r="F349" s="231" t="s">
        <v>7789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10547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7789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16.5" customHeight="1">
      <c r="A351" s="40"/>
      <c r="B351" s="41"/>
      <c r="C351" s="281" t="s">
        <v>639</v>
      </c>
      <c r="D351" s="281" t="s">
        <v>478</v>
      </c>
      <c r="E351" s="282" t="s">
        <v>7791</v>
      </c>
      <c r="F351" s="283" t="s">
        <v>7792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0.00010000000000000001</v>
      </c>
      <c r="R351" s="238">
        <f>Q351*H351</f>
        <v>0.00010000000000000001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896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10548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7792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29" t="s">
        <v>1345</v>
      </c>
      <c r="D353" s="229" t="s">
        <v>245</v>
      </c>
      <c r="E353" s="230" t="s">
        <v>7794</v>
      </c>
      <c r="F353" s="231" t="s">
        <v>7795</v>
      </c>
      <c r="G353" s="232" t="s">
        <v>360</v>
      </c>
      <c r="H353" s="233">
        <v>3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10549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7795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24.15" customHeight="1">
      <c r="A355" s="40"/>
      <c r="B355" s="41"/>
      <c r="C355" s="281" t="s">
        <v>1430</v>
      </c>
      <c r="D355" s="281" t="s">
        <v>478</v>
      </c>
      <c r="E355" s="282" t="s">
        <v>7797</v>
      </c>
      <c r="F355" s="283" t="s">
        <v>7798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0.00010000000000000001</v>
      </c>
      <c r="R355" s="238">
        <f>Q355*H355</f>
        <v>0.00030000000000000003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10550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7798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44.25" customHeight="1">
      <c r="A357" s="40"/>
      <c r="B357" s="41"/>
      <c r="C357" s="229" t="s">
        <v>725</v>
      </c>
      <c r="D357" s="229" t="s">
        <v>245</v>
      </c>
      <c r="E357" s="230" t="s">
        <v>7800</v>
      </c>
      <c r="F357" s="231" t="s">
        <v>7801</v>
      </c>
      <c r="G357" s="232" t="s">
        <v>360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10551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7801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751</v>
      </c>
      <c r="D359" s="229" t="s">
        <v>245</v>
      </c>
      <c r="E359" s="230" t="s">
        <v>7845</v>
      </c>
      <c r="F359" s="231" t="s">
        <v>7846</v>
      </c>
      <c r="G359" s="232" t="s">
        <v>299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10552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7846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16.5" customHeight="1">
      <c r="A361" s="40"/>
      <c r="B361" s="41"/>
      <c r="C361" s="229" t="s">
        <v>673</v>
      </c>
      <c r="D361" s="229" t="s">
        <v>245</v>
      </c>
      <c r="E361" s="230" t="s">
        <v>7848</v>
      </c>
      <c r="F361" s="231" t="s">
        <v>7849</v>
      </c>
      <c r="G361" s="232" t="s">
        <v>360</v>
      </c>
      <c r="H361" s="233">
        <v>1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1097</v>
      </c>
      <c r="AT361" s="240" t="s">
        <v>245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10553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7849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29" t="s">
        <v>680</v>
      </c>
      <c r="D363" s="229" t="s">
        <v>245</v>
      </c>
      <c r="E363" s="230" t="s">
        <v>7851</v>
      </c>
      <c r="F363" s="231" t="s">
        <v>7852</v>
      </c>
      <c r="G363" s="232" t="s">
        <v>360</v>
      </c>
      <c r="H363" s="233">
        <v>100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1097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10554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7852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24.15" customHeight="1">
      <c r="A365" s="40"/>
      <c r="B365" s="41"/>
      <c r="C365" s="229" t="s">
        <v>731</v>
      </c>
      <c r="D365" s="229" t="s">
        <v>245</v>
      </c>
      <c r="E365" s="230" t="s">
        <v>7857</v>
      </c>
      <c r="F365" s="231" t="s">
        <v>10555</v>
      </c>
      <c r="G365" s="232" t="s">
        <v>5890</v>
      </c>
      <c r="H365" s="233">
        <v>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10556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10555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2" customFormat="1" ht="22.8" customHeight="1">
      <c r="A367" s="12"/>
      <c r="B367" s="213"/>
      <c r="C367" s="214"/>
      <c r="D367" s="215" t="s">
        <v>77</v>
      </c>
      <c r="E367" s="227" t="s">
        <v>6158</v>
      </c>
      <c r="F367" s="227" t="s">
        <v>6159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SUM(P368:P374)</f>
        <v>0</v>
      </c>
      <c r="Q367" s="221"/>
      <c r="R367" s="222">
        <f>SUM(R368:R374)</f>
        <v>0.0066</v>
      </c>
      <c r="S367" s="221"/>
      <c r="T367" s="223">
        <f>SUM(T368:T374)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87</v>
      </c>
      <c r="AT367" s="225" t="s">
        <v>77</v>
      </c>
      <c r="AU367" s="225" t="s">
        <v>85</v>
      </c>
      <c r="AY367" s="224" t="s">
        <v>242</v>
      </c>
      <c r="BK367" s="226">
        <f>SUM(BK368:BK374)</f>
        <v>0</v>
      </c>
    </row>
    <row r="368" s="2" customFormat="1" ht="24.15" customHeight="1">
      <c r="A368" s="40"/>
      <c r="B368" s="41"/>
      <c r="C368" s="229" t="s">
        <v>738</v>
      </c>
      <c r="D368" s="229" t="s">
        <v>245</v>
      </c>
      <c r="E368" s="230" t="s">
        <v>7860</v>
      </c>
      <c r="F368" s="231" t="s">
        <v>7861</v>
      </c>
      <c r="G368" s="232" t="s">
        <v>262</v>
      </c>
      <c r="H368" s="233">
        <v>50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10557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7861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 ht="37.8" customHeight="1">
      <c r="A370" s="40"/>
      <c r="B370" s="41"/>
      <c r="C370" s="281" t="s">
        <v>644</v>
      </c>
      <c r="D370" s="281" t="s">
        <v>478</v>
      </c>
      <c r="E370" s="282" t="s">
        <v>7863</v>
      </c>
      <c r="F370" s="283" t="s">
        <v>7864</v>
      </c>
      <c r="G370" s="284" t="s">
        <v>262</v>
      </c>
      <c r="H370" s="285">
        <v>60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0.00011</v>
      </c>
      <c r="R370" s="238">
        <f>Q370*H370</f>
        <v>0.0066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87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10558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7864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87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10559</v>
      </c>
      <c r="G372" s="260"/>
      <c r="H372" s="263">
        <v>60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49.05" customHeight="1">
      <c r="A373" s="40"/>
      <c r="B373" s="41"/>
      <c r="C373" s="229" t="s">
        <v>651</v>
      </c>
      <c r="D373" s="229" t="s">
        <v>245</v>
      </c>
      <c r="E373" s="230" t="s">
        <v>7885</v>
      </c>
      <c r="F373" s="231" t="s">
        <v>7886</v>
      </c>
      <c r="G373" s="232" t="s">
        <v>299</v>
      </c>
      <c r="H373" s="233">
        <v>0.0070000000000000001</v>
      </c>
      <c r="I373" s="234"/>
      <c r="J373" s="235">
        <f>ROUND(I373*H373,2)</f>
        <v>0</v>
      </c>
      <c r="K373" s="231" t="s">
        <v>1</v>
      </c>
      <c r="L373" s="46"/>
      <c r="M373" s="236" t="s">
        <v>1</v>
      </c>
      <c r="N373" s="237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1097</v>
      </c>
      <c r="AT373" s="240" t="s">
        <v>245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10560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7886</v>
      </c>
      <c r="G374" s="42"/>
      <c r="H374" s="42"/>
      <c r="I374" s="244"/>
      <c r="J374" s="42"/>
      <c r="K374" s="42"/>
      <c r="L374" s="46"/>
      <c r="M374" s="292"/>
      <c r="N374" s="293"/>
      <c r="O374" s="294"/>
      <c r="P374" s="294"/>
      <c r="Q374" s="294"/>
      <c r="R374" s="294"/>
      <c r="S374" s="294"/>
      <c r="T374" s="295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6.96" customHeight="1">
      <c r="A375" s="40"/>
      <c r="B375" s="68"/>
      <c r="C375" s="69"/>
      <c r="D375" s="69"/>
      <c r="E375" s="69"/>
      <c r="F375" s="69"/>
      <c r="G375" s="69"/>
      <c r="H375" s="69"/>
      <c r="I375" s="69"/>
      <c r="J375" s="69"/>
      <c r="K375" s="69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BboUgAIygmDSUWYCeckdOnhb86+nlyonSkKPZB4syOnTBHyj2AzULC8SgzfVBXr/+Prs6RT0MthmrtAoW5a7iQ==" hashValue="kcsFi2alKx3HctUxmXlAgYxydSasN9MImyvSGlZWUJZh8yqCDEwt/pPB7FhASMggUMDicAs9TK6NuYzFwLPPpQ==" algorithmName="SHA-512" password="CC35"/>
  <autoFilter ref="C122:K3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10562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7890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7891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7892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7893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8834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10561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7894</v>
      </c>
      <c r="F129" s="216" t="s">
        <v>7895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7896</v>
      </c>
      <c r="F130" s="231" t="s">
        <v>7897</v>
      </c>
      <c r="G130" s="232" t="s">
        <v>5890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10563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7897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2484</v>
      </c>
      <c r="D132" s="229" t="s">
        <v>245</v>
      </c>
      <c r="E132" s="230" t="s">
        <v>7899</v>
      </c>
      <c r="F132" s="231" t="s">
        <v>7900</v>
      </c>
      <c r="G132" s="232" t="s">
        <v>5890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10564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7900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2489</v>
      </c>
      <c r="D134" s="229" t="s">
        <v>245</v>
      </c>
      <c r="E134" s="230" t="s">
        <v>7902</v>
      </c>
      <c r="F134" s="231" t="s">
        <v>7903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10565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7903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1821</v>
      </c>
      <c r="D136" s="229" t="s">
        <v>245</v>
      </c>
      <c r="E136" s="230" t="s">
        <v>7905</v>
      </c>
      <c r="F136" s="231" t="s">
        <v>7906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10566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7906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1832</v>
      </c>
      <c r="D138" s="229" t="s">
        <v>245</v>
      </c>
      <c r="E138" s="230" t="s">
        <v>7908</v>
      </c>
      <c r="F138" s="231" t="s">
        <v>7909</v>
      </c>
      <c r="G138" s="232" t="s">
        <v>5890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10567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7911</v>
      </c>
      <c r="F140" s="231" t="s">
        <v>7912</v>
      </c>
      <c r="G140" s="232" t="s">
        <v>7913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10568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7912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7915</v>
      </c>
      <c r="F142" s="216" t="s">
        <v>7916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2327</v>
      </c>
      <c r="D143" s="229" t="s">
        <v>245</v>
      </c>
      <c r="E143" s="230" t="s">
        <v>7917</v>
      </c>
      <c r="F143" s="231" t="s">
        <v>7918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10569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1605</v>
      </c>
      <c r="D145" s="229" t="s">
        <v>245</v>
      </c>
      <c r="E145" s="230" t="s">
        <v>7920</v>
      </c>
      <c r="F145" s="231" t="s">
        <v>7921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10570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7921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1612</v>
      </c>
      <c r="D147" s="229" t="s">
        <v>245</v>
      </c>
      <c r="E147" s="230" t="s">
        <v>7187</v>
      </c>
      <c r="F147" s="231" t="s">
        <v>7923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10571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7923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7925</v>
      </c>
      <c r="F149" s="216" t="s">
        <v>7926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7927</v>
      </c>
      <c r="F150" s="231" t="s">
        <v>7928</v>
      </c>
      <c r="G150" s="232" t="s">
        <v>7913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10572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1680</v>
      </c>
      <c r="D152" s="229" t="s">
        <v>245</v>
      </c>
      <c r="E152" s="230" t="s">
        <v>7930</v>
      </c>
      <c r="F152" s="231" t="s">
        <v>7931</v>
      </c>
      <c r="G152" s="232" t="s">
        <v>5898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10573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7931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1686</v>
      </c>
      <c r="D154" s="229" t="s">
        <v>245</v>
      </c>
      <c r="E154" s="230" t="s">
        <v>7933</v>
      </c>
      <c r="F154" s="231" t="s">
        <v>7934</v>
      </c>
      <c r="G154" s="232" t="s">
        <v>7913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10574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7934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7936</v>
      </c>
      <c r="F156" s="231" t="s">
        <v>7937</v>
      </c>
      <c r="G156" s="232" t="s">
        <v>5890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10575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7937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7939</v>
      </c>
      <c r="F158" s="231" t="s">
        <v>7940</v>
      </c>
      <c r="G158" s="232" t="s">
        <v>5890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10576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7940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7942</v>
      </c>
      <c r="F160" s="231" t="s">
        <v>7943</v>
      </c>
      <c r="G160" s="232" t="s">
        <v>5890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10577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7943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7945</v>
      </c>
      <c r="F162" s="231" t="s">
        <v>6340</v>
      </c>
      <c r="G162" s="232" t="s">
        <v>5898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10578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7947</v>
      </c>
      <c r="F164" s="231" t="s">
        <v>7948</v>
      </c>
      <c r="G164" s="232" t="s">
        <v>7913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10579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7948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7950</v>
      </c>
      <c r="F166" s="231" t="s">
        <v>7951</v>
      </c>
      <c r="G166" s="232" t="s">
        <v>7913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10580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7951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7953</v>
      </c>
      <c r="F168" s="231" t="s">
        <v>7954</v>
      </c>
      <c r="G168" s="232" t="s">
        <v>5890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10581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2333</v>
      </c>
      <c r="D170" s="229" t="s">
        <v>245</v>
      </c>
      <c r="E170" s="230" t="s">
        <v>7956</v>
      </c>
      <c r="F170" s="231" t="s">
        <v>7957</v>
      </c>
      <c r="G170" s="232" t="s">
        <v>5890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10582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7957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7959</v>
      </c>
      <c r="F172" s="231" t="s">
        <v>7960</v>
      </c>
      <c r="G172" s="232" t="s">
        <v>5890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10583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7960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7962</v>
      </c>
      <c r="F174" s="231" t="s">
        <v>7963</v>
      </c>
      <c r="G174" s="232" t="s">
        <v>5890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10584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7963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7965</v>
      </c>
      <c r="F176" s="216" t="s">
        <v>7966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7967</v>
      </c>
      <c r="F177" s="231" t="s">
        <v>10585</v>
      </c>
      <c r="G177" s="232" t="s">
        <v>7913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10586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10587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7971</v>
      </c>
      <c r="F179" s="231" t="s">
        <v>7972</v>
      </c>
      <c r="G179" s="232" t="s">
        <v>7913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10588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7972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7974</v>
      </c>
      <c r="F181" s="231" t="s">
        <v>7975</v>
      </c>
      <c r="G181" s="232" t="s">
        <v>7913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10589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7977</v>
      </c>
      <c r="F183" s="231" t="s">
        <v>10590</v>
      </c>
      <c r="G183" s="232" t="s">
        <v>7913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7978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7980</v>
      </c>
      <c r="F185" s="231" t="s">
        <v>7981</v>
      </c>
      <c r="G185" s="232" t="s">
        <v>7913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10592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7983</v>
      </c>
      <c r="F187" s="231" t="s">
        <v>7984</v>
      </c>
      <c r="G187" s="232" t="s">
        <v>7913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10593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7984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7986</v>
      </c>
      <c r="F189" s="231" t="s">
        <v>7987</v>
      </c>
      <c r="G189" s="232" t="s">
        <v>7913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10594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7989</v>
      </c>
      <c r="F191" s="231" t="s">
        <v>7990</v>
      </c>
      <c r="G191" s="232" t="s">
        <v>7913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10595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7990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7992</v>
      </c>
      <c r="F193" s="231" t="s">
        <v>7993</v>
      </c>
      <c r="G193" s="232" t="s">
        <v>7913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10596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7995</v>
      </c>
      <c r="F195" s="231" t="s">
        <v>7996</v>
      </c>
      <c r="G195" s="232" t="s">
        <v>7913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10597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7996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7998</v>
      </c>
      <c r="F197" s="231" t="s">
        <v>7999</v>
      </c>
      <c r="G197" s="232" t="s">
        <v>7913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10598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8001</v>
      </c>
      <c r="F199" s="231" t="s">
        <v>8002</v>
      </c>
      <c r="G199" s="232" t="s">
        <v>7913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10599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8002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8004</v>
      </c>
      <c r="F201" s="231" t="s">
        <v>8005</v>
      </c>
      <c r="G201" s="232" t="s">
        <v>7913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10600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8007</v>
      </c>
      <c r="F203" s="231" t="s">
        <v>10601</v>
      </c>
      <c r="G203" s="232" t="s">
        <v>7913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10602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10601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8010</v>
      </c>
      <c r="F205" s="231" t="s">
        <v>8011</v>
      </c>
      <c r="G205" s="232" t="s">
        <v>7913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10603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8011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MWhlruPk9zZVJWXcVGD7V/EnaDZPyV206vn5ATmiWH407OO/nNFe6wIhUMf7G0d/t3qBIdF8hhS7b/TTdmUoRA==" hashValue="DGt8/cZlIMkqkwvLtm2ljXOVWQeA8j/Hic0IasJKucMQy6WtN71Po47beApTKSoVolEIN6w0oHuVuSdgQz1mB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10604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8014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8015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8016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7893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8834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10561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8017</v>
      </c>
      <c r="F129" s="216" t="s">
        <v>7895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8018</v>
      </c>
      <c r="F130" s="231" t="s">
        <v>8019</v>
      </c>
      <c r="G130" s="232" t="s">
        <v>5890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10605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8019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8021</v>
      </c>
      <c r="F132" s="231" t="s">
        <v>8022</v>
      </c>
      <c r="G132" s="232" t="s">
        <v>5890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10606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8022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8024</v>
      </c>
      <c r="F134" s="231" t="s">
        <v>7903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10607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7903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2484</v>
      </c>
      <c r="D136" s="229" t="s">
        <v>245</v>
      </c>
      <c r="E136" s="230" t="s">
        <v>8026</v>
      </c>
      <c r="F136" s="231" t="s">
        <v>8027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10608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8027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2489</v>
      </c>
      <c r="D138" s="229" t="s">
        <v>245</v>
      </c>
      <c r="E138" s="230" t="s">
        <v>8029</v>
      </c>
      <c r="F138" s="231" t="s">
        <v>8030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10609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8030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1821</v>
      </c>
      <c r="D140" s="229" t="s">
        <v>245</v>
      </c>
      <c r="E140" s="230" t="s">
        <v>8032</v>
      </c>
      <c r="F140" s="231" t="s">
        <v>8033</v>
      </c>
      <c r="G140" s="232" t="s">
        <v>7913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10610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8033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7894</v>
      </c>
      <c r="F142" s="216" t="s">
        <v>7916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1832</v>
      </c>
      <c r="D143" s="229" t="s">
        <v>245</v>
      </c>
      <c r="E143" s="230" t="s">
        <v>8035</v>
      </c>
      <c r="F143" s="231" t="s">
        <v>8036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10611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8036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8038</v>
      </c>
      <c r="F145" s="231" t="s">
        <v>8039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10612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8039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2327</v>
      </c>
      <c r="D147" s="229" t="s">
        <v>245</v>
      </c>
      <c r="E147" s="230" t="s">
        <v>8041</v>
      </c>
      <c r="F147" s="231" t="s">
        <v>8042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10613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8042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1605</v>
      </c>
      <c r="D149" s="229" t="s">
        <v>245</v>
      </c>
      <c r="E149" s="230" t="s">
        <v>8044</v>
      </c>
      <c r="F149" s="231" t="s">
        <v>8045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10614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8045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7915</v>
      </c>
      <c r="F151" s="216" t="s">
        <v>7926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1612</v>
      </c>
      <c r="D152" s="229" t="s">
        <v>245</v>
      </c>
      <c r="E152" s="230" t="s">
        <v>8047</v>
      </c>
      <c r="F152" s="231" t="s">
        <v>8048</v>
      </c>
      <c r="G152" s="232" t="s">
        <v>7913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10615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8048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8050</v>
      </c>
      <c r="F154" s="231" t="s">
        <v>8051</v>
      </c>
      <c r="G154" s="232" t="s">
        <v>5890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10616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8051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1680</v>
      </c>
      <c r="D156" s="229" t="s">
        <v>245</v>
      </c>
      <c r="E156" s="230" t="s">
        <v>8053</v>
      </c>
      <c r="F156" s="231" t="s">
        <v>8054</v>
      </c>
      <c r="G156" s="232" t="s">
        <v>5890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10617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8054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1686</v>
      </c>
      <c r="D158" s="229" t="s">
        <v>245</v>
      </c>
      <c r="E158" s="230" t="s">
        <v>8056</v>
      </c>
      <c r="F158" s="231" t="s">
        <v>8057</v>
      </c>
      <c r="G158" s="232" t="s">
        <v>7913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10618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8057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8059</v>
      </c>
      <c r="F160" s="231" t="s">
        <v>8060</v>
      </c>
      <c r="G160" s="232" t="s">
        <v>7913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10619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8060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8062</v>
      </c>
      <c r="F162" s="231" t="s">
        <v>7934</v>
      </c>
      <c r="G162" s="232" t="s">
        <v>5890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10620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7934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8064</v>
      </c>
      <c r="F164" s="231" t="s">
        <v>7937</v>
      </c>
      <c r="G164" s="232" t="s">
        <v>5890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10621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8066</v>
      </c>
      <c r="F166" s="231" t="s">
        <v>8067</v>
      </c>
      <c r="G166" s="232" t="s">
        <v>7913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10622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8067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8069</v>
      </c>
      <c r="F168" s="231" t="s">
        <v>8070</v>
      </c>
      <c r="G168" s="232" t="s">
        <v>5890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10623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8070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8072</v>
      </c>
      <c r="F170" s="231" t="s">
        <v>6340</v>
      </c>
      <c r="G170" s="232" t="s">
        <v>5898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10624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8074</v>
      </c>
      <c r="F172" s="231" t="s">
        <v>8075</v>
      </c>
      <c r="G172" s="232" t="s">
        <v>5890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10625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8075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2333</v>
      </c>
      <c r="D174" s="229" t="s">
        <v>245</v>
      </c>
      <c r="E174" s="230" t="s">
        <v>8077</v>
      </c>
      <c r="F174" s="231" t="s">
        <v>7960</v>
      </c>
      <c r="G174" s="232" t="s">
        <v>5898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10626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7960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8079</v>
      </c>
      <c r="F176" s="231" t="s">
        <v>7957</v>
      </c>
      <c r="G176" s="232" t="s">
        <v>5890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10627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7957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8081</v>
      </c>
      <c r="F178" s="231" t="s">
        <v>7963</v>
      </c>
      <c r="G178" s="232" t="s">
        <v>5890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10628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7963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7965</v>
      </c>
      <c r="F180" s="216" t="s">
        <v>7966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8083</v>
      </c>
      <c r="F181" s="231" t="s">
        <v>8084</v>
      </c>
      <c r="G181" s="232" t="s">
        <v>7913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10629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8084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8086</v>
      </c>
      <c r="F183" s="231" t="s">
        <v>8087</v>
      </c>
      <c r="G183" s="232" t="s">
        <v>7913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10630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8089</v>
      </c>
      <c r="F185" s="231" t="s">
        <v>8090</v>
      </c>
      <c r="G185" s="232" t="s">
        <v>7913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10631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8090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8092</v>
      </c>
      <c r="F187" s="231" t="s">
        <v>8093</v>
      </c>
      <c r="G187" s="232" t="s">
        <v>7913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10632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8093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8095</v>
      </c>
      <c r="F189" s="231" t="s">
        <v>8096</v>
      </c>
      <c r="G189" s="232" t="s">
        <v>7913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10633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8096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8098</v>
      </c>
      <c r="F191" s="231" t="s">
        <v>8099</v>
      </c>
      <c r="G191" s="232" t="s">
        <v>7913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10634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8099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8101</v>
      </c>
      <c r="F193" s="231" t="s">
        <v>8102</v>
      </c>
      <c r="G193" s="232" t="s">
        <v>7913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10635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8102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8104</v>
      </c>
      <c r="F195" s="231" t="s">
        <v>8105</v>
      </c>
      <c r="G195" s="232" t="s">
        <v>7913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10636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8105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8107</v>
      </c>
      <c r="F197" s="231" t="s">
        <v>8108</v>
      </c>
      <c r="G197" s="232" t="s">
        <v>7913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10637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8108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8110</v>
      </c>
      <c r="F199" s="231" t="s">
        <v>8111</v>
      </c>
      <c r="G199" s="232" t="s">
        <v>7913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10638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8111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8113</v>
      </c>
      <c r="F201" s="231" t="s">
        <v>8114</v>
      </c>
      <c r="G201" s="232" t="s">
        <v>7913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10639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8114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8116</v>
      </c>
      <c r="F203" s="231" t="s">
        <v>8117</v>
      </c>
      <c r="G203" s="232" t="s">
        <v>7913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10640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8117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8119</v>
      </c>
      <c r="F205" s="231" t="s">
        <v>7981</v>
      </c>
      <c r="G205" s="232" t="s">
        <v>7913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10641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7981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ticHUE9i4BeXlPWwscaDPMAh12gdugycEynRuvG/jdW7NVw4lUuRMGnct6GBfuvU2sxRjyaLIhZ2ylhbQuqIiA==" hashValue="X0YtwZaPMsaJIrKc06TNeGyQLC0gx0D/sL8eOSrzhq0DnzPGnXbV3hqfpRKansxu/L4fZWtmra6AyIQWT6prX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10642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8123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8124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8125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8126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8127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8128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8129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8130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8834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10561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5553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7894</v>
      </c>
      <c r="F134" s="216" t="s">
        <v>8131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8132</v>
      </c>
      <c r="F135" s="231" t="s">
        <v>8133</v>
      </c>
      <c r="G135" s="232" t="s">
        <v>7913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10643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8133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8135</v>
      </c>
      <c r="F137" s="231" t="s">
        <v>8136</v>
      </c>
      <c r="G137" s="232" t="s">
        <v>7913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10644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8136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8138</v>
      </c>
      <c r="F139" s="231" t="s">
        <v>8139</v>
      </c>
      <c r="G139" s="232" t="s">
        <v>7913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10645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8139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8141</v>
      </c>
      <c r="F141" s="231" t="s">
        <v>8142</v>
      </c>
      <c r="G141" s="232" t="s">
        <v>7913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10646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8142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8144</v>
      </c>
      <c r="F143" s="231" t="s">
        <v>8145</v>
      </c>
      <c r="G143" s="232" t="s">
        <v>7913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10647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8145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8147</v>
      </c>
      <c r="F145" s="231" t="s">
        <v>8148</v>
      </c>
      <c r="G145" s="232" t="s">
        <v>7913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10648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8148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8150</v>
      </c>
      <c r="F147" s="231" t="s">
        <v>8151</v>
      </c>
      <c r="G147" s="232" t="s">
        <v>7913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10649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8153</v>
      </c>
      <c r="F149" s="231" t="s">
        <v>8154</v>
      </c>
      <c r="G149" s="232" t="s">
        <v>7913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10650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8154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49.05" customHeight="1">
      <c r="A151" s="40"/>
      <c r="B151" s="41"/>
      <c r="C151" s="229" t="s">
        <v>909</v>
      </c>
      <c r="D151" s="229" t="s">
        <v>245</v>
      </c>
      <c r="E151" s="230" t="s">
        <v>8156</v>
      </c>
      <c r="F151" s="231" t="s">
        <v>8157</v>
      </c>
      <c r="G151" s="232" t="s">
        <v>7913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10651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8157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44.25" customHeight="1">
      <c r="A153" s="40"/>
      <c r="B153" s="41"/>
      <c r="C153" s="229" t="s">
        <v>1103</v>
      </c>
      <c r="D153" s="229" t="s">
        <v>245</v>
      </c>
      <c r="E153" s="230" t="s">
        <v>8159</v>
      </c>
      <c r="F153" s="231" t="s">
        <v>8160</v>
      </c>
      <c r="G153" s="232" t="s">
        <v>7913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10652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8160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8162</v>
      </c>
      <c r="F155" s="231" t="s">
        <v>8163</v>
      </c>
      <c r="G155" s="232" t="s">
        <v>7913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10653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8163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8165</v>
      </c>
      <c r="F157" s="231" t="s">
        <v>8166</v>
      </c>
      <c r="G157" s="232" t="s">
        <v>7913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10654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8168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8169</v>
      </c>
      <c r="F159" s="231" t="s">
        <v>8170</v>
      </c>
      <c r="G159" s="232" t="s">
        <v>7913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10655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8170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8172</v>
      </c>
      <c r="F161" s="231" t="s">
        <v>8173</v>
      </c>
      <c r="G161" s="232" t="s">
        <v>7913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10656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8173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8175</v>
      </c>
      <c r="F163" s="231" t="s">
        <v>8176</v>
      </c>
      <c r="G163" s="232" t="s">
        <v>7913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10657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8176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8178</v>
      </c>
      <c r="F165" s="231" t="s">
        <v>8179</v>
      </c>
      <c r="G165" s="232" t="s">
        <v>7913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10658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8179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7915</v>
      </c>
      <c r="F167" s="216" t="s">
        <v>8181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2484</v>
      </c>
      <c r="D168" s="229" t="s">
        <v>245</v>
      </c>
      <c r="E168" s="230" t="s">
        <v>8182</v>
      </c>
      <c r="F168" s="231" t="s">
        <v>8183</v>
      </c>
      <c r="G168" s="232" t="s">
        <v>7913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10659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2489</v>
      </c>
      <c r="D170" s="229" t="s">
        <v>245</v>
      </c>
      <c r="E170" s="230" t="s">
        <v>8185</v>
      </c>
      <c r="F170" s="231" t="s">
        <v>8136</v>
      </c>
      <c r="G170" s="232" t="s">
        <v>7913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10660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8136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1821</v>
      </c>
      <c r="D172" s="229" t="s">
        <v>245</v>
      </c>
      <c r="E172" s="230" t="s">
        <v>8187</v>
      </c>
      <c r="F172" s="231" t="s">
        <v>8188</v>
      </c>
      <c r="G172" s="232" t="s">
        <v>7913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10661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8188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1832</v>
      </c>
      <c r="D174" s="229" t="s">
        <v>245</v>
      </c>
      <c r="E174" s="230" t="s">
        <v>8190</v>
      </c>
      <c r="F174" s="231" t="s">
        <v>8142</v>
      </c>
      <c r="G174" s="232" t="s">
        <v>7913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10662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8142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8192</v>
      </c>
      <c r="F176" s="231" t="s">
        <v>8145</v>
      </c>
      <c r="G176" s="232" t="s">
        <v>7913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10663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8145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2327</v>
      </c>
      <c r="D178" s="229" t="s">
        <v>245</v>
      </c>
      <c r="E178" s="230" t="s">
        <v>8194</v>
      </c>
      <c r="F178" s="231" t="s">
        <v>8148</v>
      </c>
      <c r="G178" s="232" t="s">
        <v>7913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10664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8148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1605</v>
      </c>
      <c r="D180" s="229" t="s">
        <v>245</v>
      </c>
      <c r="E180" s="230" t="s">
        <v>8196</v>
      </c>
      <c r="F180" s="231" t="s">
        <v>8151</v>
      </c>
      <c r="G180" s="232" t="s">
        <v>7913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10665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8151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1612</v>
      </c>
      <c r="D182" s="229" t="s">
        <v>245</v>
      </c>
      <c r="E182" s="230" t="s">
        <v>8198</v>
      </c>
      <c r="F182" s="231" t="s">
        <v>8154</v>
      </c>
      <c r="G182" s="232" t="s">
        <v>7913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10666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8154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49.05" customHeight="1">
      <c r="A184" s="40"/>
      <c r="B184" s="41"/>
      <c r="C184" s="229" t="s">
        <v>1068</v>
      </c>
      <c r="D184" s="229" t="s">
        <v>245</v>
      </c>
      <c r="E184" s="230" t="s">
        <v>8200</v>
      </c>
      <c r="F184" s="231" t="s">
        <v>8157</v>
      </c>
      <c r="G184" s="232" t="s">
        <v>7913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10667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8157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44.25" customHeight="1">
      <c r="A186" s="40"/>
      <c r="B186" s="41"/>
      <c r="C186" s="229" t="s">
        <v>1680</v>
      </c>
      <c r="D186" s="229" t="s">
        <v>245</v>
      </c>
      <c r="E186" s="230" t="s">
        <v>8202</v>
      </c>
      <c r="F186" s="231" t="s">
        <v>8160</v>
      </c>
      <c r="G186" s="232" t="s">
        <v>7913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10668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8160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1686</v>
      </c>
      <c r="D188" s="229" t="s">
        <v>245</v>
      </c>
      <c r="E188" s="230" t="s">
        <v>8204</v>
      </c>
      <c r="F188" s="231" t="s">
        <v>8163</v>
      </c>
      <c r="G188" s="232" t="s">
        <v>7913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10669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8163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8206</v>
      </c>
      <c r="F190" s="231" t="s">
        <v>8166</v>
      </c>
      <c r="G190" s="232" t="s">
        <v>7913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10670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8168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8208</v>
      </c>
      <c r="F192" s="231" t="s">
        <v>8170</v>
      </c>
      <c r="G192" s="232" t="s">
        <v>7913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10671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8170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8210</v>
      </c>
      <c r="F194" s="231" t="s">
        <v>8176</v>
      </c>
      <c r="G194" s="232" t="s">
        <v>7913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10672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8176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8212</v>
      </c>
      <c r="F196" s="231" t="s">
        <v>8179</v>
      </c>
      <c r="G196" s="232" t="s">
        <v>7913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10673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8179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7925</v>
      </c>
      <c r="F198" s="216" t="s">
        <v>8214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8215</v>
      </c>
      <c r="F199" s="231" t="s">
        <v>8216</v>
      </c>
      <c r="G199" s="232" t="s">
        <v>7913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10674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8216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8218</v>
      </c>
      <c r="F201" s="231" t="s">
        <v>8219</v>
      </c>
      <c r="G201" s="232" t="s">
        <v>7913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10675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8221</v>
      </c>
      <c r="F203" s="231" t="s">
        <v>8136</v>
      </c>
      <c r="G203" s="232" t="s">
        <v>7913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10676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8136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2333</v>
      </c>
      <c r="D205" s="229" t="s">
        <v>245</v>
      </c>
      <c r="E205" s="230" t="s">
        <v>8223</v>
      </c>
      <c r="F205" s="231" t="s">
        <v>8188</v>
      </c>
      <c r="G205" s="232" t="s">
        <v>7913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10677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8188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8225</v>
      </c>
      <c r="F207" s="231" t="s">
        <v>8142</v>
      </c>
      <c r="G207" s="232" t="s">
        <v>7913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10678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8142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8227</v>
      </c>
      <c r="F209" s="231" t="s">
        <v>8145</v>
      </c>
      <c r="G209" s="232" t="s">
        <v>7913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10679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8145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8229</v>
      </c>
      <c r="F211" s="231" t="s">
        <v>8148</v>
      </c>
      <c r="G211" s="232" t="s">
        <v>7913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10680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8148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8231</v>
      </c>
      <c r="F213" s="231" t="s">
        <v>8151</v>
      </c>
      <c r="G213" s="232" t="s">
        <v>7913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10681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8151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8233</v>
      </c>
      <c r="F215" s="231" t="s">
        <v>8154</v>
      </c>
      <c r="G215" s="232" t="s">
        <v>7913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10682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8154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49.05" customHeight="1">
      <c r="A217" s="40"/>
      <c r="B217" s="41"/>
      <c r="C217" s="229" t="s">
        <v>371</v>
      </c>
      <c r="D217" s="229" t="s">
        <v>245</v>
      </c>
      <c r="E217" s="230" t="s">
        <v>8235</v>
      </c>
      <c r="F217" s="231" t="s">
        <v>8157</v>
      </c>
      <c r="G217" s="232" t="s">
        <v>7913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10683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8157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44.25" customHeight="1">
      <c r="A219" s="40"/>
      <c r="B219" s="41"/>
      <c r="C219" s="229" t="s">
        <v>380</v>
      </c>
      <c r="D219" s="229" t="s">
        <v>245</v>
      </c>
      <c r="E219" s="230" t="s">
        <v>8237</v>
      </c>
      <c r="F219" s="231" t="s">
        <v>8160</v>
      </c>
      <c r="G219" s="232" t="s">
        <v>7913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10684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8160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8239</v>
      </c>
      <c r="F221" s="231" t="s">
        <v>8163</v>
      </c>
      <c r="G221" s="232" t="s">
        <v>7913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10685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8163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8241</v>
      </c>
      <c r="F223" s="231" t="s">
        <v>8242</v>
      </c>
      <c r="G223" s="232" t="s">
        <v>7913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10686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8242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8244</v>
      </c>
      <c r="F225" s="231" t="s">
        <v>8170</v>
      </c>
      <c r="G225" s="232" t="s">
        <v>7913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10687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8170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8246</v>
      </c>
      <c r="F227" s="231" t="s">
        <v>8176</v>
      </c>
      <c r="G227" s="232" t="s">
        <v>7913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10688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8176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8248</v>
      </c>
      <c r="F229" s="231" t="s">
        <v>8179</v>
      </c>
      <c r="G229" s="232" t="s">
        <v>7913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10689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8179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8250</v>
      </c>
      <c r="F231" s="216" t="s">
        <v>8251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8252</v>
      </c>
      <c r="F232" s="231" t="s">
        <v>8253</v>
      </c>
      <c r="G232" s="232" t="s">
        <v>7913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10690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8253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8255</v>
      </c>
      <c r="F234" s="216" t="s">
        <v>8256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8257</v>
      </c>
      <c r="F235" s="231" t="s">
        <v>8258</v>
      </c>
      <c r="G235" s="232" t="s">
        <v>7913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10691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8258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8260</v>
      </c>
      <c r="F237" s="231" t="s">
        <v>8261</v>
      </c>
      <c r="G237" s="232" t="s">
        <v>7913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10692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8261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8263</v>
      </c>
      <c r="F239" s="231" t="s">
        <v>8264</v>
      </c>
      <c r="G239" s="232" t="s">
        <v>7913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10693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8264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8266</v>
      </c>
      <c r="F241" s="231" t="s">
        <v>8267</v>
      </c>
      <c r="G241" s="232" t="s">
        <v>7913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10694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8267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8269</v>
      </c>
      <c r="F243" s="231" t="s">
        <v>8270</v>
      </c>
      <c r="G243" s="232" t="s">
        <v>7913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10695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8270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8272</v>
      </c>
      <c r="F245" s="216" t="s">
        <v>7895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8273</v>
      </c>
      <c r="F246" s="231" t="s">
        <v>7897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10696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7897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2449</v>
      </c>
      <c r="D248" s="229" t="s">
        <v>245</v>
      </c>
      <c r="E248" s="230" t="s">
        <v>8275</v>
      </c>
      <c r="F248" s="231" t="s">
        <v>7900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10697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7900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2513</v>
      </c>
      <c r="D250" s="229" t="s">
        <v>245</v>
      </c>
      <c r="E250" s="230" t="s">
        <v>8277</v>
      </c>
      <c r="F250" s="231" t="s">
        <v>8278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10698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8278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2519</v>
      </c>
      <c r="D252" s="229" t="s">
        <v>245</v>
      </c>
      <c r="E252" s="230" t="s">
        <v>8280</v>
      </c>
      <c r="F252" s="231" t="s">
        <v>8281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10699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8281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2526</v>
      </c>
      <c r="D254" s="229" t="s">
        <v>245</v>
      </c>
      <c r="E254" s="230" t="s">
        <v>8283</v>
      </c>
      <c r="F254" s="231" t="s">
        <v>8284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10700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8284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2534</v>
      </c>
      <c r="D256" s="229" t="s">
        <v>245</v>
      </c>
      <c r="E256" s="230" t="s">
        <v>8286</v>
      </c>
      <c r="F256" s="231" t="s">
        <v>10701</v>
      </c>
      <c r="G256" s="232" t="s">
        <v>7913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10702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10703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2456</v>
      </c>
      <c r="D258" s="229" t="s">
        <v>245</v>
      </c>
      <c r="E258" s="230" t="s">
        <v>8289</v>
      </c>
      <c r="F258" s="231" t="s">
        <v>10704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10705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10706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2545</v>
      </c>
      <c r="D260" s="229" t="s">
        <v>245</v>
      </c>
      <c r="E260" s="230" t="s">
        <v>8292</v>
      </c>
      <c r="F260" s="231" t="s">
        <v>8293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10707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8293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2691</v>
      </c>
      <c r="D262" s="229" t="s">
        <v>245</v>
      </c>
      <c r="E262" s="230" t="s">
        <v>8295</v>
      </c>
      <c r="F262" s="231" t="s">
        <v>8296</v>
      </c>
      <c r="G262" s="232" t="s">
        <v>7913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10708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8296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4264</v>
      </c>
      <c r="D264" s="229" t="s">
        <v>245</v>
      </c>
      <c r="E264" s="230" t="s">
        <v>8298</v>
      </c>
      <c r="F264" s="231" t="s">
        <v>8299</v>
      </c>
      <c r="G264" s="232" t="s">
        <v>7913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10709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8299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3259</v>
      </c>
      <c r="D266" s="229" t="s">
        <v>245</v>
      </c>
      <c r="E266" s="230" t="s">
        <v>8301</v>
      </c>
      <c r="F266" s="231" t="s">
        <v>8302</v>
      </c>
      <c r="G266" s="232" t="s">
        <v>5890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10710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8302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8304</v>
      </c>
      <c r="F268" s="216" t="s">
        <v>7916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8305</v>
      </c>
      <c r="F269" s="231" t="s">
        <v>8306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10711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8306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8308</v>
      </c>
      <c r="F271" s="231" t="s">
        <v>8309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10712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8309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8311</v>
      </c>
      <c r="F273" s="231" t="s">
        <v>8312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10713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8312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8314</v>
      </c>
      <c r="F275" s="216" t="s">
        <v>8315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8316</v>
      </c>
      <c r="F276" s="231" t="s">
        <v>8317</v>
      </c>
      <c r="G276" s="232" t="s">
        <v>7913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10714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8317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8319</v>
      </c>
      <c r="F278" s="231" t="s">
        <v>8320</v>
      </c>
      <c r="G278" s="232" t="s">
        <v>7913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10715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8322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8323</v>
      </c>
      <c r="F280" s="231" t="s">
        <v>8324</v>
      </c>
      <c r="G280" s="232" t="s">
        <v>7913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10716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8324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8326</v>
      </c>
      <c r="F282" s="231" t="s">
        <v>8327</v>
      </c>
      <c r="G282" s="232" t="s">
        <v>7913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10717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8327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3012</v>
      </c>
      <c r="D284" s="229" t="s">
        <v>245</v>
      </c>
      <c r="E284" s="230" t="s">
        <v>8329</v>
      </c>
      <c r="F284" s="231" t="s">
        <v>8330</v>
      </c>
      <c r="G284" s="232" t="s">
        <v>7913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10718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8332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8333</v>
      </c>
      <c r="F286" s="231" t="s">
        <v>8334</v>
      </c>
      <c r="G286" s="232" t="s">
        <v>7913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10719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8334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8336</v>
      </c>
      <c r="F288" s="231" t="s">
        <v>8337</v>
      </c>
      <c r="G288" s="232" t="s">
        <v>7913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10720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8339</v>
      </c>
      <c r="F290" s="231" t="s">
        <v>8340</v>
      </c>
      <c r="G290" s="232" t="s">
        <v>7913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10721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8342</v>
      </c>
      <c r="F292" s="231" t="s">
        <v>8343</v>
      </c>
      <c r="G292" s="232" t="s">
        <v>7913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10722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8343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8345</v>
      </c>
      <c r="F294" s="231" t="s">
        <v>8346</v>
      </c>
      <c r="G294" s="232" t="s">
        <v>7913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10723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8346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8348</v>
      </c>
      <c r="F296" s="231" t="s">
        <v>8349</v>
      </c>
      <c r="G296" s="232" t="s">
        <v>7913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10724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8351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8352</v>
      </c>
      <c r="F298" s="231" t="s">
        <v>8353</v>
      </c>
      <c r="G298" s="232" t="s">
        <v>7913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10725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10726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8355</v>
      </c>
      <c r="F300" s="216" t="s">
        <v>7926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8356</v>
      </c>
      <c r="F301" s="231" t="s">
        <v>8357</v>
      </c>
      <c r="G301" s="232" t="s">
        <v>5890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10727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8357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8359</v>
      </c>
      <c r="F303" s="231" t="s">
        <v>8360</v>
      </c>
      <c r="G303" s="232" t="s">
        <v>5890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10728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8360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8362</v>
      </c>
      <c r="F305" s="231" t="s">
        <v>8363</v>
      </c>
      <c r="G305" s="232" t="s">
        <v>5890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10729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8363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8365</v>
      </c>
      <c r="F307" s="231" t="s">
        <v>7960</v>
      </c>
      <c r="G307" s="232" t="s">
        <v>5898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10730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7960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8367</v>
      </c>
      <c r="F309" s="231" t="s">
        <v>8368</v>
      </c>
      <c r="G309" s="232" t="s">
        <v>7913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10731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8368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8370</v>
      </c>
      <c r="F311" s="231" t="s">
        <v>8371</v>
      </c>
      <c r="G311" s="232" t="s">
        <v>5890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10732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8371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8373</v>
      </c>
      <c r="F313" s="231" t="s">
        <v>8374</v>
      </c>
      <c r="G313" s="232" t="s">
        <v>5890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10733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8374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8376</v>
      </c>
      <c r="F315" s="231" t="s">
        <v>8377</v>
      </c>
      <c r="G315" s="232" t="s">
        <v>5890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10734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8377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8379</v>
      </c>
      <c r="F317" s="231" t="s">
        <v>8380</v>
      </c>
      <c r="G317" s="232" t="s">
        <v>5890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10735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8380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8382</v>
      </c>
      <c r="F319" s="231" t="s">
        <v>8383</v>
      </c>
      <c r="G319" s="232" t="s">
        <v>5890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10736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8383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8385</v>
      </c>
      <c r="F321" s="231" t="s">
        <v>8386</v>
      </c>
      <c r="G321" s="232" t="s">
        <v>5890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10737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8386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8388</v>
      </c>
      <c r="F323" s="231" t="s">
        <v>8389</v>
      </c>
      <c r="G323" s="232" t="s">
        <v>5890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10738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8389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8391</v>
      </c>
      <c r="F325" s="231" t="s">
        <v>8392</v>
      </c>
      <c r="G325" s="232" t="s">
        <v>7913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10739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8392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8394</v>
      </c>
      <c r="F327" s="231" t="s">
        <v>8395</v>
      </c>
      <c r="G327" s="232" t="s">
        <v>5890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10740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8395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8397</v>
      </c>
      <c r="F329" s="231" t="s">
        <v>8398</v>
      </c>
      <c r="G329" s="232" t="s">
        <v>7913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10741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8398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8400</v>
      </c>
      <c r="F331" s="231" t="s">
        <v>6340</v>
      </c>
      <c r="G331" s="232" t="s">
        <v>5890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10742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8402</v>
      </c>
      <c r="F333" s="231" t="s">
        <v>8075</v>
      </c>
      <c r="G333" s="232" t="s">
        <v>5890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10743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8075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8404</v>
      </c>
      <c r="F335" s="231" t="s">
        <v>7957</v>
      </c>
      <c r="G335" s="232" t="s">
        <v>5890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10744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7957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2255</v>
      </c>
      <c r="D337" s="229" t="s">
        <v>245</v>
      </c>
      <c r="E337" s="230" t="s">
        <v>8406</v>
      </c>
      <c r="F337" s="231" t="s">
        <v>8407</v>
      </c>
      <c r="G337" s="232" t="s">
        <v>5890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10745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8407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2261</v>
      </c>
      <c r="D339" s="229" t="s">
        <v>245</v>
      </c>
      <c r="E339" s="230" t="s">
        <v>8409</v>
      </c>
      <c r="F339" s="231" t="s">
        <v>8410</v>
      </c>
      <c r="G339" s="232" t="s">
        <v>5890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10746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8410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2268</v>
      </c>
      <c r="D341" s="229" t="s">
        <v>245</v>
      </c>
      <c r="E341" s="230" t="s">
        <v>8412</v>
      </c>
      <c r="F341" s="231" t="s">
        <v>8413</v>
      </c>
      <c r="G341" s="232" t="s">
        <v>5890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10747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8413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PiNtZFWDSI3P9MpUPNRqiS1qTIj3p9PoiyaQQJCezGtKVyfkv8JtPzKazJJlb/LOuBZ7qk+JYriGsbJKiByiKg==" hashValue="zM61kdUTJPyXkwytXUx1GdhVdcjG6x+PYd+hxdHM4I+wHbXtFeXtrEi9i/YS9Nx8q6eFoL0cU/U3CxEN79uStQ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8834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10748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8834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8416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8417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8418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8419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8420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8834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10561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7894</v>
      </c>
      <c r="F130" s="216" t="s">
        <v>8421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8422</v>
      </c>
      <c r="F131" s="231" t="s">
        <v>8423</v>
      </c>
      <c r="G131" s="232" t="s">
        <v>7913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10749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8425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8426</v>
      </c>
      <c r="F133" s="231" t="s">
        <v>8427</v>
      </c>
      <c r="G133" s="232" t="s">
        <v>7913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10750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8427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8429</v>
      </c>
      <c r="F135" s="231" t="s">
        <v>8430</v>
      </c>
      <c r="G135" s="232" t="s">
        <v>7913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10751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8432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8433</v>
      </c>
      <c r="F137" s="231" t="s">
        <v>8434</v>
      </c>
      <c r="G137" s="232" t="s">
        <v>7913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10752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8434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8436</v>
      </c>
      <c r="F139" s="231" t="s">
        <v>8437</v>
      </c>
      <c r="G139" s="232" t="s">
        <v>7913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10753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8439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8440</v>
      </c>
      <c r="F141" s="231" t="s">
        <v>8441</v>
      </c>
      <c r="G141" s="232" t="s">
        <v>7913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10754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8441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7915</v>
      </c>
      <c r="F143" s="216" t="s">
        <v>8443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8444</v>
      </c>
      <c r="F144" s="231" t="s">
        <v>8445</v>
      </c>
      <c r="G144" s="232" t="s">
        <v>7913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10755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8447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8448</v>
      </c>
      <c r="F146" s="231" t="s">
        <v>8434</v>
      </c>
      <c r="G146" s="232" t="s">
        <v>7913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10756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8434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8450</v>
      </c>
      <c r="F148" s="231" t="s">
        <v>8451</v>
      </c>
      <c r="G148" s="232" t="s">
        <v>7913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8453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8454</v>
      </c>
      <c r="F150" s="231" t="s">
        <v>8455</v>
      </c>
      <c r="G150" s="232" t="s">
        <v>7913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10758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8455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7925</v>
      </c>
      <c r="F152" s="216" t="s">
        <v>7895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8457</v>
      </c>
      <c r="F153" s="231" t="s">
        <v>7897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10759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8459</v>
      </c>
      <c r="F155" s="231" t="s">
        <v>7900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10760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7900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8461</v>
      </c>
      <c r="F157" s="231" t="s">
        <v>8278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10761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8463</v>
      </c>
      <c r="F159" s="231" t="s">
        <v>8464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10762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8464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8250</v>
      </c>
      <c r="F161" s="216" t="s">
        <v>7916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8466</v>
      </c>
      <c r="F162" s="231" t="s">
        <v>8306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10763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8306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8468</v>
      </c>
      <c r="F164" s="231" t="s">
        <v>8469</v>
      </c>
      <c r="G164" s="232" t="s">
        <v>7913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10764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8469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2484</v>
      </c>
      <c r="D166" s="229" t="s">
        <v>245</v>
      </c>
      <c r="E166" s="230" t="s">
        <v>8471</v>
      </c>
      <c r="F166" s="231" t="s">
        <v>8472</v>
      </c>
      <c r="G166" s="232" t="s">
        <v>7913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10765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8472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8255</v>
      </c>
      <c r="F168" s="216" t="s">
        <v>7926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2489</v>
      </c>
      <c r="D169" s="229" t="s">
        <v>245</v>
      </c>
      <c r="E169" s="230" t="s">
        <v>8474</v>
      </c>
      <c r="F169" s="231" t="s">
        <v>8475</v>
      </c>
      <c r="G169" s="232" t="s">
        <v>5890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10766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8475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1821</v>
      </c>
      <c r="D171" s="229" t="s">
        <v>245</v>
      </c>
      <c r="E171" s="230" t="s">
        <v>8477</v>
      </c>
      <c r="F171" s="231" t="s">
        <v>8478</v>
      </c>
      <c r="G171" s="232" t="s">
        <v>7913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10767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8478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1832</v>
      </c>
      <c r="D173" s="229" t="s">
        <v>245</v>
      </c>
      <c r="E173" s="230" t="s">
        <v>8480</v>
      </c>
      <c r="F173" s="231" t="s">
        <v>8481</v>
      </c>
      <c r="G173" s="232" t="s">
        <v>7913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10768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8481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8483</v>
      </c>
      <c r="F175" s="231" t="s">
        <v>8368</v>
      </c>
      <c r="G175" s="232" t="s">
        <v>7913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10769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8368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2327</v>
      </c>
      <c r="D177" s="229" t="s">
        <v>245</v>
      </c>
      <c r="E177" s="230" t="s">
        <v>8485</v>
      </c>
      <c r="F177" s="231" t="s">
        <v>6340</v>
      </c>
      <c r="G177" s="232" t="s">
        <v>5890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10770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1605</v>
      </c>
      <c r="D179" s="229" t="s">
        <v>245</v>
      </c>
      <c r="E179" s="230" t="s">
        <v>8487</v>
      </c>
      <c r="F179" s="231" t="s">
        <v>8392</v>
      </c>
      <c r="G179" s="232" t="s">
        <v>7913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10771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1612</v>
      </c>
      <c r="D181" s="229" t="s">
        <v>245</v>
      </c>
      <c r="E181" s="230" t="s">
        <v>8489</v>
      </c>
      <c r="F181" s="231" t="s">
        <v>8075</v>
      </c>
      <c r="G181" s="232" t="s">
        <v>5890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10772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8491</v>
      </c>
      <c r="F183" s="231" t="s">
        <v>7960</v>
      </c>
      <c r="G183" s="232" t="s">
        <v>5898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10773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1680</v>
      </c>
      <c r="D185" s="229" t="s">
        <v>245</v>
      </c>
      <c r="E185" s="230" t="s">
        <v>8493</v>
      </c>
      <c r="F185" s="231" t="s">
        <v>8494</v>
      </c>
      <c r="G185" s="232" t="s">
        <v>5890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10774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8496</v>
      </c>
      <c r="F187" s="231" t="s">
        <v>8413</v>
      </c>
      <c r="G187" s="232" t="s">
        <v>5890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10775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8413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P5k4vZPNjkCwztSMJBkboSrKsQV9rdXhnEUSsvnl2vl//KKt103seIKvpM3GrLRJ3XVM7phMiBjkUcJNmDsdPg==" hashValue="cN7buZA/9aTsf3i0kAMm2gUgbqDjQDgCzLQwul/qABDAxoJJgV5t7IJmbHiIgVA7LFtvyiF/jAmMtf9OKTlFkg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10776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8722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8723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8724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8725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8726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8727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8834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7182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8728</v>
      </c>
      <c r="F129" s="227" t="s">
        <v>8729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8730</v>
      </c>
      <c r="F130" s="231" t="s">
        <v>8731</v>
      </c>
      <c r="G130" s="232" t="s">
        <v>7913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7187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7187</v>
      </c>
      <c r="BM130" s="240" t="s">
        <v>10777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8731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8733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8734</v>
      </c>
      <c r="F133" s="231" t="s">
        <v>8735</v>
      </c>
      <c r="G133" s="232" t="s">
        <v>7913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7187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7187</v>
      </c>
      <c r="BM133" s="240" t="s">
        <v>10778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8737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8738</v>
      </c>
      <c r="F136" s="231" t="s">
        <v>8739</v>
      </c>
      <c r="G136" s="232" t="s">
        <v>7913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7187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7187</v>
      </c>
      <c r="BM136" s="240" t="s">
        <v>10779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8739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8741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8742</v>
      </c>
      <c r="F139" s="231" t="s">
        <v>8743</v>
      </c>
      <c r="G139" s="232" t="s">
        <v>7913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7187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7187</v>
      </c>
      <c r="BM139" s="240" t="s">
        <v>10780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8743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8745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8746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8747</v>
      </c>
      <c r="F143" s="227" t="s">
        <v>8748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8749</v>
      </c>
      <c r="F144" s="231" t="s">
        <v>8750</v>
      </c>
      <c r="G144" s="232" t="s">
        <v>7913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7187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7187</v>
      </c>
      <c r="BM144" s="240" t="s">
        <v>10781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8750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8752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8753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8754</v>
      </c>
      <c r="F148" s="227" t="s">
        <v>8755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8756</v>
      </c>
      <c r="F149" s="231" t="s">
        <v>8757</v>
      </c>
      <c r="G149" s="232" t="s">
        <v>7913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7187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7187</v>
      </c>
      <c r="BM149" s="240" t="s">
        <v>10782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8757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8760</v>
      </c>
      <c r="F152" s="231" t="s">
        <v>8761</v>
      </c>
      <c r="G152" s="232" t="s">
        <v>7913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7187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7187</v>
      </c>
      <c r="BM152" s="240" t="s">
        <v>10783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8761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8763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8764</v>
      </c>
      <c r="F155" s="231" t="s">
        <v>8765</v>
      </c>
      <c r="G155" s="232" t="s">
        <v>7913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7187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7187</v>
      </c>
      <c r="BM155" s="240" t="s">
        <v>10784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8765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8767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8768</v>
      </c>
      <c r="F158" s="231" t="s">
        <v>8769</v>
      </c>
      <c r="G158" s="232" t="s">
        <v>7913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7187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7187</v>
      </c>
      <c r="BM158" s="240" t="s">
        <v>10785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8769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8772</v>
      </c>
      <c r="F161" s="231" t="s">
        <v>8773</v>
      </c>
      <c r="G161" s="232" t="s">
        <v>7913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7187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7187</v>
      </c>
      <c r="BM161" s="240" t="s">
        <v>10786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8773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8775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8776</v>
      </c>
      <c r="F164" s="231" t="s">
        <v>8777</v>
      </c>
      <c r="G164" s="232" t="s">
        <v>7913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7187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7187</v>
      </c>
      <c r="BM164" s="240" t="s">
        <v>10787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8777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8779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8780</v>
      </c>
      <c r="F167" s="231" t="s">
        <v>8781</v>
      </c>
      <c r="G167" s="232" t="s">
        <v>7913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7187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7187</v>
      </c>
      <c r="BM167" s="240" t="s">
        <v>10788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8784</v>
      </c>
      <c r="F170" s="227" t="s">
        <v>8785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8786</v>
      </c>
      <c r="F171" s="231" t="s">
        <v>8787</v>
      </c>
      <c r="G171" s="232" t="s">
        <v>7913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7187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7187</v>
      </c>
      <c r="BM171" s="240" t="s">
        <v>10789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8789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8790</v>
      </c>
      <c r="F174" s="231" t="s">
        <v>8791</v>
      </c>
      <c r="G174" s="232" t="s">
        <v>7913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7187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7187</v>
      </c>
      <c r="BM174" s="240" t="s">
        <v>10790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8791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8793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8794</v>
      </c>
      <c r="F177" s="231" t="s">
        <v>8795</v>
      </c>
      <c r="G177" s="232" t="s">
        <v>7913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7187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7187</v>
      </c>
      <c r="BM177" s="240" t="s">
        <v>10791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8795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8798</v>
      </c>
      <c r="F180" s="231" t="s">
        <v>8799</v>
      </c>
      <c r="G180" s="232" t="s">
        <v>7913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7187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7187</v>
      </c>
      <c r="BM180" s="240" t="s">
        <v>10792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8799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8801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2484</v>
      </c>
      <c r="D183" s="229" t="s">
        <v>245</v>
      </c>
      <c r="E183" s="230" t="s">
        <v>8802</v>
      </c>
      <c r="F183" s="231" t="s">
        <v>8803</v>
      </c>
      <c r="G183" s="232" t="s">
        <v>7913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7187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7187</v>
      </c>
      <c r="BM183" s="240" t="s">
        <v>10793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8803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8805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2489</v>
      </c>
      <c r="D186" s="229" t="s">
        <v>245</v>
      </c>
      <c r="E186" s="230" t="s">
        <v>8806</v>
      </c>
      <c r="F186" s="231" t="s">
        <v>8807</v>
      </c>
      <c r="G186" s="232" t="s">
        <v>7913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7187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7187</v>
      </c>
      <c r="BM186" s="240" t="s">
        <v>10794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8807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8809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8810</v>
      </c>
      <c r="F189" s="227" t="s">
        <v>8811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1821</v>
      </c>
      <c r="D190" s="229" t="s">
        <v>245</v>
      </c>
      <c r="E190" s="230" t="s">
        <v>8812</v>
      </c>
      <c r="F190" s="231" t="s">
        <v>8813</v>
      </c>
      <c r="G190" s="232" t="s">
        <v>7913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7187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7187</v>
      </c>
      <c r="BM190" s="240" t="s">
        <v>10795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8813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8815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8816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8817</v>
      </c>
      <c r="F194" s="227" t="s">
        <v>8818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1832</v>
      </c>
      <c r="D195" s="229" t="s">
        <v>245</v>
      </c>
      <c r="E195" s="230" t="s">
        <v>8819</v>
      </c>
      <c r="F195" s="231" t="s">
        <v>8820</v>
      </c>
      <c r="G195" s="232" t="s">
        <v>7913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7187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7187</v>
      </c>
      <c r="BM195" s="240" t="s">
        <v>10796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8820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8822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8823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8824</v>
      </c>
      <c r="F199" s="231" t="s">
        <v>8825</v>
      </c>
      <c r="G199" s="232" t="s">
        <v>7913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7187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7187</v>
      </c>
      <c r="BM199" s="240" t="s">
        <v>10797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8825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8828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2327</v>
      </c>
      <c r="D203" s="229" t="s">
        <v>245</v>
      </c>
      <c r="E203" s="230" t="s">
        <v>8829</v>
      </c>
      <c r="F203" s="231" t="s">
        <v>8830</v>
      </c>
      <c r="G203" s="232" t="s">
        <v>7913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7187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7187</v>
      </c>
      <c r="BM203" s="240" t="s">
        <v>10798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8830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8832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8833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xDDW/UweZr1exJBNKNbWC4v/IxW2iYY+EdOOk+crypWzDQzPcw/jH6jh9f7ELzrFXz2sSJUJ79LkL/oPiDcheQ==" hashValue="VmZ9SPbhuaqLO9on7RRqCaAwynUIDmsvTrg1ARS1R5BdU0iJePGJbYoAQV0+mtLjK7ZQSTddF+v9BtmyhCf5Zg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10799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ROUND(J136,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ROUND((SUM(BE136:BE634)),  2)</f>
        <v>0</v>
      </c>
      <c r="G33" s="40"/>
      <c r="H33" s="40"/>
      <c r="I33" s="167">
        <v>0.20999999999999999</v>
      </c>
      <c r="J33" s="166">
        <f>ROUND(((SUM(BE136:BE634))*I33),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ROUND((SUM(BF136:BF634)),  2)</f>
        <v>0</v>
      </c>
      <c r="G34" s="40"/>
      <c r="H34" s="40"/>
      <c r="I34" s="167">
        <v>0.12</v>
      </c>
      <c r="J34" s="166">
        <f>ROUND(((SUM(BF136:BF634))*I34),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ROUND((SUM(BG136:BG634)),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ROUND((SUM(BH136:BH634)),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ROUND((SUM(BI136:BI634)),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J136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J137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J138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2417</v>
      </c>
      <c r="E101" s="199"/>
      <c r="F101" s="199"/>
      <c r="G101" s="199"/>
      <c r="H101" s="199"/>
      <c r="I101" s="199"/>
      <c r="J101" s="200">
        <f>J244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J258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2419</v>
      </c>
      <c r="E105" s="199"/>
      <c r="F105" s="199"/>
      <c r="G105" s="199"/>
      <c r="H105" s="199"/>
      <c r="I105" s="199"/>
      <c r="J105" s="200">
        <f>J280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2420</v>
      </c>
      <c r="E106" s="199"/>
      <c r="F106" s="199"/>
      <c r="G106" s="199"/>
      <c r="H106" s="199"/>
      <c r="I106" s="199"/>
      <c r="J106" s="200">
        <f>J302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J336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3885</v>
      </c>
      <c r="E108" s="199"/>
      <c r="F108" s="199"/>
      <c r="G108" s="199"/>
      <c r="H108" s="199"/>
      <c r="I108" s="199"/>
      <c r="J108" s="200">
        <f>J400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5556</v>
      </c>
      <c r="E109" s="199"/>
      <c r="F109" s="199"/>
      <c r="G109" s="199"/>
      <c r="H109" s="199"/>
      <c r="I109" s="199"/>
      <c r="J109" s="200">
        <f>J410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J423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5557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J479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J505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223</v>
      </c>
      <c r="E114" s="199"/>
      <c r="F114" s="199"/>
      <c r="G114" s="199"/>
      <c r="H114" s="199"/>
      <c r="I114" s="199"/>
      <c r="J114" s="200">
        <f>J540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224</v>
      </c>
      <c r="E115" s="199"/>
      <c r="F115" s="199"/>
      <c r="G115" s="199"/>
      <c r="H115" s="199"/>
      <c r="I115" s="199"/>
      <c r="J115" s="200">
        <f>J593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225</v>
      </c>
      <c r="E116" s="199"/>
      <c r="F116" s="199"/>
      <c r="G116" s="199"/>
      <c r="H116" s="199"/>
      <c r="I116" s="199"/>
      <c r="J116" s="200">
        <f>J607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227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Rekonstrukce budovy MM Habartov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191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E9</f>
        <v>008 - Prostory policie ČR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F12</f>
        <v xml:space="preserve"> </v>
      </c>
      <c r="G130" s="42"/>
      <c r="H130" s="42"/>
      <c r="I130" s="34" t="s">
        <v>22</v>
      </c>
      <c r="J130" s="81" t="str">
        <f>IF(J12="","",J12)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E15</f>
        <v>Město Habartov,Náměstí Přátelství 112,Habartov</v>
      </c>
      <c r="G132" s="42"/>
      <c r="H132" s="42"/>
      <c r="I132" s="34" t="s">
        <v>32</v>
      </c>
      <c r="J132" s="38" t="str">
        <f>E21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IF(E18="","",E18)</f>
        <v>Vyplň údaj</v>
      </c>
      <c r="G133" s="42"/>
      <c r="H133" s="42"/>
      <c r="I133" s="34" t="s">
        <v>34</v>
      </c>
      <c r="J133" s="38" t="str">
        <f>E24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P137+P262</f>
        <v>0</v>
      </c>
      <c r="Q136" s="106"/>
      <c r="R136" s="210">
        <f>R137+R262</f>
        <v>21.608619560000001</v>
      </c>
      <c r="S136" s="106"/>
      <c r="T136" s="211">
        <f>T137+T262</f>
        <v>15.948288599999998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BK137+BK262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P138+P177+P205+P244+P258</f>
        <v>0</v>
      </c>
      <c r="Q137" s="221"/>
      <c r="R137" s="222">
        <f>R138+R177+R205+R244+R258</f>
        <v>16.595712280000001</v>
      </c>
      <c r="S137" s="221"/>
      <c r="T137" s="223">
        <f>T138+T177+T205+T244+T258</f>
        <v>12.517019999999999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BK138+BK177+BK205+BK244+BK258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110</v>
      </c>
      <c r="F138" s="227" t="s">
        <v>305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SUM(P139:P176)</f>
        <v>0</v>
      </c>
      <c r="Q138" s="221"/>
      <c r="R138" s="222">
        <f>SUM(R139:R176)</f>
        <v>11.93251922</v>
      </c>
      <c r="S138" s="221"/>
      <c r="T138" s="223">
        <f>SUM(T139:T176)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SUM(BK139:BK176)</f>
        <v>0</v>
      </c>
    </row>
    <row r="139" s="2" customFormat="1" ht="33" customHeight="1">
      <c r="A139" s="40"/>
      <c r="B139" s="41"/>
      <c r="C139" s="229" t="s">
        <v>85</v>
      </c>
      <c r="D139" s="229" t="s">
        <v>245</v>
      </c>
      <c r="E139" s="230" t="s">
        <v>333</v>
      </c>
      <c r="F139" s="231" t="s">
        <v>334</v>
      </c>
      <c r="G139" s="232" t="s">
        <v>248</v>
      </c>
      <c r="H139" s="233">
        <v>12.18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0.16116</v>
      </c>
      <c r="R139" s="238">
        <f>Q139*H139</f>
        <v>1.9629288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10800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336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337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10801</v>
      </c>
      <c r="G142" s="260"/>
      <c r="H142" s="263">
        <v>1.6799999999999999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10802</v>
      </c>
      <c r="G143" s="260"/>
      <c r="H143" s="263">
        <v>10.5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5" customFormat="1">
      <c r="A144" s="15"/>
      <c r="B144" s="270"/>
      <c r="C144" s="271"/>
      <c r="D144" s="242" t="s">
        <v>256</v>
      </c>
      <c r="E144" s="272" t="s">
        <v>1</v>
      </c>
      <c r="F144" s="273" t="s">
        <v>269</v>
      </c>
      <c r="G144" s="271"/>
      <c r="H144" s="274">
        <v>12.18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0" t="s">
        <v>256</v>
      </c>
      <c r="AU144" s="280" t="s">
        <v>87</v>
      </c>
      <c r="AV144" s="15" t="s">
        <v>250</v>
      </c>
      <c r="AW144" s="15" t="s">
        <v>36</v>
      </c>
      <c r="AX144" s="15" t="s">
        <v>85</v>
      </c>
      <c r="AY144" s="280" t="s">
        <v>242</v>
      </c>
    </row>
    <row r="145" s="2" customFormat="1" ht="33" customHeight="1">
      <c r="A145" s="40"/>
      <c r="B145" s="41"/>
      <c r="C145" s="229" t="s">
        <v>87</v>
      </c>
      <c r="D145" s="229" t="s">
        <v>245</v>
      </c>
      <c r="E145" s="230" t="s">
        <v>345</v>
      </c>
      <c r="F145" s="231" t="s">
        <v>346</v>
      </c>
      <c r="G145" s="232" t="s">
        <v>248</v>
      </c>
      <c r="H145" s="233">
        <v>22.050000000000001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0.17499999999999999</v>
      </c>
      <c r="R145" s="238">
        <f>Q145*H145</f>
        <v>3.8587499999999997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10803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348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349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10804</v>
      </c>
      <c r="G148" s="260"/>
      <c r="H148" s="263">
        <v>22.050000000000001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33" customHeight="1">
      <c r="A149" s="40"/>
      <c r="B149" s="41"/>
      <c r="C149" s="229" t="s">
        <v>110</v>
      </c>
      <c r="D149" s="229" t="s">
        <v>245</v>
      </c>
      <c r="E149" s="230" t="s">
        <v>2590</v>
      </c>
      <c r="F149" s="231" t="s">
        <v>2591</v>
      </c>
      <c r="G149" s="232" t="s">
        <v>299</v>
      </c>
      <c r="H149" s="233">
        <v>0.040000000000000001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0.019539999999999998</v>
      </c>
      <c r="R149" s="238">
        <f>Q149*H149</f>
        <v>0.00078159999999999992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10805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2593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2594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10806</v>
      </c>
      <c r="G152" s="260"/>
      <c r="H152" s="263">
        <v>0.039960000000000002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81" t="s">
        <v>250</v>
      </c>
      <c r="D153" s="281" t="s">
        <v>478</v>
      </c>
      <c r="E153" s="282" t="s">
        <v>9198</v>
      </c>
      <c r="F153" s="283" t="s">
        <v>9199</v>
      </c>
      <c r="G153" s="284" t="s">
        <v>299</v>
      </c>
      <c r="H153" s="285">
        <v>0.040000000000000001</v>
      </c>
      <c r="I153" s="286"/>
      <c r="J153" s="287">
        <f>ROUND(I153*H153,2)</f>
        <v>0</v>
      </c>
      <c r="K153" s="283" t="s">
        <v>249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1</v>
      </c>
      <c r="R153" s="238">
        <f>Q153*H153</f>
        <v>0.040000000000000001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481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10807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9199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29" t="s">
        <v>483</v>
      </c>
      <c r="D155" s="229" t="s">
        <v>245</v>
      </c>
      <c r="E155" s="230" t="s">
        <v>422</v>
      </c>
      <c r="F155" s="231" t="s">
        <v>423</v>
      </c>
      <c r="G155" s="232" t="s">
        <v>248</v>
      </c>
      <c r="H155" s="233">
        <v>62.283000000000001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0.061719999999999997</v>
      </c>
      <c r="R155" s="238">
        <f>Q155*H155</f>
        <v>3.8441067599999998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10808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425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426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10809</v>
      </c>
      <c r="G158" s="260"/>
      <c r="H158" s="263">
        <v>8.6449999999999996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10810</v>
      </c>
      <c r="G159" s="260"/>
      <c r="H159" s="263">
        <v>6.0899999999999999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10811</v>
      </c>
      <c r="G160" s="260"/>
      <c r="H160" s="263">
        <v>21.77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10812</v>
      </c>
      <c r="G161" s="260"/>
      <c r="H161" s="263">
        <v>10.0625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10813</v>
      </c>
      <c r="G162" s="260"/>
      <c r="H162" s="263">
        <v>15.715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62.282499999999999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24.15" customHeight="1">
      <c r="A164" s="40"/>
      <c r="B164" s="41"/>
      <c r="C164" s="229" t="s">
        <v>539</v>
      </c>
      <c r="D164" s="229" t="s">
        <v>245</v>
      </c>
      <c r="E164" s="230" t="s">
        <v>434</v>
      </c>
      <c r="F164" s="231" t="s">
        <v>435</v>
      </c>
      <c r="G164" s="232" t="s">
        <v>248</v>
      </c>
      <c r="H164" s="233">
        <v>21.77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0.079210000000000003</v>
      </c>
      <c r="R164" s="238">
        <f>Q164*H164</f>
        <v>1.7244017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10814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437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438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10811</v>
      </c>
      <c r="G167" s="260"/>
      <c r="H167" s="263">
        <v>21.77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29" t="s">
        <v>1040</v>
      </c>
      <c r="D168" s="229" t="s">
        <v>245</v>
      </c>
      <c r="E168" s="230" t="s">
        <v>10815</v>
      </c>
      <c r="F168" s="231" t="s">
        <v>10816</v>
      </c>
      <c r="G168" s="232" t="s">
        <v>248</v>
      </c>
      <c r="H168" s="233">
        <v>3.4430000000000001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0.052519999999999997</v>
      </c>
      <c r="R168" s="238">
        <f>Q168*H168</f>
        <v>0.18082635999999999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10817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10818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10819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10820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10821</v>
      </c>
      <c r="G172" s="260"/>
      <c r="H172" s="263">
        <v>3.4424999999999999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29" t="s">
        <v>481</v>
      </c>
      <c r="D173" s="229" t="s">
        <v>245</v>
      </c>
      <c r="E173" s="230" t="s">
        <v>2602</v>
      </c>
      <c r="F173" s="231" t="s">
        <v>2603</v>
      </c>
      <c r="G173" s="232" t="s">
        <v>248</v>
      </c>
      <c r="H173" s="233">
        <v>1.8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0.17818000000000001</v>
      </c>
      <c r="R173" s="238">
        <f>Q173*H173</f>
        <v>0.32072400000000001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10822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2605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2606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10823</v>
      </c>
      <c r="G176" s="260"/>
      <c r="H176" s="263">
        <v>1.8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12" customFormat="1" ht="22.8" customHeight="1">
      <c r="A177" s="12"/>
      <c r="B177" s="213"/>
      <c r="C177" s="214"/>
      <c r="D177" s="215" t="s">
        <v>77</v>
      </c>
      <c r="E177" s="227" t="s">
        <v>539</v>
      </c>
      <c r="F177" s="227" t="s">
        <v>540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SUM(P178:P204)</f>
        <v>0</v>
      </c>
      <c r="Q177" s="221"/>
      <c r="R177" s="222">
        <f>SUM(R178:R204)</f>
        <v>4.6532222600000006</v>
      </c>
      <c r="S177" s="221"/>
      <c r="T177" s="223">
        <f>SUM(T178:T204)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77</v>
      </c>
      <c r="AU177" s="225" t="s">
        <v>85</v>
      </c>
      <c r="AY177" s="224" t="s">
        <v>242</v>
      </c>
      <c r="BK177" s="226">
        <f>SUM(BK178:BK204)</f>
        <v>0</v>
      </c>
    </row>
    <row r="178" s="2" customFormat="1" ht="24.15" customHeight="1">
      <c r="A178" s="40"/>
      <c r="B178" s="41"/>
      <c r="C178" s="229" t="s">
        <v>909</v>
      </c>
      <c r="D178" s="229" t="s">
        <v>245</v>
      </c>
      <c r="E178" s="230" t="s">
        <v>10824</v>
      </c>
      <c r="F178" s="231" t="s">
        <v>10825</v>
      </c>
      <c r="G178" s="232" t="s">
        <v>248</v>
      </c>
      <c r="H178" s="233">
        <v>271.41399999999999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0.00025999999999999998</v>
      </c>
      <c r="R178" s="238">
        <f>Q178*H178</f>
        <v>0.070567639999999987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10826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10827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10828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10829</v>
      </c>
      <c r="G181" s="260"/>
      <c r="H181" s="263">
        <v>233.36600000000001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78</v>
      </c>
      <c r="AY181" s="269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10830</v>
      </c>
      <c r="G182" s="260"/>
      <c r="H182" s="263">
        <v>38.047499999999999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5" customFormat="1">
      <c r="A183" s="15"/>
      <c r="B183" s="270"/>
      <c r="C183" s="271"/>
      <c r="D183" s="242" t="s">
        <v>256</v>
      </c>
      <c r="E183" s="272" t="s">
        <v>1</v>
      </c>
      <c r="F183" s="273" t="s">
        <v>269</v>
      </c>
      <c r="G183" s="271"/>
      <c r="H183" s="274">
        <v>271.4135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0" t="s">
        <v>256</v>
      </c>
      <c r="AU183" s="280" t="s">
        <v>87</v>
      </c>
      <c r="AV183" s="15" t="s">
        <v>250</v>
      </c>
      <c r="AW183" s="15" t="s">
        <v>36</v>
      </c>
      <c r="AX183" s="15" t="s">
        <v>85</v>
      </c>
      <c r="AY183" s="280" t="s">
        <v>242</v>
      </c>
    </row>
    <row r="184" s="2" customFormat="1" ht="24.15" customHeight="1">
      <c r="A184" s="40"/>
      <c r="B184" s="41"/>
      <c r="C184" s="229" t="s">
        <v>1103</v>
      </c>
      <c r="D184" s="229" t="s">
        <v>245</v>
      </c>
      <c r="E184" s="230" t="s">
        <v>10831</v>
      </c>
      <c r="F184" s="231" t="s">
        <v>10832</v>
      </c>
      <c r="G184" s="232" t="s">
        <v>248</v>
      </c>
      <c r="H184" s="233">
        <v>69</v>
      </c>
      <c r="I184" s="234"/>
      <c r="J184" s="235">
        <f>ROUND(I184*H184,2)</f>
        <v>0</v>
      </c>
      <c r="K184" s="231" t="s">
        <v>249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0.0147</v>
      </c>
      <c r="R184" s="238">
        <f>Q184*H184</f>
        <v>1.0143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10833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10834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>
      <c r="A186" s="40"/>
      <c r="B186" s="41"/>
      <c r="C186" s="42"/>
      <c r="D186" s="247" t="s">
        <v>254</v>
      </c>
      <c r="E186" s="42"/>
      <c r="F186" s="248" t="s">
        <v>10835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254</v>
      </c>
      <c r="AU186" s="19" t="s">
        <v>87</v>
      </c>
    </row>
    <row r="187" s="13" customFormat="1">
      <c r="A187" s="13"/>
      <c r="B187" s="249"/>
      <c r="C187" s="250"/>
      <c r="D187" s="242" t="s">
        <v>256</v>
      </c>
      <c r="E187" s="251" t="s">
        <v>1</v>
      </c>
      <c r="F187" s="252" t="s">
        <v>10836</v>
      </c>
      <c r="G187" s="250"/>
      <c r="H187" s="251" t="s">
        <v>1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256</v>
      </c>
      <c r="AU187" s="258" t="s">
        <v>87</v>
      </c>
      <c r="AV187" s="13" t="s">
        <v>85</v>
      </c>
      <c r="AW187" s="13" t="s">
        <v>36</v>
      </c>
      <c r="AX187" s="13" t="s">
        <v>78</v>
      </c>
      <c r="AY187" s="258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10837</v>
      </c>
      <c r="G188" s="260"/>
      <c r="H188" s="263">
        <v>44.399999999999999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10838</v>
      </c>
      <c r="G189" s="260"/>
      <c r="H189" s="263">
        <v>40.600000000000001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10839</v>
      </c>
      <c r="G190" s="260"/>
      <c r="H190" s="263">
        <v>-16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69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85</v>
      </c>
      <c r="AY191" s="280" t="s">
        <v>242</v>
      </c>
    </row>
    <row r="192" s="2" customFormat="1" ht="24.15" customHeight="1">
      <c r="A192" s="40"/>
      <c r="B192" s="41"/>
      <c r="C192" s="229" t="s">
        <v>1120</v>
      </c>
      <c r="D192" s="229" t="s">
        <v>245</v>
      </c>
      <c r="E192" s="230" t="s">
        <v>10840</v>
      </c>
      <c r="F192" s="231" t="s">
        <v>10841</v>
      </c>
      <c r="G192" s="232" t="s">
        <v>248</v>
      </c>
      <c r="H192" s="233">
        <v>202.41399999999999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0.017330000000000002</v>
      </c>
      <c r="R192" s="238">
        <f>Q192*H192</f>
        <v>3.5078346200000001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10842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10843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10844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10829</v>
      </c>
      <c r="G195" s="260"/>
      <c r="H195" s="263">
        <v>233.36600000000001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10845</v>
      </c>
      <c r="G196" s="260"/>
      <c r="H196" s="263">
        <v>-69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10830</v>
      </c>
      <c r="G197" s="260"/>
      <c r="H197" s="263">
        <v>38.047499999999999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5" customFormat="1">
      <c r="A198" s="15"/>
      <c r="B198" s="270"/>
      <c r="C198" s="271"/>
      <c r="D198" s="242" t="s">
        <v>256</v>
      </c>
      <c r="E198" s="272" t="s">
        <v>1</v>
      </c>
      <c r="F198" s="273" t="s">
        <v>269</v>
      </c>
      <c r="G198" s="271"/>
      <c r="H198" s="274">
        <v>202.4135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0" t="s">
        <v>256</v>
      </c>
      <c r="AU198" s="280" t="s">
        <v>87</v>
      </c>
      <c r="AV198" s="15" t="s">
        <v>250</v>
      </c>
      <c r="AW198" s="15" t="s">
        <v>36</v>
      </c>
      <c r="AX198" s="15" t="s">
        <v>85</v>
      </c>
      <c r="AY198" s="280" t="s">
        <v>242</v>
      </c>
    </row>
    <row r="199" s="2" customFormat="1" ht="24.15" customHeight="1">
      <c r="A199" s="40"/>
      <c r="B199" s="41"/>
      <c r="C199" s="229" t="s">
        <v>8</v>
      </c>
      <c r="D199" s="229" t="s">
        <v>245</v>
      </c>
      <c r="E199" s="230" t="s">
        <v>10846</v>
      </c>
      <c r="F199" s="231" t="s">
        <v>10847</v>
      </c>
      <c r="G199" s="232" t="s">
        <v>360</v>
      </c>
      <c r="H199" s="233">
        <v>2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0.017770000000000001</v>
      </c>
      <c r="R199" s="238">
        <f>Q199*H199</f>
        <v>0.035540000000000002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10848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10849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10850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10851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1158</v>
      </c>
      <c r="D203" s="281" t="s">
        <v>478</v>
      </c>
      <c r="E203" s="282" t="s">
        <v>839</v>
      </c>
      <c r="F203" s="283" t="s">
        <v>840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249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0.012489999999999999</v>
      </c>
      <c r="R203" s="238">
        <f>Q203*H203</f>
        <v>0.024979999999999999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481</v>
      </c>
      <c r="AT203" s="240" t="s">
        <v>478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10852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840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12" customFormat="1" ht="22.8" customHeight="1">
      <c r="A205" s="12"/>
      <c r="B205" s="213"/>
      <c r="C205" s="214"/>
      <c r="D205" s="215" t="s">
        <v>77</v>
      </c>
      <c r="E205" s="227" t="s">
        <v>909</v>
      </c>
      <c r="F205" s="227" t="s">
        <v>910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SUM(P206:P243)</f>
        <v>0</v>
      </c>
      <c r="Q205" s="221"/>
      <c r="R205" s="222">
        <f>SUM(R206:R243)</f>
        <v>0.0099708000000000019</v>
      </c>
      <c r="S205" s="221"/>
      <c r="T205" s="223">
        <f>SUM(T206:T243)</f>
        <v>12.517019999999999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77</v>
      </c>
      <c r="AU205" s="225" t="s">
        <v>85</v>
      </c>
      <c r="AY205" s="224" t="s">
        <v>242</v>
      </c>
      <c r="BK205" s="226">
        <f>SUM(BK206:BK243)</f>
        <v>0</v>
      </c>
    </row>
    <row r="206" s="2" customFormat="1" ht="33" customHeight="1">
      <c r="A206" s="40"/>
      <c r="B206" s="41"/>
      <c r="C206" s="229" t="s">
        <v>1164</v>
      </c>
      <c r="D206" s="229" t="s">
        <v>245</v>
      </c>
      <c r="E206" s="230" t="s">
        <v>1017</v>
      </c>
      <c r="F206" s="231" t="s">
        <v>1018</v>
      </c>
      <c r="G206" s="232" t="s">
        <v>248</v>
      </c>
      <c r="H206" s="233">
        <v>249.27000000000001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10853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1020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1021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2" customFormat="1" ht="24.15" customHeight="1">
      <c r="A209" s="40"/>
      <c r="B209" s="41"/>
      <c r="C209" s="229" t="s">
        <v>1169</v>
      </c>
      <c r="D209" s="229" t="s">
        <v>245</v>
      </c>
      <c r="E209" s="230" t="s">
        <v>6461</v>
      </c>
      <c r="F209" s="231" t="s">
        <v>6462</v>
      </c>
      <c r="G209" s="232" t="s">
        <v>248</v>
      </c>
      <c r="H209" s="233">
        <v>249.27000000000001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4.0000000000000003E-05</v>
      </c>
      <c r="R209" s="238">
        <f>Q209*H209</f>
        <v>0.0099708000000000019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10854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6464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10855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2" customFormat="1" ht="24.15" customHeight="1">
      <c r="A212" s="40"/>
      <c r="B212" s="41"/>
      <c r="C212" s="229" t="s">
        <v>1097</v>
      </c>
      <c r="D212" s="229" t="s">
        <v>245</v>
      </c>
      <c r="E212" s="230" t="s">
        <v>2624</v>
      </c>
      <c r="F212" s="231" t="s">
        <v>2625</v>
      </c>
      <c r="G212" s="232" t="s">
        <v>248</v>
      </c>
      <c r="H212" s="233">
        <v>25.800000000000001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0.20799999999999999</v>
      </c>
      <c r="T212" s="239">
        <f>S212*H212</f>
        <v>5.3663999999999996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10856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2627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2628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10857</v>
      </c>
      <c r="G215" s="260"/>
      <c r="H215" s="263">
        <v>25.800000000000001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29" t="s">
        <v>2484</v>
      </c>
      <c r="D216" s="229" t="s">
        <v>245</v>
      </c>
      <c r="E216" s="230" t="s">
        <v>10858</v>
      </c>
      <c r="F216" s="231" t="s">
        <v>10859</v>
      </c>
      <c r="G216" s="232" t="s">
        <v>248</v>
      </c>
      <c r="H216" s="233">
        <v>1.6200000000000001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0.072999999999999995</v>
      </c>
      <c r="T216" s="239">
        <f>S216*H216</f>
        <v>0.11826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10860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10861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10862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10863</v>
      </c>
      <c r="G219" s="260"/>
      <c r="H219" s="263">
        <v>1.6200000000000001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2489</v>
      </c>
      <c r="D220" s="229" t="s">
        <v>245</v>
      </c>
      <c r="E220" s="230" t="s">
        <v>10864</v>
      </c>
      <c r="F220" s="231" t="s">
        <v>10865</v>
      </c>
      <c r="G220" s="232" t="s">
        <v>248</v>
      </c>
      <c r="H220" s="233">
        <v>6.96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0.050999999999999997</v>
      </c>
      <c r="T220" s="239">
        <f>S220*H220</f>
        <v>0.35496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10866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10867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10868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10869</v>
      </c>
      <c r="G223" s="260"/>
      <c r="H223" s="263">
        <v>6.96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1821</v>
      </c>
      <c r="D224" s="229" t="s">
        <v>245</v>
      </c>
      <c r="E224" s="230" t="s">
        <v>10870</v>
      </c>
      <c r="F224" s="231" t="s">
        <v>10871</v>
      </c>
      <c r="G224" s="232" t="s">
        <v>248</v>
      </c>
      <c r="H224" s="233">
        <v>62.399999999999999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0.042999999999999997</v>
      </c>
      <c r="T224" s="239">
        <f>S224*H224</f>
        <v>2.6831999999999998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10872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10873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10874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10875</v>
      </c>
      <c r="G227" s="260"/>
      <c r="H227" s="263">
        <v>62.399999999999999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29" t="s">
        <v>1832</v>
      </c>
      <c r="D228" s="229" t="s">
        <v>245</v>
      </c>
      <c r="E228" s="230" t="s">
        <v>10876</v>
      </c>
      <c r="F228" s="231" t="s">
        <v>10877</v>
      </c>
      <c r="G228" s="232" t="s">
        <v>248</v>
      </c>
      <c r="H228" s="233">
        <v>3.6899999999999999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0.17999999999999999</v>
      </c>
      <c r="T228" s="239">
        <f>S228*H228</f>
        <v>0.66420000000000001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10878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10879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10880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10881</v>
      </c>
      <c r="G231" s="260"/>
      <c r="H231" s="263">
        <v>3.6899999999999999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85</v>
      </c>
      <c r="AY231" s="269" t="s">
        <v>242</v>
      </c>
    </row>
    <row r="232" s="2" customFormat="1" ht="24.15" customHeight="1">
      <c r="A232" s="40"/>
      <c r="B232" s="41"/>
      <c r="C232" s="229" t="s">
        <v>7</v>
      </c>
      <c r="D232" s="229" t="s">
        <v>245</v>
      </c>
      <c r="E232" s="230" t="s">
        <v>10882</v>
      </c>
      <c r="F232" s="231" t="s">
        <v>10883</v>
      </c>
      <c r="G232" s="232" t="s">
        <v>279</v>
      </c>
      <c r="H232" s="233">
        <v>1.8</v>
      </c>
      <c r="I232" s="234"/>
      <c r="J232" s="235">
        <f>ROUND(I232*H232,2)</f>
        <v>0</v>
      </c>
      <c r="K232" s="231" t="s">
        <v>249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1.8</v>
      </c>
      <c r="T232" s="239">
        <f>S232*H232</f>
        <v>3.2400000000000002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10884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10885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>
      <c r="A234" s="40"/>
      <c r="B234" s="41"/>
      <c r="C234" s="42"/>
      <c r="D234" s="247" t="s">
        <v>254</v>
      </c>
      <c r="E234" s="42"/>
      <c r="F234" s="248" t="s">
        <v>10886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254</v>
      </c>
      <c r="AU234" s="19" t="s">
        <v>87</v>
      </c>
    </row>
    <row r="235" s="14" customFormat="1">
      <c r="A235" s="14"/>
      <c r="B235" s="259"/>
      <c r="C235" s="260"/>
      <c r="D235" s="242" t="s">
        <v>256</v>
      </c>
      <c r="E235" s="261" t="s">
        <v>1</v>
      </c>
      <c r="F235" s="262" t="s">
        <v>10887</v>
      </c>
      <c r="G235" s="260"/>
      <c r="H235" s="263">
        <v>1.8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256</v>
      </c>
      <c r="AU235" s="269" t="s">
        <v>87</v>
      </c>
      <c r="AV235" s="14" t="s">
        <v>87</v>
      </c>
      <c r="AW235" s="14" t="s">
        <v>36</v>
      </c>
      <c r="AX235" s="14" t="s">
        <v>85</v>
      </c>
      <c r="AY235" s="269" t="s">
        <v>242</v>
      </c>
    </row>
    <row r="236" s="2" customFormat="1" ht="24.15" customHeight="1">
      <c r="A236" s="40"/>
      <c r="B236" s="41"/>
      <c r="C236" s="229" t="s">
        <v>2327</v>
      </c>
      <c r="D236" s="229" t="s">
        <v>245</v>
      </c>
      <c r="E236" s="230" t="s">
        <v>10888</v>
      </c>
      <c r="F236" s="231" t="s">
        <v>10889</v>
      </c>
      <c r="G236" s="232" t="s">
        <v>360</v>
      </c>
      <c r="H236" s="233">
        <v>6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0.014999999999999999</v>
      </c>
      <c r="T236" s="239">
        <f>S236*H236</f>
        <v>0.089999999999999997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10890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10891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10892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10893</v>
      </c>
      <c r="G239" s="260"/>
      <c r="H239" s="263">
        <v>6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16.5" customHeight="1">
      <c r="A240" s="40"/>
      <c r="B240" s="41"/>
      <c r="C240" s="229" t="s">
        <v>1605</v>
      </c>
      <c r="D240" s="229" t="s">
        <v>245</v>
      </c>
      <c r="E240" s="230" t="s">
        <v>10894</v>
      </c>
      <c r="F240" s="231" t="s">
        <v>10895</v>
      </c>
      <c r="G240" s="232" t="s">
        <v>10896</v>
      </c>
      <c r="H240" s="233">
        <v>80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10897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10895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1612</v>
      </c>
      <c r="D242" s="229" t="s">
        <v>245</v>
      </c>
      <c r="E242" s="230" t="s">
        <v>10898</v>
      </c>
      <c r="F242" s="231" t="s">
        <v>10899</v>
      </c>
      <c r="G242" s="232" t="s">
        <v>5890</v>
      </c>
      <c r="H242" s="233">
        <v>1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10900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10899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12" customFormat="1" ht="22.8" customHeight="1">
      <c r="A244" s="12"/>
      <c r="B244" s="213"/>
      <c r="C244" s="214"/>
      <c r="D244" s="215" t="s">
        <v>77</v>
      </c>
      <c r="E244" s="227" t="s">
        <v>2889</v>
      </c>
      <c r="F244" s="227" t="s">
        <v>2890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SUM(P245:P257)</f>
        <v>0</v>
      </c>
      <c r="Q244" s="221"/>
      <c r="R244" s="222">
        <f>SUM(R245:R257)</f>
        <v>0</v>
      </c>
      <c r="S244" s="221"/>
      <c r="T244" s="223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85</v>
      </c>
      <c r="AT244" s="225" t="s">
        <v>77</v>
      </c>
      <c r="AU244" s="225" t="s">
        <v>85</v>
      </c>
      <c r="AY244" s="224" t="s">
        <v>242</v>
      </c>
      <c r="BK244" s="226">
        <f>SUM(BK245:BK257)</f>
        <v>0</v>
      </c>
    </row>
    <row r="245" s="2" customFormat="1" ht="33" customHeight="1">
      <c r="A245" s="40"/>
      <c r="B245" s="41"/>
      <c r="C245" s="229" t="s">
        <v>1068</v>
      </c>
      <c r="D245" s="229" t="s">
        <v>245</v>
      </c>
      <c r="E245" s="230" t="s">
        <v>5913</v>
      </c>
      <c r="F245" s="231" t="s">
        <v>5914</v>
      </c>
      <c r="G245" s="232" t="s">
        <v>299</v>
      </c>
      <c r="H245" s="233">
        <v>15.948</v>
      </c>
      <c r="I245" s="234"/>
      <c r="J245" s="235">
        <f>ROUND(I245*H245,2)</f>
        <v>0</v>
      </c>
      <c r="K245" s="231" t="s">
        <v>249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250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250</v>
      </c>
      <c r="BM245" s="240" t="s">
        <v>10901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10902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>
      <c r="A247" s="40"/>
      <c r="B247" s="41"/>
      <c r="C247" s="42"/>
      <c r="D247" s="247" t="s">
        <v>254</v>
      </c>
      <c r="E247" s="42"/>
      <c r="F247" s="248" t="s">
        <v>10903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254</v>
      </c>
      <c r="AU247" s="19" t="s">
        <v>87</v>
      </c>
    </row>
    <row r="248" s="2" customFormat="1" ht="24.15" customHeight="1">
      <c r="A248" s="40"/>
      <c r="B248" s="41"/>
      <c r="C248" s="229" t="s">
        <v>1680</v>
      </c>
      <c r="D248" s="229" t="s">
        <v>245</v>
      </c>
      <c r="E248" s="230" t="s">
        <v>2923</v>
      </c>
      <c r="F248" s="231" t="s">
        <v>2924</v>
      </c>
      <c r="G248" s="232" t="s">
        <v>299</v>
      </c>
      <c r="H248" s="233">
        <v>15.948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10904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2926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2927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2" customFormat="1" ht="24.15" customHeight="1">
      <c r="A251" s="40"/>
      <c r="B251" s="41"/>
      <c r="C251" s="229" t="s">
        <v>1686</v>
      </c>
      <c r="D251" s="229" t="s">
        <v>245</v>
      </c>
      <c r="E251" s="230" t="s">
        <v>2928</v>
      </c>
      <c r="F251" s="231" t="s">
        <v>2929</v>
      </c>
      <c r="G251" s="232" t="s">
        <v>299</v>
      </c>
      <c r="H251" s="233">
        <v>161.34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10905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2931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2932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10906</v>
      </c>
      <c r="G254" s="260"/>
      <c r="H254" s="263">
        <v>161.34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44.25" customHeight="1">
      <c r="A255" s="40"/>
      <c r="B255" s="41"/>
      <c r="C255" s="229" t="s">
        <v>1437</v>
      </c>
      <c r="D255" s="229" t="s">
        <v>245</v>
      </c>
      <c r="E255" s="230" t="s">
        <v>10907</v>
      </c>
      <c r="F255" s="231" t="s">
        <v>10908</v>
      </c>
      <c r="G255" s="232" t="s">
        <v>299</v>
      </c>
      <c r="H255" s="233">
        <v>16.134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10909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10910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10911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1083</v>
      </c>
      <c r="F258" s="227" t="s">
        <v>1084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SUM(P259:P261)</f>
        <v>0</v>
      </c>
      <c r="Q258" s="221"/>
      <c r="R258" s="222">
        <f>SUM(R259:R261)</f>
        <v>0</v>
      </c>
      <c r="S258" s="221"/>
      <c r="T258" s="223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85</v>
      </c>
      <c r="AT258" s="225" t="s">
        <v>77</v>
      </c>
      <c r="AU258" s="225" t="s">
        <v>85</v>
      </c>
      <c r="AY258" s="224" t="s">
        <v>242</v>
      </c>
      <c r="BK258" s="226">
        <f>SUM(BK259:BK261)</f>
        <v>0</v>
      </c>
    </row>
    <row r="259" s="2" customFormat="1" ht="21.75" customHeight="1">
      <c r="A259" s="40"/>
      <c r="B259" s="41"/>
      <c r="C259" s="229" t="s">
        <v>316</v>
      </c>
      <c r="D259" s="229" t="s">
        <v>245</v>
      </c>
      <c r="E259" s="230" t="s">
        <v>2981</v>
      </c>
      <c r="F259" s="231" t="s">
        <v>2982</v>
      </c>
      <c r="G259" s="232" t="s">
        <v>299</v>
      </c>
      <c r="H259" s="233">
        <v>16.596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10912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2984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2985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2" customFormat="1" ht="25.92" customHeight="1">
      <c r="A262" s="12"/>
      <c r="B262" s="213"/>
      <c r="C262" s="214"/>
      <c r="D262" s="215" t="s">
        <v>77</v>
      </c>
      <c r="E262" s="216" t="s">
        <v>1091</v>
      </c>
      <c r="F262" s="216" t="s">
        <v>1092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P263+P280+P302+P336+P400+P410+P423+P433+P479+P505+P540+P593+P607</f>
        <v>0</v>
      </c>
      <c r="Q262" s="221"/>
      <c r="R262" s="222">
        <f>R263+R280+R302+R336+R400+R410+R423+R433+R479+R505+R540+R593+R607</f>
        <v>5.0129072799999994</v>
      </c>
      <c r="S262" s="221"/>
      <c r="T262" s="223">
        <f>T263+T280+T302+T336+T400+T410+T423+T433+T479+T505+T540+T593+T607</f>
        <v>3.4312685999999997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87</v>
      </c>
      <c r="AT262" s="225" t="s">
        <v>77</v>
      </c>
      <c r="AU262" s="225" t="s">
        <v>78</v>
      </c>
      <c r="AY262" s="224" t="s">
        <v>242</v>
      </c>
      <c r="BK262" s="226">
        <f>BK263+BK280+BK302+BK336+BK400+BK410+BK423+BK433+BK479+BK505+BK540+BK593+BK607</f>
        <v>0</v>
      </c>
    </row>
    <row r="263" s="12" customFormat="1" ht="22.8" customHeight="1">
      <c r="A263" s="12"/>
      <c r="B263" s="213"/>
      <c r="C263" s="214"/>
      <c r="D263" s="215" t="s">
        <v>77</v>
      </c>
      <c r="E263" s="227" t="s">
        <v>1191</v>
      </c>
      <c r="F263" s="227" t="s">
        <v>1192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SUM(P264:P279)</f>
        <v>0</v>
      </c>
      <c r="Q263" s="221"/>
      <c r="R263" s="222">
        <f>SUM(R264:R279)</f>
        <v>0.065587199999999998</v>
      </c>
      <c r="S263" s="221"/>
      <c r="T263" s="223">
        <f>SUM(T264:T279)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87</v>
      </c>
      <c r="AT263" s="225" t="s">
        <v>77</v>
      </c>
      <c r="AU263" s="225" t="s">
        <v>85</v>
      </c>
      <c r="AY263" s="224" t="s">
        <v>242</v>
      </c>
      <c r="BK263" s="226">
        <f>SUM(BK264:BK279)</f>
        <v>0</v>
      </c>
    </row>
    <row r="264" s="2" customFormat="1" ht="33" customHeight="1">
      <c r="A264" s="40"/>
      <c r="B264" s="41"/>
      <c r="C264" s="229" t="s">
        <v>881</v>
      </c>
      <c r="D264" s="229" t="s">
        <v>245</v>
      </c>
      <c r="E264" s="230" t="s">
        <v>10913</v>
      </c>
      <c r="F264" s="231" t="s">
        <v>10914</v>
      </c>
      <c r="G264" s="232" t="s">
        <v>262</v>
      </c>
      <c r="H264" s="233">
        <v>150</v>
      </c>
      <c r="I264" s="234"/>
      <c r="J264" s="235">
        <f>ROUND(I264*H264,2)</f>
        <v>0</v>
      </c>
      <c r="K264" s="231" t="s">
        <v>249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0.00019000000000000001</v>
      </c>
      <c r="R264" s="238">
        <f>Q264*H264</f>
        <v>0.028500000000000001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10915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10916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>
      <c r="A266" s="40"/>
      <c r="B266" s="41"/>
      <c r="C266" s="42"/>
      <c r="D266" s="247" t="s">
        <v>254</v>
      </c>
      <c r="E266" s="42"/>
      <c r="F266" s="248" t="s">
        <v>10917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254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10918</v>
      </c>
      <c r="G267" s="260"/>
      <c r="H267" s="263">
        <v>150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85</v>
      </c>
      <c r="AY267" s="269" t="s">
        <v>242</v>
      </c>
    </row>
    <row r="268" s="2" customFormat="1" ht="24.15" customHeight="1">
      <c r="A268" s="40"/>
      <c r="B268" s="41"/>
      <c r="C268" s="281" t="s">
        <v>889</v>
      </c>
      <c r="D268" s="281" t="s">
        <v>478</v>
      </c>
      <c r="E268" s="282" t="s">
        <v>10919</v>
      </c>
      <c r="F268" s="283" t="s">
        <v>10920</v>
      </c>
      <c r="G268" s="284" t="s">
        <v>262</v>
      </c>
      <c r="H268" s="285">
        <v>70.379999999999995</v>
      </c>
      <c r="I268" s="286"/>
      <c r="J268" s="287">
        <f>ROUND(I268*H268,2)</f>
        <v>0</v>
      </c>
      <c r="K268" s="283" t="s">
        <v>249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0.00023000000000000001</v>
      </c>
      <c r="R268" s="238">
        <f>Q268*H268</f>
        <v>0.016187400000000001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10921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10920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0"/>
      <c r="F270" s="262" t="s">
        <v>10922</v>
      </c>
      <c r="G270" s="260"/>
      <c r="H270" s="263">
        <v>70.379999999999995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4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81" t="s">
        <v>896</v>
      </c>
      <c r="D271" s="281" t="s">
        <v>478</v>
      </c>
      <c r="E271" s="282" t="s">
        <v>5561</v>
      </c>
      <c r="F271" s="283" t="s">
        <v>5562</v>
      </c>
      <c r="G271" s="284" t="s">
        <v>262</v>
      </c>
      <c r="H271" s="285">
        <v>70.379999999999995</v>
      </c>
      <c r="I271" s="286"/>
      <c r="J271" s="287">
        <f>ROUND(I271*H271,2)</f>
        <v>0</v>
      </c>
      <c r="K271" s="283" t="s">
        <v>249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0.00025000000000000001</v>
      </c>
      <c r="R271" s="238">
        <f>Q271*H271</f>
        <v>0.017595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10923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5562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0"/>
      <c r="F273" s="262" t="s">
        <v>10922</v>
      </c>
      <c r="G273" s="260"/>
      <c r="H273" s="263">
        <v>70.379999999999995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4</v>
      </c>
      <c r="AX273" s="14" t="s">
        <v>85</v>
      </c>
      <c r="AY273" s="269" t="s">
        <v>242</v>
      </c>
    </row>
    <row r="274" s="2" customFormat="1" ht="24.15" customHeight="1">
      <c r="A274" s="40"/>
      <c r="B274" s="41"/>
      <c r="C274" s="281" t="s">
        <v>902</v>
      </c>
      <c r="D274" s="281" t="s">
        <v>478</v>
      </c>
      <c r="E274" s="282" t="s">
        <v>5564</v>
      </c>
      <c r="F274" s="283" t="s">
        <v>5565</v>
      </c>
      <c r="G274" s="284" t="s">
        <v>262</v>
      </c>
      <c r="H274" s="285">
        <v>12.24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0.00027</v>
      </c>
      <c r="R274" s="238">
        <f>Q274*H274</f>
        <v>0.0033048000000000001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10924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5565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14" customFormat="1">
      <c r="A276" s="14"/>
      <c r="B276" s="259"/>
      <c r="C276" s="260"/>
      <c r="D276" s="242" t="s">
        <v>256</v>
      </c>
      <c r="E276" s="260"/>
      <c r="F276" s="262" t="s">
        <v>10925</v>
      </c>
      <c r="G276" s="260"/>
      <c r="H276" s="263">
        <v>12.24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4</v>
      </c>
      <c r="AX276" s="14" t="s">
        <v>85</v>
      </c>
      <c r="AY276" s="269" t="s">
        <v>242</v>
      </c>
    </row>
    <row r="277" s="2" customFormat="1" ht="24.15" customHeight="1">
      <c r="A277" s="40"/>
      <c r="B277" s="41"/>
      <c r="C277" s="229" t="s">
        <v>1076</v>
      </c>
      <c r="D277" s="229" t="s">
        <v>245</v>
      </c>
      <c r="E277" s="230" t="s">
        <v>10926</v>
      </c>
      <c r="F277" s="231" t="s">
        <v>10927</v>
      </c>
      <c r="G277" s="232" t="s">
        <v>3581</v>
      </c>
      <c r="H277" s="310"/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10928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10929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10930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12" customFormat="1" ht="22.8" customHeight="1">
      <c r="A280" s="12"/>
      <c r="B280" s="213"/>
      <c r="C280" s="214"/>
      <c r="D280" s="215" t="s">
        <v>77</v>
      </c>
      <c r="E280" s="227" t="s">
        <v>3031</v>
      </c>
      <c r="F280" s="227" t="s">
        <v>3032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SUM(P281:P301)</f>
        <v>0</v>
      </c>
      <c r="Q280" s="221"/>
      <c r="R280" s="222">
        <f>SUM(R281:R301)</f>
        <v>0.01915</v>
      </c>
      <c r="S280" s="221"/>
      <c r="T280" s="223">
        <f>SUM(T281:T301)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87</v>
      </c>
      <c r="AT280" s="225" t="s">
        <v>77</v>
      </c>
      <c r="AU280" s="225" t="s">
        <v>85</v>
      </c>
      <c r="AY280" s="224" t="s">
        <v>242</v>
      </c>
      <c r="BK280" s="226">
        <f>SUM(BK281:BK301)</f>
        <v>0</v>
      </c>
    </row>
    <row r="281" s="2" customFormat="1" ht="16.5" customHeight="1">
      <c r="A281" s="40"/>
      <c r="B281" s="41"/>
      <c r="C281" s="229" t="s">
        <v>2333</v>
      </c>
      <c r="D281" s="229" t="s">
        <v>245</v>
      </c>
      <c r="E281" s="230" t="s">
        <v>9330</v>
      </c>
      <c r="F281" s="231" t="s">
        <v>9331</v>
      </c>
      <c r="G281" s="232" t="s">
        <v>262</v>
      </c>
      <c r="H281" s="233">
        <v>10</v>
      </c>
      <c r="I281" s="234"/>
      <c r="J281" s="235">
        <f>ROUND(I281*H281,2)</f>
        <v>0</v>
      </c>
      <c r="K281" s="231" t="s">
        <v>249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0.0012999999999999999</v>
      </c>
      <c r="R281" s="238">
        <f>Q281*H281</f>
        <v>0.012999999999999999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10931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9333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>
      <c r="A283" s="40"/>
      <c r="B283" s="41"/>
      <c r="C283" s="42"/>
      <c r="D283" s="247" t="s">
        <v>254</v>
      </c>
      <c r="E283" s="42"/>
      <c r="F283" s="248" t="s">
        <v>10932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254</v>
      </c>
      <c r="AU283" s="19" t="s">
        <v>87</v>
      </c>
    </row>
    <row r="284" s="2" customFormat="1" ht="16.5" customHeight="1">
      <c r="A284" s="40"/>
      <c r="B284" s="41"/>
      <c r="C284" s="229" t="s">
        <v>270</v>
      </c>
      <c r="D284" s="229" t="s">
        <v>245</v>
      </c>
      <c r="E284" s="230" t="s">
        <v>4684</v>
      </c>
      <c r="F284" s="231" t="s">
        <v>4685</v>
      </c>
      <c r="G284" s="232" t="s">
        <v>262</v>
      </c>
      <c r="H284" s="233">
        <v>5</v>
      </c>
      <c r="I284" s="234"/>
      <c r="J284" s="235">
        <f>ROUND(I284*H284,2)</f>
        <v>0</v>
      </c>
      <c r="K284" s="231" t="s">
        <v>249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0.00042999999999999999</v>
      </c>
      <c r="R284" s="238">
        <f>Q284*H284</f>
        <v>0.00215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10933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4687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>
      <c r="A286" s="40"/>
      <c r="B286" s="41"/>
      <c r="C286" s="42"/>
      <c r="D286" s="247" t="s">
        <v>254</v>
      </c>
      <c r="E286" s="42"/>
      <c r="F286" s="248" t="s">
        <v>10934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254</v>
      </c>
      <c r="AU286" s="19" t="s">
        <v>87</v>
      </c>
    </row>
    <row r="287" s="2" customFormat="1" ht="16.5" customHeight="1">
      <c r="A287" s="40"/>
      <c r="B287" s="41"/>
      <c r="C287" s="229" t="s">
        <v>421</v>
      </c>
      <c r="D287" s="229" t="s">
        <v>245</v>
      </c>
      <c r="E287" s="230" t="s">
        <v>4688</v>
      </c>
      <c r="F287" s="231" t="s">
        <v>4689</v>
      </c>
      <c r="G287" s="232" t="s">
        <v>262</v>
      </c>
      <c r="H287" s="233">
        <v>8</v>
      </c>
      <c r="I287" s="234"/>
      <c r="J287" s="235">
        <f>ROUND(I287*H287,2)</f>
        <v>0</v>
      </c>
      <c r="K287" s="231" t="s">
        <v>249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0.00050000000000000001</v>
      </c>
      <c r="R287" s="238">
        <f>Q287*H287</f>
        <v>0.0040000000000000001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10935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4691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>
      <c r="A289" s="40"/>
      <c r="B289" s="41"/>
      <c r="C289" s="42"/>
      <c r="D289" s="247" t="s">
        <v>254</v>
      </c>
      <c r="E289" s="42"/>
      <c r="F289" s="248" t="s">
        <v>10936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254</v>
      </c>
      <c r="AU289" s="19" t="s">
        <v>87</v>
      </c>
    </row>
    <row r="290" s="2" customFormat="1" ht="16.5" customHeight="1">
      <c r="A290" s="40"/>
      <c r="B290" s="41"/>
      <c r="C290" s="229" t="s">
        <v>433</v>
      </c>
      <c r="D290" s="229" t="s">
        <v>245</v>
      </c>
      <c r="E290" s="230" t="s">
        <v>4724</v>
      </c>
      <c r="F290" s="231" t="s">
        <v>4725</v>
      </c>
      <c r="G290" s="232" t="s">
        <v>360</v>
      </c>
      <c r="H290" s="233">
        <v>5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10937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4727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10938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332</v>
      </c>
      <c r="D293" s="229" t="s">
        <v>245</v>
      </c>
      <c r="E293" s="230" t="s">
        <v>4728</v>
      </c>
      <c r="F293" s="231" t="s">
        <v>4729</v>
      </c>
      <c r="G293" s="232" t="s">
        <v>360</v>
      </c>
      <c r="H293" s="233">
        <v>1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10939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4731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10940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21.75" customHeight="1">
      <c r="A296" s="40"/>
      <c r="B296" s="41"/>
      <c r="C296" s="229" t="s">
        <v>344</v>
      </c>
      <c r="D296" s="229" t="s">
        <v>245</v>
      </c>
      <c r="E296" s="230" t="s">
        <v>4736</v>
      </c>
      <c r="F296" s="231" t="s">
        <v>4737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10941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4739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10942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24.15" customHeight="1">
      <c r="A299" s="40"/>
      <c r="B299" s="41"/>
      <c r="C299" s="229" t="s">
        <v>371</v>
      </c>
      <c r="D299" s="229" t="s">
        <v>245</v>
      </c>
      <c r="E299" s="230" t="s">
        <v>10943</v>
      </c>
      <c r="F299" s="231" t="s">
        <v>10944</v>
      </c>
      <c r="G299" s="232" t="s">
        <v>3581</v>
      </c>
      <c r="H299" s="310"/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10945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10946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10947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3053</v>
      </c>
      <c r="F302" s="227" t="s">
        <v>3054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SUM(P303:P335)</f>
        <v>0</v>
      </c>
      <c r="Q302" s="221"/>
      <c r="R302" s="222">
        <f>SUM(R303:R335)</f>
        <v>0.094530000000000003</v>
      </c>
      <c r="S302" s="221"/>
      <c r="T302" s="223">
        <f>SUM(T303:T335)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SUM(BK303:BK335)</f>
        <v>0</v>
      </c>
    </row>
    <row r="303" s="2" customFormat="1" ht="24.15" customHeight="1">
      <c r="A303" s="40"/>
      <c r="B303" s="41"/>
      <c r="C303" s="229" t="s">
        <v>380</v>
      </c>
      <c r="D303" s="229" t="s">
        <v>245</v>
      </c>
      <c r="E303" s="230" t="s">
        <v>4832</v>
      </c>
      <c r="F303" s="231" t="s">
        <v>4833</v>
      </c>
      <c r="G303" s="232" t="s">
        <v>262</v>
      </c>
      <c r="H303" s="233">
        <v>24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0.00075000000000000002</v>
      </c>
      <c r="R303" s="238">
        <f>Q303*H303</f>
        <v>0.018000000000000002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10948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4835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10949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4.15" customHeight="1">
      <c r="A306" s="40"/>
      <c r="B306" s="41"/>
      <c r="C306" s="229" t="s">
        <v>390</v>
      </c>
      <c r="D306" s="229" t="s">
        <v>245</v>
      </c>
      <c r="E306" s="230" t="s">
        <v>4839</v>
      </c>
      <c r="F306" s="231" t="s">
        <v>4840</v>
      </c>
      <c r="G306" s="232" t="s">
        <v>262</v>
      </c>
      <c r="H306" s="233">
        <v>26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0.00115</v>
      </c>
      <c r="R306" s="238">
        <f>Q306*H306</f>
        <v>0.029899999999999999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10950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4842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10951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2" customFormat="1" ht="24.15" customHeight="1">
      <c r="A309" s="40"/>
      <c r="B309" s="41"/>
      <c r="C309" s="229" t="s">
        <v>399</v>
      </c>
      <c r="D309" s="229" t="s">
        <v>245</v>
      </c>
      <c r="E309" s="230" t="s">
        <v>4846</v>
      </c>
      <c r="F309" s="231" t="s">
        <v>4847</v>
      </c>
      <c r="G309" s="232" t="s">
        <v>262</v>
      </c>
      <c r="H309" s="233">
        <v>10</v>
      </c>
      <c r="I309" s="234"/>
      <c r="J309" s="235">
        <f>ROUND(I309*H309,2)</f>
        <v>0</v>
      </c>
      <c r="K309" s="231" t="s">
        <v>249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0.0012999999999999999</v>
      </c>
      <c r="R309" s="238">
        <f>Q309*H309</f>
        <v>0.012999999999999999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1097</v>
      </c>
      <c r="AT309" s="240" t="s">
        <v>245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10952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4849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>
      <c r="A311" s="40"/>
      <c r="B311" s="41"/>
      <c r="C311" s="42"/>
      <c r="D311" s="247" t="s">
        <v>254</v>
      </c>
      <c r="E311" s="42"/>
      <c r="F311" s="248" t="s">
        <v>10953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254</v>
      </c>
      <c r="AU311" s="19" t="s">
        <v>87</v>
      </c>
    </row>
    <row r="312" s="2" customFormat="1" ht="37.8" customHeight="1">
      <c r="A312" s="40"/>
      <c r="B312" s="41"/>
      <c r="C312" s="229" t="s">
        <v>413</v>
      </c>
      <c r="D312" s="229" t="s">
        <v>245</v>
      </c>
      <c r="E312" s="230" t="s">
        <v>4931</v>
      </c>
      <c r="F312" s="231" t="s">
        <v>4932</v>
      </c>
      <c r="G312" s="232" t="s">
        <v>262</v>
      </c>
      <c r="H312" s="233">
        <v>50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0.00034000000000000002</v>
      </c>
      <c r="R312" s="238">
        <f>Q312*H312</f>
        <v>0.017000000000000001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10954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4934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10955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37.8" customHeight="1">
      <c r="A315" s="40"/>
      <c r="B315" s="41"/>
      <c r="C315" s="229" t="s">
        <v>1378</v>
      </c>
      <c r="D315" s="229" t="s">
        <v>245</v>
      </c>
      <c r="E315" s="230" t="s">
        <v>4936</v>
      </c>
      <c r="F315" s="231" t="s">
        <v>4937</v>
      </c>
      <c r="G315" s="232" t="s">
        <v>262</v>
      </c>
      <c r="H315" s="233">
        <v>10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0.00010000000000000001</v>
      </c>
      <c r="R315" s="238">
        <f>Q315*H315</f>
        <v>0.001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10956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4939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10957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16.5" customHeight="1">
      <c r="A318" s="40"/>
      <c r="B318" s="41"/>
      <c r="C318" s="229" t="s">
        <v>306</v>
      </c>
      <c r="D318" s="229" t="s">
        <v>245</v>
      </c>
      <c r="E318" s="230" t="s">
        <v>4966</v>
      </c>
      <c r="F318" s="231" t="s">
        <v>4967</v>
      </c>
      <c r="G318" s="232" t="s">
        <v>360</v>
      </c>
      <c r="H318" s="233">
        <v>15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10958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4969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10959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21.75" customHeight="1">
      <c r="A321" s="40"/>
      <c r="B321" s="41"/>
      <c r="C321" s="229" t="s">
        <v>1223</v>
      </c>
      <c r="D321" s="229" t="s">
        <v>245</v>
      </c>
      <c r="E321" s="230" t="s">
        <v>4991</v>
      </c>
      <c r="F321" s="231" t="s">
        <v>4992</v>
      </c>
      <c r="G321" s="232" t="s">
        <v>360</v>
      </c>
      <c r="H321" s="233">
        <v>1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0.00012999999999999999</v>
      </c>
      <c r="R321" s="238">
        <f>Q321*H321</f>
        <v>0.00012999999999999999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10960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4994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10961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2" customFormat="1" ht="16.5" customHeight="1">
      <c r="A324" s="40"/>
      <c r="B324" s="41"/>
      <c r="C324" s="229" t="s">
        <v>1232</v>
      </c>
      <c r="D324" s="229" t="s">
        <v>245</v>
      </c>
      <c r="E324" s="230" t="s">
        <v>4995</v>
      </c>
      <c r="F324" s="231" t="s">
        <v>4996</v>
      </c>
      <c r="G324" s="232" t="s">
        <v>4997</v>
      </c>
      <c r="H324" s="233">
        <v>14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0.00025000000000000001</v>
      </c>
      <c r="R324" s="238">
        <f>Q324*H324</f>
        <v>0.0035000000000000001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10962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4999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10963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29" t="s">
        <v>1282</v>
      </c>
      <c r="D327" s="229" t="s">
        <v>245</v>
      </c>
      <c r="E327" s="230" t="s">
        <v>5076</v>
      </c>
      <c r="F327" s="231" t="s">
        <v>5077</v>
      </c>
      <c r="G327" s="232" t="s">
        <v>262</v>
      </c>
      <c r="H327" s="233">
        <v>60</v>
      </c>
      <c r="I327" s="234"/>
      <c r="J327" s="235">
        <f>ROUND(I327*H327,2)</f>
        <v>0</v>
      </c>
      <c r="K327" s="231" t="s">
        <v>249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0.00019000000000000001</v>
      </c>
      <c r="R327" s="238">
        <f>Q327*H327</f>
        <v>0.0114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10964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5079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>
      <c r="A329" s="40"/>
      <c r="B329" s="41"/>
      <c r="C329" s="42"/>
      <c r="D329" s="247" t="s">
        <v>254</v>
      </c>
      <c r="E329" s="42"/>
      <c r="F329" s="248" t="s">
        <v>10965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254</v>
      </c>
      <c r="AU329" s="19" t="s">
        <v>87</v>
      </c>
    </row>
    <row r="330" s="2" customFormat="1" ht="21.75" customHeight="1">
      <c r="A330" s="40"/>
      <c r="B330" s="41"/>
      <c r="C330" s="229" t="s">
        <v>1289</v>
      </c>
      <c r="D330" s="229" t="s">
        <v>245</v>
      </c>
      <c r="E330" s="230" t="s">
        <v>5085</v>
      </c>
      <c r="F330" s="231" t="s">
        <v>5086</v>
      </c>
      <c r="G330" s="232" t="s">
        <v>262</v>
      </c>
      <c r="H330" s="233">
        <v>60</v>
      </c>
      <c r="I330" s="234"/>
      <c r="J330" s="235">
        <f>ROUND(I330*H330,2)</f>
        <v>0</v>
      </c>
      <c r="K330" s="231" t="s">
        <v>249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1.0000000000000001E-05</v>
      </c>
      <c r="R330" s="238">
        <f>Q330*H330</f>
        <v>0.00060000000000000006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10966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5088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>
      <c r="A332" s="40"/>
      <c r="B332" s="41"/>
      <c r="C332" s="42"/>
      <c r="D332" s="247" t="s">
        <v>254</v>
      </c>
      <c r="E332" s="42"/>
      <c r="F332" s="248" t="s">
        <v>10967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254</v>
      </c>
      <c r="AU332" s="19" t="s">
        <v>87</v>
      </c>
    </row>
    <row r="333" s="2" customFormat="1" ht="24.15" customHeight="1">
      <c r="A333" s="40"/>
      <c r="B333" s="41"/>
      <c r="C333" s="229" t="s">
        <v>406</v>
      </c>
      <c r="D333" s="229" t="s">
        <v>245</v>
      </c>
      <c r="E333" s="230" t="s">
        <v>10968</v>
      </c>
      <c r="F333" s="231" t="s">
        <v>10969</v>
      </c>
      <c r="G333" s="232" t="s">
        <v>3581</v>
      </c>
      <c r="H333" s="310"/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10970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10971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10972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2" customFormat="1" ht="22.8" customHeight="1">
      <c r="A336" s="12"/>
      <c r="B336" s="213"/>
      <c r="C336" s="214"/>
      <c r="D336" s="215" t="s">
        <v>77</v>
      </c>
      <c r="E336" s="227" t="s">
        <v>1300</v>
      </c>
      <c r="F336" s="227" t="s">
        <v>1301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SUM(P337:P399)</f>
        <v>0</v>
      </c>
      <c r="Q336" s="221"/>
      <c r="R336" s="222">
        <f>SUM(R337:R399)</f>
        <v>0.21995000000000001</v>
      </c>
      <c r="S336" s="221"/>
      <c r="T336" s="223">
        <f>SUM(T337:T399)</f>
        <v>0.29931000000000002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87</v>
      </c>
      <c r="AT336" s="225" t="s">
        <v>77</v>
      </c>
      <c r="AU336" s="225" t="s">
        <v>85</v>
      </c>
      <c r="AY336" s="224" t="s">
        <v>242</v>
      </c>
      <c r="BK336" s="226">
        <f>SUM(BK337:BK399)</f>
        <v>0</v>
      </c>
    </row>
    <row r="337" s="2" customFormat="1" ht="16.5" customHeight="1">
      <c r="A337" s="40"/>
      <c r="B337" s="41"/>
      <c r="C337" s="229" t="s">
        <v>357</v>
      </c>
      <c r="D337" s="229" t="s">
        <v>245</v>
      </c>
      <c r="E337" s="230" t="s">
        <v>10973</v>
      </c>
      <c r="F337" s="231" t="s">
        <v>10974</v>
      </c>
      <c r="G337" s="232" t="s">
        <v>3067</v>
      </c>
      <c r="H337" s="233">
        <v>3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0.034200000000000001</v>
      </c>
      <c r="T337" s="239">
        <f>S337*H337</f>
        <v>0.1026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10975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10976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10977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2" customFormat="1" ht="24.15" customHeight="1">
      <c r="A340" s="40"/>
      <c r="B340" s="41"/>
      <c r="C340" s="229" t="s">
        <v>365</v>
      </c>
      <c r="D340" s="229" t="s">
        <v>245</v>
      </c>
      <c r="E340" s="230" t="s">
        <v>10978</v>
      </c>
      <c r="F340" s="231" t="s">
        <v>10979</v>
      </c>
      <c r="G340" s="232" t="s">
        <v>3067</v>
      </c>
      <c r="H340" s="233">
        <v>2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0.017469999999999999</v>
      </c>
      <c r="R340" s="238">
        <f>Q340*H340</f>
        <v>0.034939999999999999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10980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10981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10982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2" customFormat="1" ht="24.15" customHeight="1">
      <c r="A343" s="40"/>
      <c r="B343" s="41"/>
      <c r="C343" s="229" t="s">
        <v>2449</v>
      </c>
      <c r="D343" s="229" t="s">
        <v>245</v>
      </c>
      <c r="E343" s="230" t="s">
        <v>10983</v>
      </c>
      <c r="F343" s="231" t="s">
        <v>10984</v>
      </c>
      <c r="G343" s="232" t="s">
        <v>3067</v>
      </c>
      <c r="H343" s="233">
        <v>1</v>
      </c>
      <c r="I343" s="234"/>
      <c r="J343" s="235">
        <f>ROUND(I343*H343,2)</f>
        <v>0</v>
      </c>
      <c r="K343" s="231" t="s">
        <v>249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0.016080000000000001</v>
      </c>
      <c r="R343" s="238">
        <f>Q343*H343</f>
        <v>0.016080000000000001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10985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10986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>
      <c r="A345" s="40"/>
      <c r="B345" s="41"/>
      <c r="C345" s="42"/>
      <c r="D345" s="247" t="s">
        <v>254</v>
      </c>
      <c r="E345" s="42"/>
      <c r="F345" s="248" t="s">
        <v>10987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254</v>
      </c>
      <c r="AU345" s="19" t="s">
        <v>87</v>
      </c>
    </row>
    <row r="346" s="2" customFormat="1" ht="16.5" customHeight="1">
      <c r="A346" s="40"/>
      <c r="B346" s="41"/>
      <c r="C346" s="229" t="s">
        <v>2513</v>
      </c>
      <c r="D346" s="229" t="s">
        <v>245</v>
      </c>
      <c r="E346" s="230" t="s">
        <v>3078</v>
      </c>
      <c r="F346" s="231" t="s">
        <v>3079</v>
      </c>
      <c r="G346" s="232" t="s">
        <v>3067</v>
      </c>
      <c r="H346" s="233">
        <v>2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0.019460000000000002</v>
      </c>
      <c r="T346" s="239">
        <f>S346*H346</f>
        <v>0.038920000000000003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10988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3081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3082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2" customFormat="1" ht="24.15" customHeight="1">
      <c r="A349" s="40"/>
      <c r="B349" s="41"/>
      <c r="C349" s="229" t="s">
        <v>2519</v>
      </c>
      <c r="D349" s="229" t="s">
        <v>245</v>
      </c>
      <c r="E349" s="230" t="s">
        <v>10989</v>
      </c>
      <c r="F349" s="231" t="s">
        <v>10990</v>
      </c>
      <c r="G349" s="232" t="s">
        <v>3067</v>
      </c>
      <c r="H349" s="233">
        <v>1</v>
      </c>
      <c r="I349" s="234"/>
      <c r="J349" s="235">
        <f>ROUND(I349*H349,2)</f>
        <v>0</v>
      </c>
      <c r="K349" s="231" t="s">
        <v>249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0.01823</v>
      </c>
      <c r="R349" s="238">
        <f>Q349*H349</f>
        <v>0.01823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10991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10992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>
      <c r="A351" s="40"/>
      <c r="B351" s="41"/>
      <c r="C351" s="42"/>
      <c r="D351" s="247" t="s">
        <v>254</v>
      </c>
      <c r="E351" s="42"/>
      <c r="F351" s="248" t="s">
        <v>10993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254</v>
      </c>
      <c r="AU351" s="19" t="s">
        <v>87</v>
      </c>
    </row>
    <row r="352" s="2" customFormat="1" ht="24.15" customHeight="1">
      <c r="A352" s="40"/>
      <c r="B352" s="41"/>
      <c r="C352" s="229" t="s">
        <v>2526</v>
      </c>
      <c r="D352" s="229" t="s">
        <v>245</v>
      </c>
      <c r="E352" s="230" t="s">
        <v>10994</v>
      </c>
      <c r="F352" s="231" t="s">
        <v>10995</v>
      </c>
      <c r="G352" s="232" t="s">
        <v>3067</v>
      </c>
      <c r="H352" s="233">
        <v>3</v>
      </c>
      <c r="I352" s="234"/>
      <c r="J352" s="235">
        <f>ROUND(I352*H352,2)</f>
        <v>0</v>
      </c>
      <c r="K352" s="231" t="s">
        <v>249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0.02273</v>
      </c>
      <c r="R352" s="238">
        <f>Q352*H352</f>
        <v>0.068190000000000001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10996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10997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>
      <c r="A354" s="40"/>
      <c r="B354" s="41"/>
      <c r="C354" s="42"/>
      <c r="D354" s="247" t="s">
        <v>254</v>
      </c>
      <c r="E354" s="42"/>
      <c r="F354" s="248" t="s">
        <v>10998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254</v>
      </c>
      <c r="AU354" s="19" t="s">
        <v>87</v>
      </c>
    </row>
    <row r="355" s="2" customFormat="1" ht="21.75" customHeight="1">
      <c r="A355" s="40"/>
      <c r="B355" s="41"/>
      <c r="C355" s="229" t="s">
        <v>2534</v>
      </c>
      <c r="D355" s="229" t="s">
        <v>245</v>
      </c>
      <c r="E355" s="230" t="s">
        <v>3084</v>
      </c>
      <c r="F355" s="231" t="s">
        <v>3085</v>
      </c>
      <c r="G355" s="232" t="s">
        <v>3067</v>
      </c>
      <c r="H355" s="233">
        <v>1</v>
      </c>
      <c r="I355" s="234"/>
      <c r="J355" s="235">
        <f>ROUND(I355*H355,2)</f>
        <v>0</v>
      </c>
      <c r="K355" s="231" t="s">
        <v>249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0.087999999999999995</v>
      </c>
      <c r="T355" s="239">
        <f>S355*H355</f>
        <v>0.087999999999999995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10999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3087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>
      <c r="A357" s="40"/>
      <c r="B357" s="41"/>
      <c r="C357" s="42"/>
      <c r="D357" s="247" t="s">
        <v>254</v>
      </c>
      <c r="E357" s="42"/>
      <c r="F357" s="248" t="s">
        <v>3088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254</v>
      </c>
      <c r="AU357" s="19" t="s">
        <v>87</v>
      </c>
    </row>
    <row r="358" s="2" customFormat="1" ht="21.75" customHeight="1">
      <c r="A358" s="40"/>
      <c r="B358" s="41"/>
      <c r="C358" s="229" t="s">
        <v>2456</v>
      </c>
      <c r="D358" s="229" t="s">
        <v>245</v>
      </c>
      <c r="E358" s="230" t="s">
        <v>3089</v>
      </c>
      <c r="F358" s="231" t="s">
        <v>3090</v>
      </c>
      <c r="G358" s="232" t="s">
        <v>3067</v>
      </c>
      <c r="H358" s="233">
        <v>1</v>
      </c>
      <c r="I358" s="234"/>
      <c r="J358" s="235">
        <f>ROUND(I358*H358,2)</f>
        <v>0</v>
      </c>
      <c r="K358" s="231" t="s">
        <v>249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0.024500000000000001</v>
      </c>
      <c r="T358" s="239">
        <f>S358*H358</f>
        <v>0.024500000000000001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11000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3092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2" customFormat="1">
      <c r="A360" s="40"/>
      <c r="B360" s="41"/>
      <c r="C360" s="42"/>
      <c r="D360" s="247" t="s">
        <v>254</v>
      </c>
      <c r="E360" s="42"/>
      <c r="F360" s="248" t="s">
        <v>3093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254</v>
      </c>
      <c r="AU360" s="19" t="s">
        <v>87</v>
      </c>
    </row>
    <row r="361" s="2" customFormat="1" ht="21.75" customHeight="1">
      <c r="A361" s="40"/>
      <c r="B361" s="41"/>
      <c r="C361" s="229" t="s">
        <v>2545</v>
      </c>
      <c r="D361" s="229" t="s">
        <v>245</v>
      </c>
      <c r="E361" s="230" t="s">
        <v>11001</v>
      </c>
      <c r="F361" s="231" t="s">
        <v>11002</v>
      </c>
      <c r="G361" s="232" t="s">
        <v>3067</v>
      </c>
      <c r="H361" s="233">
        <v>1</v>
      </c>
      <c r="I361" s="234"/>
      <c r="J361" s="235">
        <f>ROUND(I361*H361,2)</f>
        <v>0</v>
      </c>
      <c r="K361" s="231" t="s">
        <v>249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0.014250000000000001</v>
      </c>
      <c r="R361" s="238">
        <f>Q361*H361</f>
        <v>0.014250000000000001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1097</v>
      </c>
      <c r="AT361" s="240" t="s">
        <v>245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11003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11004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>
      <c r="A363" s="40"/>
      <c r="B363" s="41"/>
      <c r="C363" s="42"/>
      <c r="D363" s="247" t="s">
        <v>254</v>
      </c>
      <c r="E363" s="42"/>
      <c r="F363" s="248" t="s">
        <v>11005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254</v>
      </c>
      <c r="AU363" s="19" t="s">
        <v>87</v>
      </c>
    </row>
    <row r="364" s="2" customFormat="1" ht="37.8" customHeight="1">
      <c r="A364" s="40"/>
      <c r="B364" s="41"/>
      <c r="C364" s="229" t="s">
        <v>2691</v>
      </c>
      <c r="D364" s="229" t="s">
        <v>245</v>
      </c>
      <c r="E364" s="230" t="s">
        <v>11006</v>
      </c>
      <c r="F364" s="231" t="s">
        <v>11007</v>
      </c>
      <c r="G364" s="232" t="s">
        <v>3067</v>
      </c>
      <c r="H364" s="233">
        <v>1</v>
      </c>
      <c r="I364" s="234"/>
      <c r="J364" s="235">
        <f>ROUND(I364*H364,2)</f>
        <v>0</v>
      </c>
      <c r="K364" s="231" t="s">
        <v>249</v>
      </c>
      <c r="L364" s="46"/>
      <c r="M364" s="236" t="s">
        <v>1</v>
      </c>
      <c r="N364" s="237" t="s">
        <v>43</v>
      </c>
      <c r="O364" s="93"/>
      <c r="P364" s="238">
        <f>O364*H364</f>
        <v>0</v>
      </c>
      <c r="Q364" s="238">
        <v>0.03739</v>
      </c>
      <c r="R364" s="238">
        <f>Q364*H364</f>
        <v>0.03739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1097</v>
      </c>
      <c r="AT364" s="240" t="s">
        <v>245</v>
      </c>
      <c r="AU364" s="240" t="s">
        <v>87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11008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11009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87</v>
      </c>
    </row>
    <row r="366" s="2" customFormat="1">
      <c r="A366" s="40"/>
      <c r="B366" s="41"/>
      <c r="C366" s="42"/>
      <c r="D366" s="247" t="s">
        <v>254</v>
      </c>
      <c r="E366" s="42"/>
      <c r="F366" s="248" t="s">
        <v>11010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254</v>
      </c>
      <c r="AU366" s="19" t="s">
        <v>87</v>
      </c>
    </row>
    <row r="367" s="2" customFormat="1" ht="16.5" customHeight="1">
      <c r="A367" s="40"/>
      <c r="B367" s="41"/>
      <c r="C367" s="229" t="s">
        <v>4264</v>
      </c>
      <c r="D367" s="229" t="s">
        <v>245</v>
      </c>
      <c r="E367" s="230" t="s">
        <v>3099</v>
      </c>
      <c r="F367" s="231" t="s">
        <v>3100</v>
      </c>
      <c r="G367" s="232" t="s">
        <v>3067</v>
      </c>
      <c r="H367" s="233">
        <v>1</v>
      </c>
      <c r="I367" s="234"/>
      <c r="J367" s="235">
        <f>ROUND(I367*H367,2)</f>
        <v>0</v>
      </c>
      <c r="K367" s="231" t="s">
        <v>249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0.034700000000000002</v>
      </c>
      <c r="T367" s="239">
        <f>S367*H367</f>
        <v>0.034700000000000002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11011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3102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>
      <c r="A369" s="40"/>
      <c r="B369" s="41"/>
      <c r="C369" s="42"/>
      <c r="D369" s="247" t="s">
        <v>254</v>
      </c>
      <c r="E369" s="42"/>
      <c r="F369" s="248" t="s">
        <v>3103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254</v>
      </c>
      <c r="AU369" s="19" t="s">
        <v>87</v>
      </c>
    </row>
    <row r="370" s="2" customFormat="1" ht="33" customHeight="1">
      <c r="A370" s="40"/>
      <c r="B370" s="41"/>
      <c r="C370" s="229" t="s">
        <v>3259</v>
      </c>
      <c r="D370" s="229" t="s">
        <v>245</v>
      </c>
      <c r="E370" s="230" t="s">
        <v>11012</v>
      </c>
      <c r="F370" s="231" t="s">
        <v>11013</v>
      </c>
      <c r="G370" s="232" t="s">
        <v>3067</v>
      </c>
      <c r="H370" s="233">
        <v>1</v>
      </c>
      <c r="I370" s="234"/>
      <c r="J370" s="235">
        <f>ROUND(I370*H370,2)</f>
        <v>0</v>
      </c>
      <c r="K370" s="231" t="s">
        <v>249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0.01745</v>
      </c>
      <c r="R370" s="238">
        <f>Q370*H370</f>
        <v>0.01745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87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11014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11015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87</v>
      </c>
    </row>
    <row r="372" s="2" customFormat="1">
      <c r="A372" s="40"/>
      <c r="B372" s="41"/>
      <c r="C372" s="42"/>
      <c r="D372" s="247" t="s">
        <v>254</v>
      </c>
      <c r="E372" s="42"/>
      <c r="F372" s="248" t="s">
        <v>11016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254</v>
      </c>
      <c r="AU372" s="19" t="s">
        <v>87</v>
      </c>
    </row>
    <row r="373" s="2" customFormat="1" ht="16.5" customHeight="1">
      <c r="A373" s="40"/>
      <c r="B373" s="41"/>
      <c r="C373" s="229" t="s">
        <v>1108</v>
      </c>
      <c r="D373" s="229" t="s">
        <v>245</v>
      </c>
      <c r="E373" s="230" t="s">
        <v>3105</v>
      </c>
      <c r="F373" s="231" t="s">
        <v>3106</v>
      </c>
      <c r="G373" s="232" t="s">
        <v>3067</v>
      </c>
      <c r="H373" s="233">
        <v>3</v>
      </c>
      <c r="I373" s="234"/>
      <c r="J373" s="235">
        <f>ROUND(I373*H373,2)</f>
        <v>0</v>
      </c>
      <c r="K373" s="231" t="s">
        <v>249</v>
      </c>
      <c r="L373" s="46"/>
      <c r="M373" s="236" t="s">
        <v>1</v>
      </c>
      <c r="N373" s="237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0.00156</v>
      </c>
      <c r="T373" s="239">
        <f>S373*H373</f>
        <v>0.0046800000000000001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1097</v>
      </c>
      <c r="AT373" s="240" t="s">
        <v>245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11017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3108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>
      <c r="A375" s="40"/>
      <c r="B375" s="41"/>
      <c r="C375" s="42"/>
      <c r="D375" s="247" t="s">
        <v>254</v>
      </c>
      <c r="E375" s="42"/>
      <c r="F375" s="248" t="s">
        <v>3109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254</v>
      </c>
      <c r="AU375" s="19" t="s">
        <v>87</v>
      </c>
    </row>
    <row r="376" s="2" customFormat="1" ht="24.15" customHeight="1">
      <c r="A376" s="40"/>
      <c r="B376" s="41"/>
      <c r="C376" s="229" t="s">
        <v>1115</v>
      </c>
      <c r="D376" s="229" t="s">
        <v>245</v>
      </c>
      <c r="E376" s="230" t="s">
        <v>11018</v>
      </c>
      <c r="F376" s="231" t="s">
        <v>11019</v>
      </c>
      <c r="G376" s="232" t="s">
        <v>3067</v>
      </c>
      <c r="H376" s="233">
        <v>1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0.0019599999999999999</v>
      </c>
      <c r="R376" s="238">
        <f>Q376*H376</f>
        <v>0.0019599999999999999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1097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1097</v>
      </c>
      <c r="BM376" s="240" t="s">
        <v>11020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11021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11022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2" customFormat="1" ht="16.5" customHeight="1">
      <c r="A379" s="40"/>
      <c r="B379" s="41"/>
      <c r="C379" s="229" t="s">
        <v>1132</v>
      </c>
      <c r="D379" s="229" t="s">
        <v>245</v>
      </c>
      <c r="E379" s="230" t="s">
        <v>11023</v>
      </c>
      <c r="F379" s="231" t="s">
        <v>11024</v>
      </c>
      <c r="G379" s="232" t="s">
        <v>3067</v>
      </c>
      <c r="H379" s="233">
        <v>4</v>
      </c>
      <c r="I379" s="234"/>
      <c r="J379" s="235">
        <f>ROUND(I379*H379,2)</f>
        <v>0</v>
      </c>
      <c r="K379" s="231" t="s">
        <v>249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0.0018400000000000001</v>
      </c>
      <c r="R379" s="238">
        <f>Q379*H379</f>
        <v>0.0073600000000000002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11025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11026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>
      <c r="A381" s="40"/>
      <c r="B381" s="41"/>
      <c r="C381" s="42"/>
      <c r="D381" s="247" t="s">
        <v>254</v>
      </c>
      <c r="E381" s="42"/>
      <c r="F381" s="248" t="s">
        <v>11027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254</v>
      </c>
      <c r="AU381" s="19" t="s">
        <v>87</v>
      </c>
    </row>
    <row r="382" s="2" customFormat="1" ht="16.5" customHeight="1">
      <c r="A382" s="40"/>
      <c r="B382" s="41"/>
      <c r="C382" s="229" t="s">
        <v>1139</v>
      </c>
      <c r="D382" s="229" t="s">
        <v>245</v>
      </c>
      <c r="E382" s="230" t="s">
        <v>3111</v>
      </c>
      <c r="F382" s="231" t="s">
        <v>3112</v>
      </c>
      <c r="G382" s="232" t="s">
        <v>360</v>
      </c>
      <c r="H382" s="233">
        <v>1</v>
      </c>
      <c r="I382" s="234"/>
      <c r="J382" s="235">
        <f>ROUND(I382*H382,2)</f>
        <v>0</v>
      </c>
      <c r="K382" s="231" t="s">
        <v>249</v>
      </c>
      <c r="L382" s="46"/>
      <c r="M382" s="236" t="s">
        <v>1</v>
      </c>
      <c r="N382" s="237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0.0022499999999999998</v>
      </c>
      <c r="T382" s="239">
        <f>S382*H382</f>
        <v>0.0022499999999999998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1097</v>
      </c>
      <c r="AT382" s="240" t="s">
        <v>245</v>
      </c>
      <c r="AU382" s="240" t="s">
        <v>87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11028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3114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87</v>
      </c>
    </row>
    <row r="384" s="2" customFormat="1">
      <c r="A384" s="40"/>
      <c r="B384" s="41"/>
      <c r="C384" s="42"/>
      <c r="D384" s="247" t="s">
        <v>254</v>
      </c>
      <c r="E384" s="42"/>
      <c r="F384" s="248" t="s">
        <v>3115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254</v>
      </c>
      <c r="AU384" s="19" t="s">
        <v>87</v>
      </c>
    </row>
    <row r="385" s="2" customFormat="1" ht="24.15" customHeight="1">
      <c r="A385" s="40"/>
      <c r="B385" s="41"/>
      <c r="C385" s="229" t="s">
        <v>1146</v>
      </c>
      <c r="D385" s="229" t="s">
        <v>245</v>
      </c>
      <c r="E385" s="230" t="s">
        <v>11029</v>
      </c>
      <c r="F385" s="231" t="s">
        <v>11030</v>
      </c>
      <c r="G385" s="232" t="s">
        <v>3067</v>
      </c>
      <c r="H385" s="233">
        <v>1</v>
      </c>
      <c r="I385" s="234"/>
      <c r="J385" s="235">
        <f>ROUND(I385*H385,2)</f>
        <v>0</v>
      </c>
      <c r="K385" s="231" t="s">
        <v>249</v>
      </c>
      <c r="L385" s="46"/>
      <c r="M385" s="236" t="s">
        <v>1</v>
      </c>
      <c r="N385" s="237" t="s">
        <v>43</v>
      </c>
      <c r="O385" s="93"/>
      <c r="P385" s="238">
        <f>O385*H385</f>
        <v>0</v>
      </c>
      <c r="Q385" s="238">
        <v>0.0018600000000000001</v>
      </c>
      <c r="R385" s="238">
        <f>Q385*H385</f>
        <v>0.0018600000000000001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1097</v>
      </c>
      <c r="AT385" s="240" t="s">
        <v>245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11031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11032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>
      <c r="A387" s="40"/>
      <c r="B387" s="41"/>
      <c r="C387" s="42"/>
      <c r="D387" s="247" t="s">
        <v>254</v>
      </c>
      <c r="E387" s="42"/>
      <c r="F387" s="248" t="s">
        <v>11033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254</v>
      </c>
      <c r="AU387" s="19" t="s">
        <v>87</v>
      </c>
    </row>
    <row r="388" s="2" customFormat="1" ht="16.5" customHeight="1">
      <c r="A388" s="40"/>
      <c r="B388" s="41"/>
      <c r="C388" s="229" t="s">
        <v>1152</v>
      </c>
      <c r="D388" s="229" t="s">
        <v>245</v>
      </c>
      <c r="E388" s="230" t="s">
        <v>11034</v>
      </c>
      <c r="F388" s="231" t="s">
        <v>11035</v>
      </c>
      <c r="G388" s="232" t="s">
        <v>360</v>
      </c>
      <c r="H388" s="233">
        <v>3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0.00122</v>
      </c>
      <c r="T388" s="239">
        <f>S388*H388</f>
        <v>0.0036600000000000001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11036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11037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11038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2" customFormat="1" ht="16.5" customHeight="1">
      <c r="A391" s="40"/>
      <c r="B391" s="41"/>
      <c r="C391" s="229" t="s">
        <v>1176</v>
      </c>
      <c r="D391" s="229" t="s">
        <v>245</v>
      </c>
      <c r="E391" s="230" t="s">
        <v>11039</v>
      </c>
      <c r="F391" s="231" t="s">
        <v>11040</v>
      </c>
      <c r="G391" s="232" t="s">
        <v>360</v>
      </c>
      <c r="H391" s="233">
        <v>4</v>
      </c>
      <c r="I391" s="234"/>
      <c r="J391" s="235">
        <f>ROUND(I391*H391,2)</f>
        <v>0</v>
      </c>
      <c r="K391" s="231" t="s">
        <v>249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0.00024000000000000001</v>
      </c>
      <c r="R391" s="238">
        <f>Q391*H391</f>
        <v>0.00096000000000000002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11041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11042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>
      <c r="A393" s="40"/>
      <c r="B393" s="41"/>
      <c r="C393" s="42"/>
      <c r="D393" s="247" t="s">
        <v>254</v>
      </c>
      <c r="E393" s="42"/>
      <c r="F393" s="248" t="s">
        <v>11043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254</v>
      </c>
      <c r="AU393" s="19" t="s">
        <v>87</v>
      </c>
    </row>
    <row r="394" s="2" customFormat="1" ht="21.75" customHeight="1">
      <c r="A394" s="40"/>
      <c r="B394" s="41"/>
      <c r="C394" s="229" t="s">
        <v>3012</v>
      </c>
      <c r="D394" s="229" t="s">
        <v>245</v>
      </c>
      <c r="E394" s="230" t="s">
        <v>11044</v>
      </c>
      <c r="F394" s="231" t="s">
        <v>11045</v>
      </c>
      <c r="G394" s="232" t="s">
        <v>360</v>
      </c>
      <c r="H394" s="233">
        <v>1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0.0012800000000000001</v>
      </c>
      <c r="R394" s="238">
        <f>Q394*H394</f>
        <v>0.0012800000000000001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11046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11047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11048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2" customFormat="1" ht="24.15" customHeight="1">
      <c r="A397" s="40"/>
      <c r="B397" s="41"/>
      <c r="C397" s="229" t="s">
        <v>1144</v>
      </c>
      <c r="D397" s="229" t="s">
        <v>245</v>
      </c>
      <c r="E397" s="230" t="s">
        <v>11049</v>
      </c>
      <c r="F397" s="231" t="s">
        <v>11050</v>
      </c>
      <c r="G397" s="232" t="s">
        <v>3581</v>
      </c>
      <c r="H397" s="310"/>
      <c r="I397" s="234"/>
      <c r="J397" s="235">
        <f>ROUND(I397*H397,2)</f>
        <v>0</v>
      </c>
      <c r="K397" s="231" t="s">
        <v>249</v>
      </c>
      <c r="L397" s="46"/>
      <c r="M397" s="236" t="s">
        <v>1</v>
      </c>
      <c r="N397" s="237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1097</v>
      </c>
      <c r="AT397" s="240" t="s">
        <v>245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11051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11052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>
      <c r="A399" s="40"/>
      <c r="B399" s="41"/>
      <c r="C399" s="42"/>
      <c r="D399" s="247" t="s">
        <v>254</v>
      </c>
      <c r="E399" s="42"/>
      <c r="F399" s="248" t="s">
        <v>11053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254</v>
      </c>
      <c r="AU399" s="19" t="s">
        <v>87</v>
      </c>
    </row>
    <row r="400" s="12" customFormat="1" ht="22.8" customHeight="1">
      <c r="A400" s="12"/>
      <c r="B400" s="213"/>
      <c r="C400" s="214"/>
      <c r="D400" s="215" t="s">
        <v>77</v>
      </c>
      <c r="E400" s="227" t="s">
        <v>5375</v>
      </c>
      <c r="F400" s="227" t="s">
        <v>5376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SUM(P401:P409)</f>
        <v>0</v>
      </c>
      <c r="Q400" s="221"/>
      <c r="R400" s="222">
        <f>SUM(R401:R409)</f>
        <v>0.048899999999999999</v>
      </c>
      <c r="S400" s="221"/>
      <c r="T400" s="223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87</v>
      </c>
      <c r="AT400" s="225" t="s">
        <v>77</v>
      </c>
      <c r="AU400" s="225" t="s">
        <v>85</v>
      </c>
      <c r="AY400" s="224" t="s">
        <v>242</v>
      </c>
      <c r="BK400" s="226">
        <f>SUM(BK401:BK409)</f>
        <v>0</v>
      </c>
    </row>
    <row r="401" s="2" customFormat="1" ht="24.15" customHeight="1">
      <c r="A401" s="40"/>
      <c r="B401" s="41"/>
      <c r="C401" s="229" t="s">
        <v>1182</v>
      </c>
      <c r="D401" s="229" t="s">
        <v>245</v>
      </c>
      <c r="E401" s="230" t="s">
        <v>5377</v>
      </c>
      <c r="F401" s="231" t="s">
        <v>5378</v>
      </c>
      <c r="G401" s="232" t="s">
        <v>3067</v>
      </c>
      <c r="H401" s="233">
        <v>1</v>
      </c>
      <c r="I401" s="234"/>
      <c r="J401" s="235">
        <f>ROUND(I401*H401,2)</f>
        <v>0</v>
      </c>
      <c r="K401" s="231" t="s">
        <v>249</v>
      </c>
      <c r="L401" s="46"/>
      <c r="M401" s="236" t="s">
        <v>1</v>
      </c>
      <c r="N401" s="237" t="s">
        <v>43</v>
      </c>
      <c r="O401" s="93"/>
      <c r="P401" s="238">
        <f>O401*H401</f>
        <v>0</v>
      </c>
      <c r="Q401" s="238">
        <v>0.015599999999999999</v>
      </c>
      <c r="R401" s="238">
        <f>Q401*H401</f>
        <v>0.015599999999999999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1097</v>
      </c>
      <c r="AT401" s="240" t="s">
        <v>245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11054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5380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>
      <c r="A403" s="40"/>
      <c r="B403" s="41"/>
      <c r="C403" s="42"/>
      <c r="D403" s="247" t="s">
        <v>254</v>
      </c>
      <c r="E403" s="42"/>
      <c r="F403" s="248" t="s">
        <v>11055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254</v>
      </c>
      <c r="AU403" s="19" t="s">
        <v>87</v>
      </c>
    </row>
    <row r="404" s="2" customFormat="1" ht="33" customHeight="1">
      <c r="A404" s="40"/>
      <c r="B404" s="41"/>
      <c r="C404" s="229" t="s">
        <v>570</v>
      </c>
      <c r="D404" s="229" t="s">
        <v>245</v>
      </c>
      <c r="E404" s="230" t="s">
        <v>5382</v>
      </c>
      <c r="F404" s="231" t="s">
        <v>5383</v>
      </c>
      <c r="G404" s="232" t="s">
        <v>3067</v>
      </c>
      <c r="H404" s="233">
        <v>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0.016650000000000002</v>
      </c>
      <c r="R404" s="238">
        <f>Q404*H404</f>
        <v>0.033300000000000003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11056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5385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11057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2" customFormat="1" ht="33" customHeight="1">
      <c r="A407" s="40"/>
      <c r="B407" s="41"/>
      <c r="C407" s="229" t="s">
        <v>577</v>
      </c>
      <c r="D407" s="229" t="s">
        <v>245</v>
      </c>
      <c r="E407" s="230" t="s">
        <v>11058</v>
      </c>
      <c r="F407" s="231" t="s">
        <v>11059</v>
      </c>
      <c r="G407" s="232" t="s">
        <v>299</v>
      </c>
      <c r="H407" s="233">
        <v>0.049000000000000002</v>
      </c>
      <c r="I407" s="234"/>
      <c r="J407" s="235">
        <f>ROUND(I407*H407,2)</f>
        <v>0</v>
      </c>
      <c r="K407" s="231" t="s">
        <v>249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11060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11061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>
      <c r="A409" s="40"/>
      <c r="B409" s="41"/>
      <c r="C409" s="42"/>
      <c r="D409" s="247" t="s">
        <v>254</v>
      </c>
      <c r="E409" s="42"/>
      <c r="F409" s="248" t="s">
        <v>11062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254</v>
      </c>
      <c r="AU409" s="19" t="s">
        <v>87</v>
      </c>
    </row>
    <row r="410" s="12" customFormat="1" ht="22.8" customHeight="1">
      <c r="A410" s="12"/>
      <c r="B410" s="213"/>
      <c r="C410" s="214"/>
      <c r="D410" s="215" t="s">
        <v>77</v>
      </c>
      <c r="E410" s="227" t="s">
        <v>5625</v>
      </c>
      <c r="F410" s="227" t="s">
        <v>5626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SUM(P411:P422)</f>
        <v>0</v>
      </c>
      <c r="Q410" s="221"/>
      <c r="R410" s="222">
        <f>SUM(R411:R422)</f>
        <v>0.078090000000000007</v>
      </c>
      <c r="S410" s="221"/>
      <c r="T410" s="223">
        <f>SUM(T411:T422)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85</v>
      </c>
      <c r="AY410" s="224" t="s">
        <v>242</v>
      </c>
      <c r="BK410" s="226">
        <f>SUM(BK411:BK422)</f>
        <v>0</v>
      </c>
    </row>
    <row r="411" s="2" customFormat="1" ht="24.15" customHeight="1">
      <c r="A411" s="40"/>
      <c r="B411" s="41"/>
      <c r="C411" s="229" t="s">
        <v>595</v>
      </c>
      <c r="D411" s="229" t="s">
        <v>245</v>
      </c>
      <c r="E411" s="230" t="s">
        <v>11063</v>
      </c>
      <c r="F411" s="231" t="s">
        <v>11064</v>
      </c>
      <c r="G411" s="232" t="s">
        <v>262</v>
      </c>
      <c r="H411" s="233">
        <v>69</v>
      </c>
      <c r="I411" s="234"/>
      <c r="J411" s="235">
        <f>ROUND(I411*H411,2)</f>
        <v>0</v>
      </c>
      <c r="K411" s="231" t="s">
        <v>249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0.00046000000000000001</v>
      </c>
      <c r="R411" s="238">
        <f>Q411*H411</f>
        <v>0.031740000000000004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11065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11066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>
      <c r="A413" s="40"/>
      <c r="B413" s="41"/>
      <c r="C413" s="42"/>
      <c r="D413" s="247" t="s">
        <v>254</v>
      </c>
      <c r="E413" s="42"/>
      <c r="F413" s="248" t="s">
        <v>11067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254</v>
      </c>
      <c r="AU413" s="19" t="s">
        <v>87</v>
      </c>
    </row>
    <row r="414" s="2" customFormat="1" ht="24.15" customHeight="1">
      <c r="A414" s="40"/>
      <c r="B414" s="41"/>
      <c r="C414" s="229" t="s">
        <v>589</v>
      </c>
      <c r="D414" s="229" t="s">
        <v>245</v>
      </c>
      <c r="E414" s="230" t="s">
        <v>11068</v>
      </c>
      <c r="F414" s="231" t="s">
        <v>11069</v>
      </c>
      <c r="G414" s="232" t="s">
        <v>262</v>
      </c>
      <c r="H414" s="233">
        <v>69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0.00055000000000000003</v>
      </c>
      <c r="R414" s="238">
        <f>Q414*H414</f>
        <v>0.037950000000000005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11070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11071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11072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2" customFormat="1" ht="24.15" customHeight="1">
      <c r="A417" s="40"/>
      <c r="B417" s="41"/>
      <c r="C417" s="229" t="s">
        <v>602</v>
      </c>
      <c r="D417" s="229" t="s">
        <v>245</v>
      </c>
      <c r="E417" s="230" t="s">
        <v>11073</v>
      </c>
      <c r="F417" s="231" t="s">
        <v>11074</v>
      </c>
      <c r="G417" s="232" t="s">
        <v>262</v>
      </c>
      <c r="H417" s="233">
        <v>12</v>
      </c>
      <c r="I417" s="234"/>
      <c r="J417" s="235">
        <f>ROUND(I417*H417,2)</f>
        <v>0</v>
      </c>
      <c r="K417" s="231" t="s">
        <v>249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0.00069999999999999999</v>
      </c>
      <c r="R417" s="238">
        <f>Q417*H417</f>
        <v>0.0083999999999999995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11075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11076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>
      <c r="A419" s="40"/>
      <c r="B419" s="41"/>
      <c r="C419" s="42"/>
      <c r="D419" s="247" t="s">
        <v>254</v>
      </c>
      <c r="E419" s="42"/>
      <c r="F419" s="248" t="s">
        <v>11077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254</v>
      </c>
      <c r="AU419" s="19" t="s">
        <v>87</v>
      </c>
    </row>
    <row r="420" s="2" customFormat="1" ht="24.15" customHeight="1">
      <c r="A420" s="40"/>
      <c r="B420" s="41"/>
      <c r="C420" s="229" t="s">
        <v>609</v>
      </c>
      <c r="D420" s="229" t="s">
        <v>245</v>
      </c>
      <c r="E420" s="230" t="s">
        <v>11078</v>
      </c>
      <c r="F420" s="231" t="s">
        <v>11079</v>
      </c>
      <c r="G420" s="232" t="s">
        <v>3581</v>
      </c>
      <c r="H420" s="310"/>
      <c r="I420" s="234"/>
      <c r="J420" s="235">
        <f>ROUND(I420*H420,2)</f>
        <v>0</v>
      </c>
      <c r="K420" s="231" t="s">
        <v>249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11080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11081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2" customFormat="1">
      <c r="A422" s="40"/>
      <c r="B422" s="41"/>
      <c r="C422" s="42"/>
      <c r="D422" s="247" t="s">
        <v>254</v>
      </c>
      <c r="E422" s="42"/>
      <c r="F422" s="248" t="s">
        <v>11082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254</v>
      </c>
      <c r="AU422" s="19" t="s">
        <v>87</v>
      </c>
    </row>
    <row r="423" s="12" customFormat="1" ht="22.8" customHeight="1">
      <c r="A423" s="12"/>
      <c r="B423" s="213"/>
      <c r="C423" s="214"/>
      <c r="D423" s="215" t="s">
        <v>77</v>
      </c>
      <c r="E423" s="227" t="s">
        <v>5438</v>
      </c>
      <c r="F423" s="227" t="s">
        <v>5439</v>
      </c>
      <c r="G423" s="214"/>
      <c r="H423" s="214"/>
      <c r="I423" s="217"/>
      <c r="J423" s="228">
        <f>BK423</f>
        <v>0</v>
      </c>
      <c r="K423" s="214"/>
      <c r="L423" s="219"/>
      <c r="M423" s="220"/>
      <c r="N423" s="221"/>
      <c r="O423" s="221"/>
      <c r="P423" s="222">
        <f>SUM(P424:P432)</f>
        <v>0</v>
      </c>
      <c r="Q423" s="221"/>
      <c r="R423" s="222">
        <f>SUM(R424:R432)</f>
        <v>0.0144</v>
      </c>
      <c r="S423" s="221"/>
      <c r="T423" s="223">
        <f>SUM(T424:T432)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4" t="s">
        <v>87</v>
      </c>
      <c r="AT423" s="225" t="s">
        <v>77</v>
      </c>
      <c r="AU423" s="225" t="s">
        <v>85</v>
      </c>
      <c r="AY423" s="224" t="s">
        <v>242</v>
      </c>
      <c r="BK423" s="226">
        <f>SUM(BK424:BK432)</f>
        <v>0</v>
      </c>
    </row>
    <row r="424" s="2" customFormat="1" ht="24.15" customHeight="1">
      <c r="A424" s="40"/>
      <c r="B424" s="41"/>
      <c r="C424" s="229" t="s">
        <v>615</v>
      </c>
      <c r="D424" s="229" t="s">
        <v>245</v>
      </c>
      <c r="E424" s="230" t="s">
        <v>5717</v>
      </c>
      <c r="F424" s="231" t="s">
        <v>5718</v>
      </c>
      <c r="G424" s="232" t="s">
        <v>360</v>
      </c>
      <c r="H424" s="233">
        <v>16</v>
      </c>
      <c r="I424" s="234"/>
      <c r="J424" s="235">
        <f>ROUND(I424*H424,2)</f>
        <v>0</v>
      </c>
      <c r="K424" s="231" t="s">
        <v>249</v>
      </c>
      <c r="L424" s="46"/>
      <c r="M424" s="236" t="s">
        <v>1</v>
      </c>
      <c r="N424" s="237" t="s">
        <v>43</v>
      </c>
      <c r="O424" s="93"/>
      <c r="P424" s="238">
        <f>O424*H424</f>
        <v>0</v>
      </c>
      <c r="Q424" s="238">
        <v>0.00013999999999999999</v>
      </c>
      <c r="R424" s="238">
        <f>Q424*H424</f>
        <v>0.0022399999999999998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1097</v>
      </c>
      <c r="AT424" s="240" t="s">
        <v>245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11083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11084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>
      <c r="A426" s="40"/>
      <c r="B426" s="41"/>
      <c r="C426" s="42"/>
      <c r="D426" s="247" t="s">
        <v>254</v>
      </c>
      <c r="E426" s="42"/>
      <c r="F426" s="248" t="s">
        <v>11085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254</v>
      </c>
      <c r="AU426" s="19" t="s">
        <v>87</v>
      </c>
    </row>
    <row r="427" s="2" customFormat="1" ht="24.15" customHeight="1">
      <c r="A427" s="40"/>
      <c r="B427" s="41"/>
      <c r="C427" s="229" t="s">
        <v>621</v>
      </c>
      <c r="D427" s="229" t="s">
        <v>245</v>
      </c>
      <c r="E427" s="230" t="s">
        <v>11086</v>
      </c>
      <c r="F427" s="231" t="s">
        <v>11087</v>
      </c>
      <c r="G427" s="232" t="s">
        <v>360</v>
      </c>
      <c r="H427" s="233">
        <v>16</v>
      </c>
      <c r="I427" s="234"/>
      <c r="J427" s="235">
        <f>ROUND(I427*H427,2)</f>
        <v>0</v>
      </c>
      <c r="K427" s="231" t="s">
        <v>249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0.00076000000000000004</v>
      </c>
      <c r="R427" s="238">
        <f>Q427*H427</f>
        <v>0.012160000000000001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11088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11089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>
      <c r="A429" s="40"/>
      <c r="B429" s="41"/>
      <c r="C429" s="42"/>
      <c r="D429" s="247" t="s">
        <v>254</v>
      </c>
      <c r="E429" s="42"/>
      <c r="F429" s="248" t="s">
        <v>11090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254</v>
      </c>
      <c r="AU429" s="19" t="s">
        <v>87</v>
      </c>
    </row>
    <row r="430" s="2" customFormat="1" ht="24.15" customHeight="1">
      <c r="A430" s="40"/>
      <c r="B430" s="41"/>
      <c r="C430" s="229" t="s">
        <v>710</v>
      </c>
      <c r="D430" s="229" t="s">
        <v>245</v>
      </c>
      <c r="E430" s="230" t="s">
        <v>11091</v>
      </c>
      <c r="F430" s="231" t="s">
        <v>11092</v>
      </c>
      <c r="G430" s="232" t="s">
        <v>3581</v>
      </c>
      <c r="H430" s="310"/>
      <c r="I430" s="234"/>
      <c r="J430" s="235">
        <f>ROUND(I430*H430,2)</f>
        <v>0</v>
      </c>
      <c r="K430" s="231" t="s">
        <v>249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87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11093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11094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87</v>
      </c>
    </row>
    <row r="432" s="2" customFormat="1">
      <c r="A432" s="40"/>
      <c r="B432" s="41"/>
      <c r="C432" s="42"/>
      <c r="D432" s="247" t="s">
        <v>254</v>
      </c>
      <c r="E432" s="42"/>
      <c r="F432" s="248" t="s">
        <v>11095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254</v>
      </c>
      <c r="AU432" s="19" t="s">
        <v>87</v>
      </c>
    </row>
    <row r="433" s="12" customFormat="1" ht="22.8" customHeight="1">
      <c r="A433" s="12"/>
      <c r="B433" s="213"/>
      <c r="C433" s="214"/>
      <c r="D433" s="215" t="s">
        <v>77</v>
      </c>
      <c r="E433" s="227" t="s">
        <v>5783</v>
      </c>
      <c r="F433" s="227" t="s">
        <v>5784</v>
      </c>
      <c r="G433" s="214"/>
      <c r="H433" s="214"/>
      <c r="I433" s="217"/>
      <c r="J433" s="228">
        <f>BK433</f>
        <v>0</v>
      </c>
      <c r="K433" s="214"/>
      <c r="L433" s="219"/>
      <c r="M433" s="220"/>
      <c r="N433" s="221"/>
      <c r="O433" s="221"/>
      <c r="P433" s="222">
        <f>SUM(P434:P478)</f>
        <v>0</v>
      </c>
      <c r="Q433" s="221"/>
      <c r="R433" s="222">
        <f>SUM(R434:R478)</f>
        <v>0.55317999999999989</v>
      </c>
      <c r="S433" s="221"/>
      <c r="T433" s="223">
        <f>SUM(T434:T478)</f>
        <v>0.1482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4" t="s">
        <v>87</v>
      </c>
      <c r="AT433" s="225" t="s">
        <v>77</v>
      </c>
      <c r="AU433" s="225" t="s">
        <v>85</v>
      </c>
      <c r="AY433" s="224" t="s">
        <v>242</v>
      </c>
      <c r="BK433" s="226">
        <f>SUM(BK434:BK478)</f>
        <v>0</v>
      </c>
    </row>
    <row r="434" s="2" customFormat="1" ht="33" customHeight="1">
      <c r="A434" s="40"/>
      <c r="B434" s="41"/>
      <c r="C434" s="229" t="s">
        <v>1322</v>
      </c>
      <c r="D434" s="229" t="s">
        <v>245</v>
      </c>
      <c r="E434" s="230" t="s">
        <v>11096</v>
      </c>
      <c r="F434" s="231" t="s">
        <v>11097</v>
      </c>
      <c r="G434" s="232" t="s">
        <v>360</v>
      </c>
      <c r="H434" s="233">
        <v>1</v>
      </c>
      <c r="I434" s="234"/>
      <c r="J434" s="235">
        <f>ROUND(I434*H434,2)</f>
        <v>0</v>
      </c>
      <c r="K434" s="231" t="s">
        <v>249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0.0051999999999999998</v>
      </c>
      <c r="R434" s="238">
        <f>Q434*H434</f>
        <v>0.0051999999999999998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11098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11099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2" customFormat="1">
      <c r="A436" s="40"/>
      <c r="B436" s="41"/>
      <c r="C436" s="42"/>
      <c r="D436" s="247" t="s">
        <v>254</v>
      </c>
      <c r="E436" s="42"/>
      <c r="F436" s="248" t="s">
        <v>11100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254</v>
      </c>
      <c r="AU436" s="19" t="s">
        <v>87</v>
      </c>
    </row>
    <row r="437" s="2" customFormat="1" ht="33" customHeight="1">
      <c r="A437" s="40"/>
      <c r="B437" s="41"/>
      <c r="C437" s="229" t="s">
        <v>717</v>
      </c>
      <c r="D437" s="229" t="s">
        <v>245</v>
      </c>
      <c r="E437" s="230" t="s">
        <v>11101</v>
      </c>
      <c r="F437" s="231" t="s">
        <v>11102</v>
      </c>
      <c r="G437" s="232" t="s">
        <v>360</v>
      </c>
      <c r="H437" s="233">
        <v>1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0.0061999999999999998</v>
      </c>
      <c r="R437" s="238">
        <f>Q437*H437</f>
        <v>0.0061999999999999998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11103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11104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11105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2" customFormat="1" ht="37.8" customHeight="1">
      <c r="A440" s="40"/>
      <c r="B440" s="41"/>
      <c r="C440" s="229" t="s">
        <v>757</v>
      </c>
      <c r="D440" s="229" t="s">
        <v>245</v>
      </c>
      <c r="E440" s="230" t="s">
        <v>11106</v>
      </c>
      <c r="F440" s="231" t="s">
        <v>11107</v>
      </c>
      <c r="G440" s="232" t="s">
        <v>360</v>
      </c>
      <c r="H440" s="233">
        <v>1</v>
      </c>
      <c r="I440" s="234"/>
      <c r="J440" s="235">
        <f>ROUND(I440*H440,2)</f>
        <v>0</v>
      </c>
      <c r="K440" s="231" t="s">
        <v>249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0.046300000000000001</v>
      </c>
      <c r="R440" s="238">
        <f>Q440*H440</f>
        <v>0.046300000000000001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87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11108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11109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87</v>
      </c>
    </row>
    <row r="442" s="2" customFormat="1">
      <c r="A442" s="40"/>
      <c r="B442" s="41"/>
      <c r="C442" s="42"/>
      <c r="D442" s="247" t="s">
        <v>254</v>
      </c>
      <c r="E442" s="42"/>
      <c r="F442" s="248" t="s">
        <v>11110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254</v>
      </c>
      <c r="AU442" s="19" t="s">
        <v>87</v>
      </c>
    </row>
    <row r="443" s="2" customFormat="1" ht="33" customHeight="1">
      <c r="A443" s="40"/>
      <c r="B443" s="41"/>
      <c r="C443" s="229" t="s">
        <v>1213</v>
      </c>
      <c r="D443" s="229" t="s">
        <v>245</v>
      </c>
      <c r="E443" s="230" t="s">
        <v>11111</v>
      </c>
      <c r="F443" s="231" t="s">
        <v>11112</v>
      </c>
      <c r="G443" s="232" t="s">
        <v>360</v>
      </c>
      <c r="H443" s="233">
        <v>1</v>
      </c>
      <c r="I443" s="234"/>
      <c r="J443" s="235">
        <f>ROUND(I443*H443,2)</f>
        <v>0</v>
      </c>
      <c r="K443" s="231" t="s">
        <v>249</v>
      </c>
      <c r="L443" s="46"/>
      <c r="M443" s="236" t="s">
        <v>1</v>
      </c>
      <c r="N443" s="237" t="s">
        <v>43</v>
      </c>
      <c r="O443" s="93"/>
      <c r="P443" s="238">
        <f>O443*H443</f>
        <v>0</v>
      </c>
      <c r="Q443" s="238">
        <v>0.0146</v>
      </c>
      <c r="R443" s="238">
        <f>Q443*H443</f>
        <v>0.0146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1097</v>
      </c>
      <c r="AT443" s="240" t="s">
        <v>245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11113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11114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>
      <c r="A445" s="40"/>
      <c r="B445" s="41"/>
      <c r="C445" s="42"/>
      <c r="D445" s="247" t="s">
        <v>254</v>
      </c>
      <c r="E445" s="42"/>
      <c r="F445" s="248" t="s">
        <v>11115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254</v>
      </c>
      <c r="AU445" s="19" t="s">
        <v>87</v>
      </c>
    </row>
    <row r="446" s="2" customFormat="1" ht="37.8" customHeight="1">
      <c r="A446" s="40"/>
      <c r="B446" s="41"/>
      <c r="C446" s="229" t="s">
        <v>1219</v>
      </c>
      <c r="D446" s="229" t="s">
        <v>245</v>
      </c>
      <c r="E446" s="230" t="s">
        <v>11116</v>
      </c>
      <c r="F446" s="231" t="s">
        <v>11117</v>
      </c>
      <c r="G446" s="232" t="s">
        <v>360</v>
      </c>
      <c r="H446" s="233">
        <v>1</v>
      </c>
      <c r="I446" s="234"/>
      <c r="J446" s="235">
        <f>ROUND(I446*H446,2)</f>
        <v>0</v>
      </c>
      <c r="K446" s="231" t="s">
        <v>249</v>
      </c>
      <c r="L446" s="46"/>
      <c r="M446" s="236" t="s">
        <v>1</v>
      </c>
      <c r="N446" s="237" t="s">
        <v>43</v>
      </c>
      <c r="O446" s="93"/>
      <c r="P446" s="238">
        <f>O446*H446</f>
        <v>0</v>
      </c>
      <c r="Q446" s="238">
        <v>0.041880000000000001</v>
      </c>
      <c r="R446" s="238">
        <f>Q446*H446</f>
        <v>0.041880000000000001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1097</v>
      </c>
      <c r="AT446" s="240" t="s">
        <v>245</v>
      </c>
      <c r="AU446" s="240" t="s">
        <v>87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11118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11119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87</v>
      </c>
    </row>
    <row r="448" s="2" customFormat="1">
      <c r="A448" s="40"/>
      <c r="B448" s="41"/>
      <c r="C448" s="42"/>
      <c r="D448" s="247" t="s">
        <v>254</v>
      </c>
      <c r="E448" s="42"/>
      <c r="F448" s="248" t="s">
        <v>11120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254</v>
      </c>
      <c r="AU448" s="19" t="s">
        <v>87</v>
      </c>
    </row>
    <row r="449" s="2" customFormat="1" ht="37.8" customHeight="1">
      <c r="A449" s="40"/>
      <c r="B449" s="41"/>
      <c r="C449" s="229" t="s">
        <v>1236</v>
      </c>
      <c r="D449" s="229" t="s">
        <v>245</v>
      </c>
      <c r="E449" s="230" t="s">
        <v>11121</v>
      </c>
      <c r="F449" s="231" t="s">
        <v>11122</v>
      </c>
      <c r="G449" s="232" t="s">
        <v>360</v>
      </c>
      <c r="H449" s="233">
        <v>1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0.025159999999999998</v>
      </c>
      <c r="R449" s="238">
        <f>Q449*H449</f>
        <v>0.025159999999999998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11123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11124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11125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2" customFormat="1" ht="37.8" customHeight="1">
      <c r="A452" s="40"/>
      <c r="B452" s="41"/>
      <c r="C452" s="229" t="s">
        <v>1242</v>
      </c>
      <c r="D452" s="229" t="s">
        <v>245</v>
      </c>
      <c r="E452" s="230" t="s">
        <v>11126</v>
      </c>
      <c r="F452" s="231" t="s">
        <v>11127</v>
      </c>
      <c r="G452" s="232" t="s">
        <v>360</v>
      </c>
      <c r="H452" s="233">
        <v>2</v>
      </c>
      <c r="I452" s="234"/>
      <c r="J452" s="235">
        <f>ROUND(I452*H452,2)</f>
        <v>0</v>
      </c>
      <c r="K452" s="231" t="s">
        <v>249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0.0309</v>
      </c>
      <c r="R452" s="238">
        <f>Q452*H452</f>
        <v>0.061800000000000001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11128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11129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2" customFormat="1">
      <c r="A454" s="40"/>
      <c r="B454" s="41"/>
      <c r="C454" s="42"/>
      <c r="D454" s="247" t="s">
        <v>254</v>
      </c>
      <c r="E454" s="42"/>
      <c r="F454" s="248" t="s">
        <v>11130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254</v>
      </c>
      <c r="AU454" s="19" t="s">
        <v>87</v>
      </c>
    </row>
    <row r="455" s="2" customFormat="1" ht="37.8" customHeight="1">
      <c r="A455" s="40"/>
      <c r="B455" s="41"/>
      <c r="C455" s="229" t="s">
        <v>1248</v>
      </c>
      <c r="D455" s="229" t="s">
        <v>245</v>
      </c>
      <c r="E455" s="230" t="s">
        <v>11131</v>
      </c>
      <c r="F455" s="231" t="s">
        <v>11132</v>
      </c>
      <c r="G455" s="232" t="s">
        <v>360</v>
      </c>
      <c r="H455" s="233">
        <v>2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0.0332</v>
      </c>
      <c r="R455" s="238">
        <f>Q455*H455</f>
        <v>0.066400000000000001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1097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11133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11134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11135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2" customFormat="1" ht="37.8" customHeight="1">
      <c r="A458" s="40"/>
      <c r="B458" s="41"/>
      <c r="C458" s="229" t="s">
        <v>1326</v>
      </c>
      <c r="D458" s="229" t="s">
        <v>245</v>
      </c>
      <c r="E458" s="230" t="s">
        <v>11136</v>
      </c>
      <c r="F458" s="231" t="s">
        <v>11137</v>
      </c>
      <c r="G458" s="232" t="s">
        <v>360</v>
      </c>
      <c r="H458" s="233">
        <v>1</v>
      </c>
      <c r="I458" s="234"/>
      <c r="J458" s="235">
        <f>ROUND(I458*H458,2)</f>
        <v>0</v>
      </c>
      <c r="K458" s="231" t="s">
        <v>249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0.036639999999999999</v>
      </c>
      <c r="R458" s="238">
        <f>Q458*H458</f>
        <v>0.036639999999999999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11138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11139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2" customFormat="1">
      <c r="A460" s="40"/>
      <c r="B460" s="41"/>
      <c r="C460" s="42"/>
      <c r="D460" s="247" t="s">
        <v>254</v>
      </c>
      <c r="E460" s="42"/>
      <c r="F460" s="248" t="s">
        <v>11140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254</v>
      </c>
      <c r="AU460" s="19" t="s">
        <v>87</v>
      </c>
    </row>
    <row r="461" s="2" customFormat="1" ht="37.8" customHeight="1">
      <c r="A461" s="40"/>
      <c r="B461" s="41"/>
      <c r="C461" s="229" t="s">
        <v>1332</v>
      </c>
      <c r="D461" s="229" t="s">
        <v>245</v>
      </c>
      <c r="E461" s="230" t="s">
        <v>11141</v>
      </c>
      <c r="F461" s="231" t="s">
        <v>11142</v>
      </c>
      <c r="G461" s="232" t="s">
        <v>360</v>
      </c>
      <c r="H461" s="233">
        <v>2</v>
      </c>
      <c r="I461" s="234"/>
      <c r="J461" s="235">
        <f>ROUND(I461*H461,2)</f>
        <v>0</v>
      </c>
      <c r="K461" s="231" t="s">
        <v>249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0.042380000000000001</v>
      </c>
      <c r="R461" s="238">
        <f>Q461*H461</f>
        <v>0.084760000000000002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11143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11144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>
      <c r="A463" s="40"/>
      <c r="B463" s="41"/>
      <c r="C463" s="42"/>
      <c r="D463" s="247" t="s">
        <v>254</v>
      </c>
      <c r="E463" s="42"/>
      <c r="F463" s="248" t="s">
        <v>11145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254</v>
      </c>
      <c r="AU463" s="19" t="s">
        <v>87</v>
      </c>
    </row>
    <row r="464" s="2" customFormat="1" ht="37.8" customHeight="1">
      <c r="A464" s="40"/>
      <c r="B464" s="41"/>
      <c r="C464" s="229" t="s">
        <v>1337</v>
      </c>
      <c r="D464" s="229" t="s">
        <v>245</v>
      </c>
      <c r="E464" s="230" t="s">
        <v>11146</v>
      </c>
      <c r="F464" s="231" t="s">
        <v>11147</v>
      </c>
      <c r="G464" s="232" t="s">
        <v>360</v>
      </c>
      <c r="H464" s="233">
        <v>1</v>
      </c>
      <c r="I464" s="234"/>
      <c r="J464" s="235">
        <f>ROUND(I464*H464,2)</f>
        <v>0</v>
      </c>
      <c r="K464" s="231" t="s">
        <v>249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0.068000000000000005</v>
      </c>
      <c r="R464" s="238">
        <f>Q464*H464</f>
        <v>0.068000000000000005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11148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11149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>
      <c r="A466" s="40"/>
      <c r="B466" s="41"/>
      <c r="C466" s="42"/>
      <c r="D466" s="247" t="s">
        <v>254</v>
      </c>
      <c r="E466" s="42"/>
      <c r="F466" s="248" t="s">
        <v>11150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254</v>
      </c>
      <c r="AU466" s="19" t="s">
        <v>87</v>
      </c>
    </row>
    <row r="467" s="2" customFormat="1" ht="37.8" customHeight="1">
      <c r="A467" s="40"/>
      <c r="B467" s="41"/>
      <c r="C467" s="229" t="s">
        <v>743</v>
      </c>
      <c r="D467" s="229" t="s">
        <v>245</v>
      </c>
      <c r="E467" s="230" t="s">
        <v>11151</v>
      </c>
      <c r="F467" s="231" t="s">
        <v>11152</v>
      </c>
      <c r="G467" s="232" t="s">
        <v>360</v>
      </c>
      <c r="H467" s="233">
        <v>1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0.047840000000000001</v>
      </c>
      <c r="R467" s="238">
        <f>Q467*H467</f>
        <v>0.047840000000000001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1097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11153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11154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11155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2" customFormat="1" ht="24.15" customHeight="1">
      <c r="A470" s="40"/>
      <c r="B470" s="41"/>
      <c r="C470" s="229" t="s">
        <v>697</v>
      </c>
      <c r="D470" s="229" t="s">
        <v>245</v>
      </c>
      <c r="E470" s="230" t="s">
        <v>5785</v>
      </c>
      <c r="F470" s="231" t="s">
        <v>5786</v>
      </c>
      <c r="G470" s="232" t="s">
        <v>360</v>
      </c>
      <c r="H470" s="233">
        <v>12</v>
      </c>
      <c r="I470" s="234"/>
      <c r="J470" s="235">
        <f>ROUND(I470*H470,2)</f>
        <v>0</v>
      </c>
      <c r="K470" s="231" t="s">
        <v>249</v>
      </c>
      <c r="L470" s="46"/>
      <c r="M470" s="236" t="s">
        <v>1</v>
      </c>
      <c r="N470" s="237" t="s">
        <v>43</v>
      </c>
      <c r="O470" s="93"/>
      <c r="P470" s="238">
        <f>O470*H470</f>
        <v>0</v>
      </c>
      <c r="Q470" s="238">
        <v>5.0000000000000002E-05</v>
      </c>
      <c r="R470" s="238">
        <f>Q470*H470</f>
        <v>0.00060000000000000006</v>
      </c>
      <c r="S470" s="238">
        <v>0.01235</v>
      </c>
      <c r="T470" s="239">
        <f>S470*H470</f>
        <v>0.1482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1097</v>
      </c>
      <c r="AT470" s="240" t="s">
        <v>245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11156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11157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>
      <c r="A472" s="40"/>
      <c r="B472" s="41"/>
      <c r="C472" s="42"/>
      <c r="D472" s="247" t="s">
        <v>254</v>
      </c>
      <c r="E472" s="42"/>
      <c r="F472" s="248" t="s">
        <v>11158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254</v>
      </c>
      <c r="AU472" s="19" t="s">
        <v>87</v>
      </c>
    </row>
    <row r="473" s="2" customFormat="1" ht="24.15" customHeight="1">
      <c r="A473" s="40"/>
      <c r="B473" s="41"/>
      <c r="C473" s="229" t="s">
        <v>705</v>
      </c>
      <c r="D473" s="229" t="s">
        <v>245</v>
      </c>
      <c r="E473" s="230" t="s">
        <v>11159</v>
      </c>
      <c r="F473" s="231" t="s">
        <v>11160</v>
      </c>
      <c r="G473" s="232" t="s">
        <v>360</v>
      </c>
      <c r="H473" s="233">
        <v>1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0.047800000000000002</v>
      </c>
      <c r="R473" s="238">
        <f>Q473*H473</f>
        <v>0.047800000000000002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11161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11162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11163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2" customFormat="1" ht="24.15" customHeight="1">
      <c r="A476" s="40"/>
      <c r="B476" s="41"/>
      <c r="C476" s="229" t="s">
        <v>2255</v>
      </c>
      <c r="D476" s="229" t="s">
        <v>245</v>
      </c>
      <c r="E476" s="230" t="s">
        <v>11164</v>
      </c>
      <c r="F476" s="231" t="s">
        <v>11165</v>
      </c>
      <c r="G476" s="232" t="s">
        <v>3581</v>
      </c>
      <c r="H476" s="310"/>
      <c r="I476" s="234"/>
      <c r="J476" s="235">
        <f>ROUND(I476*H476,2)</f>
        <v>0</v>
      </c>
      <c r="K476" s="231" t="s">
        <v>249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11166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11167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>
      <c r="A478" s="40"/>
      <c r="B478" s="41"/>
      <c r="C478" s="42"/>
      <c r="D478" s="247" t="s">
        <v>254</v>
      </c>
      <c r="E478" s="42"/>
      <c r="F478" s="248" t="s">
        <v>11168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254</v>
      </c>
      <c r="AU478" s="19" t="s">
        <v>87</v>
      </c>
    </row>
    <row r="479" s="12" customFormat="1" ht="22.8" customHeight="1">
      <c r="A479" s="12"/>
      <c r="B479" s="213"/>
      <c r="C479" s="214"/>
      <c r="D479" s="215" t="s">
        <v>77</v>
      </c>
      <c r="E479" s="227" t="s">
        <v>1358</v>
      </c>
      <c r="F479" s="227" t="s">
        <v>1359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SUM(P480:P504)</f>
        <v>0</v>
      </c>
      <c r="Q479" s="221"/>
      <c r="R479" s="222">
        <f>SUM(R480:R504)</f>
        <v>0.32265749999999999</v>
      </c>
      <c r="S479" s="221"/>
      <c r="T479" s="223">
        <f>SUM(T480:T504)</f>
        <v>0.73048950000000001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87</v>
      </c>
      <c r="AT479" s="225" t="s">
        <v>77</v>
      </c>
      <c r="AU479" s="225" t="s">
        <v>85</v>
      </c>
      <c r="AY479" s="224" t="s">
        <v>242</v>
      </c>
      <c r="BK479" s="226">
        <f>SUM(BK480:BK504)</f>
        <v>0</v>
      </c>
    </row>
    <row r="480" s="2" customFormat="1" ht="24.15" customHeight="1">
      <c r="A480" s="40"/>
      <c r="B480" s="41"/>
      <c r="C480" s="229" t="s">
        <v>2261</v>
      </c>
      <c r="D480" s="229" t="s">
        <v>245</v>
      </c>
      <c r="E480" s="230" t="s">
        <v>11169</v>
      </c>
      <c r="F480" s="231" t="s">
        <v>11170</v>
      </c>
      <c r="G480" s="232" t="s">
        <v>248</v>
      </c>
      <c r="H480" s="233">
        <v>18.288</v>
      </c>
      <c r="I480" s="234"/>
      <c r="J480" s="235">
        <f>ROUND(I480*H480,2)</f>
        <v>0</v>
      </c>
      <c r="K480" s="231" t="s">
        <v>249</v>
      </c>
      <c r="L480" s="46"/>
      <c r="M480" s="236" t="s">
        <v>1</v>
      </c>
      <c r="N480" s="237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0.03175</v>
      </c>
      <c r="T480" s="239">
        <f>S480*H480</f>
        <v>0.58064400000000005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1097</v>
      </c>
      <c r="AT480" s="240" t="s">
        <v>245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11171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11172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>
      <c r="A482" s="40"/>
      <c r="B482" s="41"/>
      <c r="C482" s="42"/>
      <c r="D482" s="247" t="s">
        <v>254</v>
      </c>
      <c r="E482" s="42"/>
      <c r="F482" s="248" t="s">
        <v>11173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254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11174</v>
      </c>
      <c r="G483" s="260"/>
      <c r="H483" s="263">
        <v>18.287500000000001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2268</v>
      </c>
      <c r="D484" s="229" t="s">
        <v>245</v>
      </c>
      <c r="E484" s="230" t="s">
        <v>11175</v>
      </c>
      <c r="F484" s="231" t="s">
        <v>11176</v>
      </c>
      <c r="G484" s="232" t="s">
        <v>248</v>
      </c>
      <c r="H484" s="233">
        <v>5.25</v>
      </c>
      <c r="I484" s="234"/>
      <c r="J484" s="235">
        <f>ROUND(I484*H484,2)</f>
        <v>0</v>
      </c>
      <c r="K484" s="231" t="s">
        <v>249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0.013390000000000001</v>
      </c>
      <c r="R484" s="238">
        <f>Q484*H484</f>
        <v>0.070297499999999999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11177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11178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7" t="s">
        <v>254</v>
      </c>
      <c r="E486" s="42"/>
      <c r="F486" s="248" t="s">
        <v>11179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254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11180</v>
      </c>
      <c r="G487" s="260"/>
      <c r="H487" s="263">
        <v>5.25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2186</v>
      </c>
      <c r="D488" s="229" t="s">
        <v>245</v>
      </c>
      <c r="E488" s="230" t="s">
        <v>1371</v>
      </c>
      <c r="F488" s="231" t="s">
        <v>1372</v>
      </c>
      <c r="G488" s="232" t="s">
        <v>248</v>
      </c>
      <c r="H488" s="233">
        <v>16.539999999999999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0.0126</v>
      </c>
      <c r="R488" s="238">
        <f>Q488*H488</f>
        <v>0.20840399999999998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11181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1374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1375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11182</v>
      </c>
      <c r="G491" s="260"/>
      <c r="H491" s="263">
        <v>14.07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78</v>
      </c>
      <c r="AY491" s="269" t="s">
        <v>242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11183</v>
      </c>
      <c r="G492" s="260"/>
      <c r="H492" s="263">
        <v>2.4700000000000002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16.539999999999999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29" t="s">
        <v>685</v>
      </c>
      <c r="D494" s="229" t="s">
        <v>245</v>
      </c>
      <c r="E494" s="230" t="s">
        <v>3176</v>
      </c>
      <c r="F494" s="231" t="s">
        <v>3177</v>
      </c>
      <c r="G494" s="232" t="s">
        <v>248</v>
      </c>
      <c r="H494" s="233">
        <v>14.07</v>
      </c>
      <c r="I494" s="234"/>
      <c r="J494" s="235">
        <f>ROUND(I494*H494,2)</f>
        <v>0</v>
      </c>
      <c r="K494" s="231" t="s">
        <v>249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0.01065</v>
      </c>
      <c r="T494" s="239">
        <f>S494*H494</f>
        <v>0.14984549999999999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11184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3179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>
      <c r="A496" s="40"/>
      <c r="B496" s="41"/>
      <c r="C496" s="42"/>
      <c r="D496" s="247" t="s">
        <v>254</v>
      </c>
      <c r="E496" s="42"/>
      <c r="F496" s="248" t="s">
        <v>3180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254</v>
      </c>
      <c r="AU496" s="19" t="s">
        <v>87</v>
      </c>
    </row>
    <row r="497" s="14" customFormat="1">
      <c r="A497" s="14"/>
      <c r="B497" s="259"/>
      <c r="C497" s="260"/>
      <c r="D497" s="242" t="s">
        <v>256</v>
      </c>
      <c r="E497" s="261" t="s">
        <v>1</v>
      </c>
      <c r="F497" s="262" t="s">
        <v>11182</v>
      </c>
      <c r="G497" s="260"/>
      <c r="H497" s="263">
        <v>14.07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256</v>
      </c>
      <c r="AU497" s="269" t="s">
        <v>87</v>
      </c>
      <c r="AV497" s="14" t="s">
        <v>87</v>
      </c>
      <c r="AW497" s="14" t="s">
        <v>36</v>
      </c>
      <c r="AX497" s="14" t="s">
        <v>85</v>
      </c>
      <c r="AY497" s="269" t="s">
        <v>242</v>
      </c>
    </row>
    <row r="498" s="2" customFormat="1" ht="21.75" customHeight="1">
      <c r="A498" s="40"/>
      <c r="B498" s="41"/>
      <c r="C498" s="229" t="s">
        <v>692</v>
      </c>
      <c r="D498" s="229" t="s">
        <v>245</v>
      </c>
      <c r="E498" s="230" t="s">
        <v>11185</v>
      </c>
      <c r="F498" s="231" t="s">
        <v>11186</v>
      </c>
      <c r="G498" s="232" t="s">
        <v>248</v>
      </c>
      <c r="H498" s="233">
        <v>3.6000000000000001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0.01221</v>
      </c>
      <c r="R498" s="238">
        <f>Q498*H498</f>
        <v>0.043956000000000002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1097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11187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11188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11189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11190</v>
      </c>
      <c r="G501" s="260"/>
      <c r="H501" s="263">
        <v>3.6000000000000001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37.8" customHeight="1">
      <c r="A502" s="40"/>
      <c r="B502" s="41"/>
      <c r="C502" s="229" t="s">
        <v>627</v>
      </c>
      <c r="D502" s="229" t="s">
        <v>245</v>
      </c>
      <c r="E502" s="230" t="s">
        <v>11191</v>
      </c>
      <c r="F502" s="231" t="s">
        <v>11192</v>
      </c>
      <c r="G502" s="232" t="s">
        <v>299</v>
      </c>
      <c r="H502" s="233">
        <v>0.32300000000000001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11193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11194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11195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2" customFormat="1" ht="22.8" customHeight="1">
      <c r="A505" s="12"/>
      <c r="B505" s="213"/>
      <c r="C505" s="214"/>
      <c r="D505" s="215" t="s">
        <v>77</v>
      </c>
      <c r="E505" s="227" t="s">
        <v>2055</v>
      </c>
      <c r="F505" s="227" t="s">
        <v>2056</v>
      </c>
      <c r="G505" s="214"/>
      <c r="H505" s="214"/>
      <c r="I505" s="217"/>
      <c r="J505" s="228">
        <f>BK505</f>
        <v>0</v>
      </c>
      <c r="K505" s="214"/>
      <c r="L505" s="219"/>
      <c r="M505" s="220"/>
      <c r="N505" s="221"/>
      <c r="O505" s="221"/>
      <c r="P505" s="222">
        <f>SUM(P506:P539)</f>
        <v>0</v>
      </c>
      <c r="Q505" s="221"/>
      <c r="R505" s="222">
        <f>SUM(R506:R539)</f>
        <v>0.90381099999999992</v>
      </c>
      <c r="S505" s="221"/>
      <c r="T505" s="223">
        <f>SUM(T506:T539)</f>
        <v>0.97992800000000002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4" t="s">
        <v>87</v>
      </c>
      <c r="AT505" s="225" t="s">
        <v>77</v>
      </c>
      <c r="AU505" s="225" t="s">
        <v>85</v>
      </c>
      <c r="AY505" s="224" t="s">
        <v>242</v>
      </c>
      <c r="BK505" s="226">
        <f>SUM(BK506:BK539)</f>
        <v>0</v>
      </c>
    </row>
    <row r="506" s="2" customFormat="1" ht="16.5" customHeight="1">
      <c r="A506" s="40"/>
      <c r="B506" s="41"/>
      <c r="C506" s="229" t="s">
        <v>2349</v>
      </c>
      <c r="D506" s="229" t="s">
        <v>245</v>
      </c>
      <c r="E506" s="230" t="s">
        <v>2058</v>
      </c>
      <c r="F506" s="231" t="s">
        <v>2059</v>
      </c>
      <c r="G506" s="232" t="s">
        <v>248</v>
      </c>
      <c r="H506" s="233">
        <v>27.760000000000002</v>
      </c>
      <c r="I506" s="234"/>
      <c r="J506" s="235">
        <f>ROUND(I506*H506,2)</f>
        <v>0</v>
      </c>
      <c r="K506" s="231" t="s">
        <v>249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0.00029999999999999997</v>
      </c>
      <c r="R506" s="238">
        <f>Q506*H506</f>
        <v>0.0083280000000000003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11196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2061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>
      <c r="A508" s="40"/>
      <c r="B508" s="41"/>
      <c r="C508" s="42"/>
      <c r="D508" s="247" t="s">
        <v>254</v>
      </c>
      <c r="E508" s="42"/>
      <c r="F508" s="248" t="s">
        <v>2062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254</v>
      </c>
      <c r="AU508" s="19" t="s">
        <v>87</v>
      </c>
    </row>
    <row r="509" s="14" customFormat="1">
      <c r="A509" s="14"/>
      <c r="B509" s="259"/>
      <c r="C509" s="260"/>
      <c r="D509" s="242" t="s">
        <v>256</v>
      </c>
      <c r="E509" s="261" t="s">
        <v>1</v>
      </c>
      <c r="F509" s="262" t="s">
        <v>11197</v>
      </c>
      <c r="G509" s="260"/>
      <c r="H509" s="263">
        <v>27.760000000000002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9" t="s">
        <v>256</v>
      </c>
      <c r="AU509" s="269" t="s">
        <v>87</v>
      </c>
      <c r="AV509" s="14" t="s">
        <v>87</v>
      </c>
      <c r="AW509" s="14" t="s">
        <v>36</v>
      </c>
      <c r="AX509" s="14" t="s">
        <v>85</v>
      </c>
      <c r="AY509" s="269" t="s">
        <v>242</v>
      </c>
    </row>
    <row r="510" s="2" customFormat="1" ht="21.75" customHeight="1">
      <c r="A510" s="40"/>
      <c r="B510" s="41"/>
      <c r="C510" s="229" t="s">
        <v>2355</v>
      </c>
      <c r="D510" s="229" t="s">
        <v>245</v>
      </c>
      <c r="E510" s="230" t="s">
        <v>11198</v>
      </c>
      <c r="F510" s="231" t="s">
        <v>11199</v>
      </c>
      <c r="G510" s="232" t="s">
        <v>248</v>
      </c>
      <c r="H510" s="233">
        <v>27.760000000000002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11200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11201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11202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87</v>
      </c>
    </row>
    <row r="513" s="2" customFormat="1" ht="16.5" customHeight="1">
      <c r="A513" s="40"/>
      <c r="B513" s="41"/>
      <c r="C513" s="229" t="s">
        <v>797</v>
      </c>
      <c r="D513" s="229" t="s">
        <v>245</v>
      </c>
      <c r="E513" s="230" t="s">
        <v>3391</v>
      </c>
      <c r="F513" s="231" t="s">
        <v>3392</v>
      </c>
      <c r="G513" s="232" t="s">
        <v>248</v>
      </c>
      <c r="H513" s="233">
        <v>27.760000000000002</v>
      </c>
      <c r="I513" s="234"/>
      <c r="J513" s="235">
        <f>ROUND(I513*H513,2)</f>
        <v>0</v>
      </c>
      <c r="K513" s="231" t="s">
        <v>249</v>
      </c>
      <c r="L513" s="46"/>
      <c r="M513" s="236" t="s">
        <v>1</v>
      </c>
      <c r="N513" s="237" t="s">
        <v>43</v>
      </c>
      <c r="O513" s="93"/>
      <c r="P513" s="238">
        <f>O513*H513</f>
        <v>0</v>
      </c>
      <c r="Q513" s="238">
        <v>0</v>
      </c>
      <c r="R513" s="238">
        <f>Q513*H513</f>
        <v>0</v>
      </c>
      <c r="S513" s="238">
        <v>0.035299999999999998</v>
      </c>
      <c r="T513" s="239">
        <f>S513*H513</f>
        <v>0.97992800000000002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1097</v>
      </c>
      <c r="AT513" s="240" t="s">
        <v>245</v>
      </c>
      <c r="AU513" s="240" t="s">
        <v>87</v>
      </c>
      <c r="AY513" s="19" t="s">
        <v>242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85</v>
      </c>
      <c r="BK513" s="241">
        <f>ROUND(I513*H513,2)</f>
        <v>0</v>
      </c>
      <c r="BL513" s="19" t="s">
        <v>1097</v>
      </c>
      <c r="BM513" s="240" t="s">
        <v>11203</v>
      </c>
    </row>
    <row r="514" s="2" customFormat="1">
      <c r="A514" s="40"/>
      <c r="B514" s="41"/>
      <c r="C514" s="42"/>
      <c r="D514" s="242" t="s">
        <v>252</v>
      </c>
      <c r="E514" s="42"/>
      <c r="F514" s="243" t="s">
        <v>3392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252</v>
      </c>
      <c r="AU514" s="19" t="s">
        <v>87</v>
      </c>
    </row>
    <row r="515" s="2" customFormat="1">
      <c r="A515" s="40"/>
      <c r="B515" s="41"/>
      <c r="C515" s="42"/>
      <c r="D515" s="247" t="s">
        <v>254</v>
      </c>
      <c r="E515" s="42"/>
      <c r="F515" s="248" t="s">
        <v>3394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254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11197</v>
      </c>
      <c r="G516" s="260"/>
      <c r="H516" s="263">
        <v>27.760000000000002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33" customHeight="1">
      <c r="A517" s="40"/>
      <c r="B517" s="41"/>
      <c r="C517" s="229" t="s">
        <v>1193</v>
      </c>
      <c r="D517" s="229" t="s">
        <v>245</v>
      </c>
      <c r="E517" s="230" t="s">
        <v>11204</v>
      </c>
      <c r="F517" s="231" t="s">
        <v>11205</v>
      </c>
      <c r="G517" s="232" t="s">
        <v>248</v>
      </c>
      <c r="H517" s="233">
        <v>27.760000000000002</v>
      </c>
      <c r="I517" s="234"/>
      <c r="J517" s="235">
        <f>ROUND(I517*H517,2)</f>
        <v>0</v>
      </c>
      <c r="K517" s="231" t="s">
        <v>249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0.0075500000000000003</v>
      </c>
      <c r="R517" s="238">
        <f>Q517*H517</f>
        <v>0.20958800000000002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11206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11207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2" customFormat="1">
      <c r="A519" s="40"/>
      <c r="B519" s="41"/>
      <c r="C519" s="42"/>
      <c r="D519" s="247" t="s">
        <v>254</v>
      </c>
      <c r="E519" s="42"/>
      <c r="F519" s="248" t="s">
        <v>11208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254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11197</v>
      </c>
      <c r="G520" s="260"/>
      <c r="H520" s="263">
        <v>27.760000000000002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85</v>
      </c>
      <c r="AY520" s="269" t="s">
        <v>242</v>
      </c>
    </row>
    <row r="521" s="2" customFormat="1" ht="24.15" customHeight="1">
      <c r="A521" s="40"/>
      <c r="B521" s="41"/>
      <c r="C521" s="281" t="s">
        <v>1203</v>
      </c>
      <c r="D521" s="281" t="s">
        <v>478</v>
      </c>
      <c r="E521" s="282" t="s">
        <v>11209</v>
      </c>
      <c r="F521" s="283" t="s">
        <v>11210</v>
      </c>
      <c r="G521" s="284" t="s">
        <v>248</v>
      </c>
      <c r="H521" s="285">
        <v>30.536000000000001</v>
      </c>
      <c r="I521" s="286"/>
      <c r="J521" s="287">
        <f>ROUND(I521*H521,2)</f>
        <v>0</v>
      </c>
      <c r="K521" s="283" t="s">
        <v>249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0.021999999999999999</v>
      </c>
      <c r="R521" s="238">
        <f>Q521*H521</f>
        <v>0.67179199999999994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11211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11210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14" customFormat="1">
      <c r="A523" s="14"/>
      <c r="B523" s="259"/>
      <c r="C523" s="260"/>
      <c r="D523" s="242" t="s">
        <v>256</v>
      </c>
      <c r="E523" s="260"/>
      <c r="F523" s="262" t="s">
        <v>11212</v>
      </c>
      <c r="G523" s="260"/>
      <c r="H523" s="263">
        <v>30.536000000000001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4</v>
      </c>
      <c r="AX523" s="14" t="s">
        <v>85</v>
      </c>
      <c r="AY523" s="269" t="s">
        <v>242</v>
      </c>
    </row>
    <row r="524" s="2" customFormat="1" ht="33" customHeight="1">
      <c r="A524" s="40"/>
      <c r="B524" s="41"/>
      <c r="C524" s="229" t="s">
        <v>807</v>
      </c>
      <c r="D524" s="229" t="s">
        <v>245</v>
      </c>
      <c r="E524" s="230" t="s">
        <v>11213</v>
      </c>
      <c r="F524" s="231" t="s">
        <v>11214</v>
      </c>
      <c r="G524" s="232" t="s">
        <v>248</v>
      </c>
      <c r="H524" s="233">
        <v>27.760000000000002</v>
      </c>
      <c r="I524" s="234"/>
      <c r="J524" s="235">
        <f>ROUND(I524*H524,2)</f>
        <v>0</v>
      </c>
      <c r="K524" s="231" t="s">
        <v>249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11215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11216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>
      <c r="A526" s="40"/>
      <c r="B526" s="41"/>
      <c r="C526" s="42"/>
      <c r="D526" s="247" t="s">
        <v>254</v>
      </c>
      <c r="E526" s="42"/>
      <c r="F526" s="248" t="s">
        <v>11217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254</v>
      </c>
      <c r="AU526" s="19" t="s">
        <v>87</v>
      </c>
    </row>
    <row r="527" s="2" customFormat="1" ht="24.15" customHeight="1">
      <c r="A527" s="40"/>
      <c r="B527" s="41"/>
      <c r="C527" s="229" t="s">
        <v>1775</v>
      </c>
      <c r="D527" s="229" t="s">
        <v>245</v>
      </c>
      <c r="E527" s="230" t="s">
        <v>11218</v>
      </c>
      <c r="F527" s="231" t="s">
        <v>11219</v>
      </c>
      <c r="G527" s="232" t="s">
        <v>248</v>
      </c>
      <c r="H527" s="233">
        <v>6.3600000000000003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0.0015</v>
      </c>
      <c r="R527" s="238">
        <f>Q527*H527</f>
        <v>0.0095399999999999999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1097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11220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11221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11222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11223</v>
      </c>
      <c r="G530" s="260"/>
      <c r="H530" s="263">
        <v>4.46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11224</v>
      </c>
      <c r="G531" s="260"/>
      <c r="H531" s="263">
        <v>0.90000000000000002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11225</v>
      </c>
      <c r="G532" s="260"/>
      <c r="H532" s="263">
        <v>1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5" customFormat="1">
      <c r="A533" s="15"/>
      <c r="B533" s="270"/>
      <c r="C533" s="271"/>
      <c r="D533" s="242" t="s">
        <v>256</v>
      </c>
      <c r="E533" s="272" t="s">
        <v>1</v>
      </c>
      <c r="F533" s="273" t="s">
        <v>269</v>
      </c>
      <c r="G533" s="271"/>
      <c r="H533" s="274">
        <v>6.3600000000000003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0" t="s">
        <v>256</v>
      </c>
      <c r="AU533" s="280" t="s">
        <v>87</v>
      </c>
      <c r="AV533" s="15" t="s">
        <v>250</v>
      </c>
      <c r="AW533" s="15" t="s">
        <v>36</v>
      </c>
      <c r="AX533" s="15" t="s">
        <v>85</v>
      </c>
      <c r="AY533" s="280" t="s">
        <v>242</v>
      </c>
    </row>
    <row r="534" s="2" customFormat="1" ht="16.5" customHeight="1">
      <c r="A534" s="40"/>
      <c r="B534" s="41"/>
      <c r="C534" s="229" t="s">
        <v>1781</v>
      </c>
      <c r="D534" s="229" t="s">
        <v>245</v>
      </c>
      <c r="E534" s="230" t="s">
        <v>11226</v>
      </c>
      <c r="F534" s="231" t="s">
        <v>11227</v>
      </c>
      <c r="G534" s="232" t="s">
        <v>262</v>
      </c>
      <c r="H534" s="233">
        <v>50.700000000000003</v>
      </c>
      <c r="I534" s="234"/>
      <c r="J534" s="235">
        <f>ROUND(I534*H534,2)</f>
        <v>0</v>
      </c>
      <c r="K534" s="231" t="s">
        <v>249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9.0000000000000006E-05</v>
      </c>
      <c r="R534" s="238">
        <f>Q534*H534</f>
        <v>0.0045630000000000002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11228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11229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>
      <c r="A536" s="40"/>
      <c r="B536" s="41"/>
      <c r="C536" s="42"/>
      <c r="D536" s="247" t="s">
        <v>254</v>
      </c>
      <c r="E536" s="42"/>
      <c r="F536" s="248" t="s">
        <v>11230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254</v>
      </c>
      <c r="AU536" s="19" t="s">
        <v>87</v>
      </c>
    </row>
    <row r="537" s="2" customFormat="1" ht="24.15" customHeight="1">
      <c r="A537" s="40"/>
      <c r="B537" s="41"/>
      <c r="C537" s="229" t="s">
        <v>1786</v>
      </c>
      <c r="D537" s="229" t="s">
        <v>245</v>
      </c>
      <c r="E537" s="230" t="s">
        <v>11231</v>
      </c>
      <c r="F537" s="231" t="s">
        <v>11232</v>
      </c>
      <c r="G537" s="232" t="s">
        <v>3581</v>
      </c>
      <c r="H537" s="310"/>
      <c r="I537" s="234"/>
      <c r="J537" s="235">
        <f>ROUND(I537*H537,2)</f>
        <v>0</v>
      </c>
      <c r="K537" s="231" t="s">
        <v>249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11233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11234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2" customFormat="1">
      <c r="A539" s="40"/>
      <c r="B539" s="41"/>
      <c r="C539" s="42"/>
      <c r="D539" s="247" t="s">
        <v>254</v>
      </c>
      <c r="E539" s="42"/>
      <c r="F539" s="248" t="s">
        <v>11235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254</v>
      </c>
      <c r="AU539" s="19" t="s">
        <v>87</v>
      </c>
    </row>
    <row r="540" s="12" customFormat="1" ht="22.8" customHeight="1">
      <c r="A540" s="12"/>
      <c r="B540" s="213"/>
      <c r="C540" s="214"/>
      <c r="D540" s="215" t="s">
        <v>77</v>
      </c>
      <c r="E540" s="227" t="s">
        <v>2184</v>
      </c>
      <c r="F540" s="227" t="s">
        <v>2185</v>
      </c>
      <c r="G540" s="214"/>
      <c r="H540" s="214"/>
      <c r="I540" s="217"/>
      <c r="J540" s="228">
        <f>BK540</f>
        <v>0</v>
      </c>
      <c r="K540" s="214"/>
      <c r="L540" s="219"/>
      <c r="M540" s="220"/>
      <c r="N540" s="221"/>
      <c r="O540" s="221"/>
      <c r="P540" s="222">
        <f>SUM(P541:P592)</f>
        <v>0</v>
      </c>
      <c r="Q540" s="221"/>
      <c r="R540" s="222">
        <f>SUM(R541:R592)</f>
        <v>2.0398045000000002</v>
      </c>
      <c r="S540" s="221"/>
      <c r="T540" s="223">
        <f>SUM(T541:T592)</f>
        <v>1.2620799999999999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4" t="s">
        <v>87</v>
      </c>
      <c r="AT540" s="225" t="s">
        <v>77</v>
      </c>
      <c r="AU540" s="225" t="s">
        <v>85</v>
      </c>
      <c r="AY540" s="224" t="s">
        <v>242</v>
      </c>
      <c r="BK540" s="226">
        <f>SUM(BK541:BK592)</f>
        <v>0</v>
      </c>
    </row>
    <row r="541" s="2" customFormat="1" ht="16.5" customHeight="1">
      <c r="A541" s="40"/>
      <c r="B541" s="41"/>
      <c r="C541" s="229" t="s">
        <v>1791</v>
      </c>
      <c r="D541" s="229" t="s">
        <v>245</v>
      </c>
      <c r="E541" s="230" t="s">
        <v>2187</v>
      </c>
      <c r="F541" s="231" t="s">
        <v>2188</v>
      </c>
      <c r="G541" s="232" t="s">
        <v>248</v>
      </c>
      <c r="H541" s="233">
        <v>69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0.00029999999999999997</v>
      </c>
      <c r="R541" s="238">
        <f>Q541*H541</f>
        <v>0.0207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11236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2190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2191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3" customFormat="1">
      <c r="A544" s="13"/>
      <c r="B544" s="249"/>
      <c r="C544" s="250"/>
      <c r="D544" s="242" t="s">
        <v>256</v>
      </c>
      <c r="E544" s="251" t="s">
        <v>1</v>
      </c>
      <c r="F544" s="252" t="s">
        <v>10836</v>
      </c>
      <c r="G544" s="250"/>
      <c r="H544" s="251" t="s">
        <v>1</v>
      </c>
      <c r="I544" s="253"/>
      <c r="J544" s="250"/>
      <c r="K544" s="250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87</v>
      </c>
      <c r="AV544" s="13" t="s">
        <v>85</v>
      </c>
      <c r="AW544" s="13" t="s">
        <v>36</v>
      </c>
      <c r="AX544" s="13" t="s">
        <v>78</v>
      </c>
      <c r="AY544" s="258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10837</v>
      </c>
      <c r="G545" s="260"/>
      <c r="H545" s="263">
        <v>44.399999999999999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10838</v>
      </c>
      <c r="G546" s="260"/>
      <c r="H546" s="263">
        <v>40.600000000000001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10839</v>
      </c>
      <c r="G547" s="260"/>
      <c r="H547" s="263">
        <v>-16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5" customFormat="1">
      <c r="A548" s="15"/>
      <c r="B548" s="270"/>
      <c r="C548" s="271"/>
      <c r="D548" s="242" t="s">
        <v>256</v>
      </c>
      <c r="E548" s="272" t="s">
        <v>1</v>
      </c>
      <c r="F548" s="273" t="s">
        <v>269</v>
      </c>
      <c r="G548" s="271"/>
      <c r="H548" s="274">
        <v>69</v>
      </c>
      <c r="I548" s="275"/>
      <c r="J548" s="271"/>
      <c r="K548" s="271"/>
      <c r="L548" s="276"/>
      <c r="M548" s="277"/>
      <c r="N548" s="278"/>
      <c r="O548" s="278"/>
      <c r="P548" s="278"/>
      <c r="Q548" s="278"/>
      <c r="R548" s="278"/>
      <c r="S548" s="278"/>
      <c r="T548" s="27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0" t="s">
        <v>256</v>
      </c>
      <c r="AU548" s="280" t="s">
        <v>87</v>
      </c>
      <c r="AV548" s="15" t="s">
        <v>250</v>
      </c>
      <c r="AW548" s="15" t="s">
        <v>36</v>
      </c>
      <c r="AX548" s="15" t="s">
        <v>85</v>
      </c>
      <c r="AY548" s="280" t="s">
        <v>242</v>
      </c>
    </row>
    <row r="549" s="2" customFormat="1" ht="24.15" customHeight="1">
      <c r="A549" s="40"/>
      <c r="B549" s="41"/>
      <c r="C549" s="229" t="s">
        <v>1796</v>
      </c>
      <c r="D549" s="229" t="s">
        <v>245</v>
      </c>
      <c r="E549" s="230" t="s">
        <v>2205</v>
      </c>
      <c r="F549" s="231" t="s">
        <v>2206</v>
      </c>
      <c r="G549" s="232" t="s">
        <v>248</v>
      </c>
      <c r="H549" s="233">
        <v>13</v>
      </c>
      <c r="I549" s="234"/>
      <c r="J549" s="235">
        <f>ROUND(I549*H549,2)</f>
        <v>0</v>
      </c>
      <c r="K549" s="231" t="s">
        <v>249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0.0015</v>
      </c>
      <c r="R549" s="238">
        <f>Q549*H549</f>
        <v>0.0195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87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11237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2208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87</v>
      </c>
    </row>
    <row r="551" s="2" customFormat="1">
      <c r="A551" s="40"/>
      <c r="B551" s="41"/>
      <c r="C551" s="42"/>
      <c r="D551" s="247" t="s">
        <v>254</v>
      </c>
      <c r="E551" s="42"/>
      <c r="F551" s="248" t="s">
        <v>2209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254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11238</v>
      </c>
      <c r="G552" s="260"/>
      <c r="H552" s="263">
        <v>7.5999999999999996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11239</v>
      </c>
      <c r="G553" s="260"/>
      <c r="H553" s="263">
        <v>3.2000000000000002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78</v>
      </c>
      <c r="AY553" s="269" t="s">
        <v>242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11240</v>
      </c>
      <c r="G554" s="260"/>
      <c r="H554" s="263">
        <v>2.2000000000000002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87</v>
      </c>
      <c r="AV554" s="14" t="s">
        <v>87</v>
      </c>
      <c r="AW554" s="14" t="s">
        <v>36</v>
      </c>
      <c r="AX554" s="14" t="s">
        <v>78</v>
      </c>
      <c r="AY554" s="269" t="s">
        <v>242</v>
      </c>
    </row>
    <row r="555" s="15" customFormat="1">
      <c r="A555" s="15"/>
      <c r="B555" s="270"/>
      <c r="C555" s="271"/>
      <c r="D555" s="242" t="s">
        <v>256</v>
      </c>
      <c r="E555" s="272" t="s">
        <v>1</v>
      </c>
      <c r="F555" s="273" t="s">
        <v>269</v>
      </c>
      <c r="G555" s="271"/>
      <c r="H555" s="274">
        <v>13</v>
      </c>
      <c r="I555" s="275"/>
      <c r="J555" s="271"/>
      <c r="K555" s="271"/>
      <c r="L555" s="276"/>
      <c r="M555" s="277"/>
      <c r="N555" s="278"/>
      <c r="O555" s="278"/>
      <c r="P555" s="278"/>
      <c r="Q555" s="278"/>
      <c r="R555" s="278"/>
      <c r="S555" s="278"/>
      <c r="T555" s="27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0" t="s">
        <v>256</v>
      </c>
      <c r="AU555" s="280" t="s">
        <v>87</v>
      </c>
      <c r="AV555" s="15" t="s">
        <v>250</v>
      </c>
      <c r="AW555" s="15" t="s">
        <v>36</v>
      </c>
      <c r="AX555" s="15" t="s">
        <v>85</v>
      </c>
      <c r="AY555" s="280" t="s">
        <v>242</v>
      </c>
    </row>
    <row r="556" s="2" customFormat="1" ht="33" customHeight="1">
      <c r="A556" s="40"/>
      <c r="B556" s="41"/>
      <c r="C556" s="229" t="s">
        <v>1801</v>
      </c>
      <c r="D556" s="229" t="s">
        <v>245</v>
      </c>
      <c r="E556" s="230" t="s">
        <v>2211</v>
      </c>
      <c r="F556" s="231" t="s">
        <v>2212</v>
      </c>
      <c r="G556" s="232" t="s">
        <v>248</v>
      </c>
      <c r="H556" s="233">
        <v>69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0.0075500000000000003</v>
      </c>
      <c r="R556" s="238">
        <f>Q556*H556</f>
        <v>0.52095000000000002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1097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11241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2214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2215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3" customFormat="1">
      <c r="A559" s="13"/>
      <c r="B559" s="249"/>
      <c r="C559" s="250"/>
      <c r="D559" s="242" t="s">
        <v>256</v>
      </c>
      <c r="E559" s="251" t="s">
        <v>1</v>
      </c>
      <c r="F559" s="252" t="s">
        <v>10836</v>
      </c>
      <c r="G559" s="250"/>
      <c r="H559" s="251" t="s">
        <v>1</v>
      </c>
      <c r="I559" s="253"/>
      <c r="J559" s="250"/>
      <c r="K559" s="250"/>
      <c r="L559" s="254"/>
      <c r="M559" s="255"/>
      <c r="N559" s="256"/>
      <c r="O559" s="256"/>
      <c r="P559" s="256"/>
      <c r="Q559" s="256"/>
      <c r="R559" s="256"/>
      <c r="S559" s="256"/>
      <c r="T559" s="25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8" t="s">
        <v>256</v>
      </c>
      <c r="AU559" s="258" t="s">
        <v>87</v>
      </c>
      <c r="AV559" s="13" t="s">
        <v>85</v>
      </c>
      <c r="AW559" s="13" t="s">
        <v>36</v>
      </c>
      <c r="AX559" s="13" t="s">
        <v>78</v>
      </c>
      <c r="AY559" s="258" t="s">
        <v>242</v>
      </c>
    </row>
    <row r="560" s="14" customFormat="1">
      <c r="A560" s="14"/>
      <c r="B560" s="259"/>
      <c r="C560" s="260"/>
      <c r="D560" s="242" t="s">
        <v>256</v>
      </c>
      <c r="E560" s="261" t="s">
        <v>1</v>
      </c>
      <c r="F560" s="262" t="s">
        <v>10837</v>
      </c>
      <c r="G560" s="260"/>
      <c r="H560" s="263">
        <v>44.399999999999999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9" t="s">
        <v>256</v>
      </c>
      <c r="AU560" s="269" t="s">
        <v>87</v>
      </c>
      <c r="AV560" s="14" t="s">
        <v>87</v>
      </c>
      <c r="AW560" s="14" t="s">
        <v>36</v>
      </c>
      <c r="AX560" s="14" t="s">
        <v>78</v>
      </c>
      <c r="AY560" s="269" t="s">
        <v>242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10838</v>
      </c>
      <c r="G561" s="260"/>
      <c r="H561" s="263">
        <v>40.600000000000001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87</v>
      </c>
      <c r="AV561" s="14" t="s">
        <v>87</v>
      </c>
      <c r="AW561" s="14" t="s">
        <v>36</v>
      </c>
      <c r="AX561" s="14" t="s">
        <v>78</v>
      </c>
      <c r="AY561" s="269" t="s">
        <v>242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10839</v>
      </c>
      <c r="G562" s="260"/>
      <c r="H562" s="263">
        <v>-16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5" customFormat="1">
      <c r="A563" s="15"/>
      <c r="B563" s="270"/>
      <c r="C563" s="271"/>
      <c r="D563" s="242" t="s">
        <v>256</v>
      </c>
      <c r="E563" s="272" t="s">
        <v>1</v>
      </c>
      <c r="F563" s="273" t="s">
        <v>269</v>
      </c>
      <c r="G563" s="271"/>
      <c r="H563" s="274">
        <v>69</v>
      </c>
      <c r="I563" s="275"/>
      <c r="J563" s="271"/>
      <c r="K563" s="271"/>
      <c r="L563" s="276"/>
      <c r="M563" s="277"/>
      <c r="N563" s="278"/>
      <c r="O563" s="278"/>
      <c r="P563" s="278"/>
      <c r="Q563" s="278"/>
      <c r="R563" s="278"/>
      <c r="S563" s="278"/>
      <c r="T563" s="279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0" t="s">
        <v>256</v>
      </c>
      <c r="AU563" s="280" t="s">
        <v>87</v>
      </c>
      <c r="AV563" s="15" t="s">
        <v>250</v>
      </c>
      <c r="AW563" s="15" t="s">
        <v>36</v>
      </c>
      <c r="AX563" s="15" t="s">
        <v>85</v>
      </c>
      <c r="AY563" s="280" t="s">
        <v>242</v>
      </c>
    </row>
    <row r="564" s="2" customFormat="1" ht="24.15" customHeight="1">
      <c r="A564" s="40"/>
      <c r="B564" s="41"/>
      <c r="C564" s="281" t="s">
        <v>1805</v>
      </c>
      <c r="D564" s="281" t="s">
        <v>478</v>
      </c>
      <c r="E564" s="282" t="s">
        <v>2217</v>
      </c>
      <c r="F564" s="283" t="s">
        <v>2218</v>
      </c>
      <c r="G564" s="284" t="s">
        <v>248</v>
      </c>
      <c r="H564" s="285">
        <v>79.349999999999994</v>
      </c>
      <c r="I564" s="286"/>
      <c r="J564" s="287">
        <f>ROUND(I564*H564,2)</f>
        <v>0</v>
      </c>
      <c r="K564" s="283" t="s">
        <v>249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0.018409999999999999</v>
      </c>
      <c r="R564" s="238">
        <f>Q564*H564</f>
        <v>1.4608334999999999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11242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2218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14" customFormat="1">
      <c r="A566" s="14"/>
      <c r="B566" s="259"/>
      <c r="C566" s="260"/>
      <c r="D566" s="242" t="s">
        <v>256</v>
      </c>
      <c r="E566" s="260"/>
      <c r="F566" s="262" t="s">
        <v>11243</v>
      </c>
      <c r="G566" s="260"/>
      <c r="H566" s="263">
        <v>79.349999999999994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9" t="s">
        <v>256</v>
      </c>
      <c r="AU566" s="269" t="s">
        <v>87</v>
      </c>
      <c r="AV566" s="14" t="s">
        <v>87</v>
      </c>
      <c r="AW566" s="14" t="s">
        <v>4</v>
      </c>
      <c r="AX566" s="14" t="s">
        <v>85</v>
      </c>
      <c r="AY566" s="269" t="s">
        <v>242</v>
      </c>
    </row>
    <row r="567" s="2" customFormat="1" ht="33" customHeight="1">
      <c r="A567" s="40"/>
      <c r="B567" s="41"/>
      <c r="C567" s="229" t="s">
        <v>1763</v>
      </c>
      <c r="D567" s="229" t="s">
        <v>245</v>
      </c>
      <c r="E567" s="230" t="s">
        <v>2222</v>
      </c>
      <c r="F567" s="231" t="s">
        <v>2223</v>
      </c>
      <c r="G567" s="232" t="s">
        <v>248</v>
      </c>
      <c r="H567" s="233">
        <v>69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1097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11244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2225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2226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2" customFormat="1" ht="24.15" customHeight="1">
      <c r="A570" s="40"/>
      <c r="B570" s="41"/>
      <c r="C570" s="229" t="s">
        <v>1770</v>
      </c>
      <c r="D570" s="229" t="s">
        <v>245</v>
      </c>
      <c r="E570" s="230" t="s">
        <v>3424</v>
      </c>
      <c r="F570" s="231" t="s">
        <v>3425</v>
      </c>
      <c r="G570" s="232" t="s">
        <v>248</v>
      </c>
      <c r="H570" s="233">
        <v>46.399999999999999</v>
      </c>
      <c r="I570" s="234"/>
      <c r="J570" s="235">
        <f>ROUND(I570*H570,2)</f>
        <v>0</v>
      </c>
      <c r="K570" s="231" t="s">
        <v>249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0.027199999999999998</v>
      </c>
      <c r="T570" s="239">
        <f>S570*H570</f>
        <v>1.2620799999999999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11245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3427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>
      <c r="A572" s="40"/>
      <c r="B572" s="41"/>
      <c r="C572" s="42"/>
      <c r="D572" s="247" t="s">
        <v>254</v>
      </c>
      <c r="E572" s="42"/>
      <c r="F572" s="248" t="s">
        <v>3428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254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11246</v>
      </c>
      <c r="G573" s="260"/>
      <c r="H573" s="263">
        <v>46.399999999999999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24.15" customHeight="1">
      <c r="A574" s="40"/>
      <c r="B574" s="41"/>
      <c r="C574" s="229" t="s">
        <v>1208</v>
      </c>
      <c r="D574" s="229" t="s">
        <v>245</v>
      </c>
      <c r="E574" s="230" t="s">
        <v>11247</v>
      </c>
      <c r="F574" s="231" t="s">
        <v>11248</v>
      </c>
      <c r="G574" s="232" t="s">
        <v>262</v>
      </c>
      <c r="H574" s="233">
        <v>6.0499999999999998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0.00020000000000000001</v>
      </c>
      <c r="R574" s="238">
        <f>Q574*H574</f>
        <v>0.0012099999999999999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11249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11250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11251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11252</v>
      </c>
      <c r="G577" s="260"/>
      <c r="H577" s="263">
        <v>6.0499999999999998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16.5" customHeight="1">
      <c r="A578" s="40"/>
      <c r="B578" s="41"/>
      <c r="C578" s="281" t="s">
        <v>2131</v>
      </c>
      <c r="D578" s="281" t="s">
        <v>478</v>
      </c>
      <c r="E578" s="282" t="s">
        <v>11253</v>
      </c>
      <c r="F578" s="283" t="s">
        <v>11254</v>
      </c>
      <c r="G578" s="284" t="s">
        <v>262</v>
      </c>
      <c r="H578" s="285">
        <v>6.0499999999999998</v>
      </c>
      <c r="I578" s="286"/>
      <c r="J578" s="287">
        <f>ROUND(I578*H578,2)</f>
        <v>0</v>
      </c>
      <c r="K578" s="283" t="s">
        <v>249</v>
      </c>
      <c r="L578" s="288"/>
      <c r="M578" s="289" t="s">
        <v>1</v>
      </c>
      <c r="N578" s="290" t="s">
        <v>43</v>
      </c>
      <c r="O578" s="93"/>
      <c r="P578" s="238">
        <f>O578*H578</f>
        <v>0</v>
      </c>
      <c r="Q578" s="238">
        <v>0.00012</v>
      </c>
      <c r="R578" s="238">
        <f>Q578*H578</f>
        <v>0.00072599999999999997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896</v>
      </c>
      <c r="AT578" s="240" t="s">
        <v>478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11255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11256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 ht="24.15" customHeight="1">
      <c r="A580" s="40"/>
      <c r="B580" s="41"/>
      <c r="C580" s="229" t="s">
        <v>2137</v>
      </c>
      <c r="D580" s="229" t="s">
        <v>245</v>
      </c>
      <c r="E580" s="230" t="s">
        <v>11257</v>
      </c>
      <c r="F580" s="231" t="s">
        <v>11258</v>
      </c>
      <c r="G580" s="232" t="s">
        <v>262</v>
      </c>
      <c r="H580" s="233">
        <v>42.5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0.00018000000000000001</v>
      </c>
      <c r="R580" s="238">
        <f>Q580*H580</f>
        <v>0.0076500000000000005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11259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11260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11261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16.5" customHeight="1">
      <c r="A583" s="40"/>
      <c r="B583" s="41"/>
      <c r="C583" s="281" t="s">
        <v>2104</v>
      </c>
      <c r="D583" s="281" t="s">
        <v>478</v>
      </c>
      <c r="E583" s="282" t="s">
        <v>11262</v>
      </c>
      <c r="F583" s="283" t="s">
        <v>11263</v>
      </c>
      <c r="G583" s="284" t="s">
        <v>262</v>
      </c>
      <c r="H583" s="285">
        <v>44.625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0.00012</v>
      </c>
      <c r="R583" s="238">
        <f>Q583*H583</f>
        <v>0.0053550000000000004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11264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11263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0"/>
      <c r="F585" s="262" t="s">
        <v>11265</v>
      </c>
      <c r="G585" s="260"/>
      <c r="H585" s="263">
        <v>44.625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4</v>
      </c>
      <c r="AX585" s="14" t="s">
        <v>85</v>
      </c>
      <c r="AY585" s="269" t="s">
        <v>242</v>
      </c>
    </row>
    <row r="586" s="2" customFormat="1" ht="16.5" customHeight="1">
      <c r="A586" s="40"/>
      <c r="B586" s="41"/>
      <c r="C586" s="229" t="s">
        <v>2113</v>
      </c>
      <c r="D586" s="229" t="s">
        <v>245</v>
      </c>
      <c r="E586" s="230" t="s">
        <v>2250</v>
      </c>
      <c r="F586" s="231" t="s">
        <v>2251</v>
      </c>
      <c r="G586" s="232" t="s">
        <v>262</v>
      </c>
      <c r="H586" s="233">
        <v>32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9.0000000000000006E-05</v>
      </c>
      <c r="R586" s="238">
        <f>Q586*H586</f>
        <v>0.0028800000000000002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1097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11266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2253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2254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14" customFormat="1">
      <c r="A589" s="14"/>
      <c r="B589" s="259"/>
      <c r="C589" s="260"/>
      <c r="D589" s="242" t="s">
        <v>256</v>
      </c>
      <c r="E589" s="261" t="s">
        <v>1</v>
      </c>
      <c r="F589" s="262" t="s">
        <v>896</v>
      </c>
      <c r="G589" s="260"/>
      <c r="H589" s="263">
        <v>32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9" t="s">
        <v>256</v>
      </c>
      <c r="AU589" s="269" t="s">
        <v>87</v>
      </c>
      <c r="AV589" s="14" t="s">
        <v>87</v>
      </c>
      <c r="AW589" s="14" t="s">
        <v>36</v>
      </c>
      <c r="AX589" s="14" t="s">
        <v>85</v>
      </c>
      <c r="AY589" s="269" t="s">
        <v>242</v>
      </c>
    </row>
    <row r="590" s="2" customFormat="1" ht="33" customHeight="1">
      <c r="A590" s="40"/>
      <c r="B590" s="41"/>
      <c r="C590" s="229" t="s">
        <v>2119</v>
      </c>
      <c r="D590" s="229" t="s">
        <v>245</v>
      </c>
      <c r="E590" s="230" t="s">
        <v>11267</v>
      </c>
      <c r="F590" s="231" t="s">
        <v>11268</v>
      </c>
      <c r="G590" s="232" t="s">
        <v>3581</v>
      </c>
      <c r="H590" s="310"/>
      <c r="I590" s="234"/>
      <c r="J590" s="235">
        <f>ROUND(I590*H590,2)</f>
        <v>0</v>
      </c>
      <c r="K590" s="231" t="s">
        <v>249</v>
      </c>
      <c r="L590" s="46"/>
      <c r="M590" s="236" t="s">
        <v>1</v>
      </c>
      <c r="N590" s="237" t="s">
        <v>43</v>
      </c>
      <c r="O590" s="93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1097</v>
      </c>
      <c r="AT590" s="240" t="s">
        <v>245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1097</v>
      </c>
      <c r="BM590" s="240" t="s">
        <v>11269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11270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2" customFormat="1">
      <c r="A592" s="40"/>
      <c r="B592" s="41"/>
      <c r="C592" s="42"/>
      <c r="D592" s="247" t="s">
        <v>254</v>
      </c>
      <c r="E592" s="42"/>
      <c r="F592" s="248" t="s">
        <v>11271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254</v>
      </c>
      <c r="AU592" s="19" t="s">
        <v>87</v>
      </c>
    </row>
    <row r="593" s="12" customFormat="1" ht="22.8" customHeight="1">
      <c r="A593" s="12"/>
      <c r="B593" s="213"/>
      <c r="C593" s="214"/>
      <c r="D593" s="215" t="s">
        <v>77</v>
      </c>
      <c r="E593" s="227" t="s">
        <v>2280</v>
      </c>
      <c r="F593" s="227" t="s">
        <v>2281</v>
      </c>
      <c r="G593" s="214"/>
      <c r="H593" s="214"/>
      <c r="I593" s="217"/>
      <c r="J593" s="228">
        <f>BK593</f>
        <v>0</v>
      </c>
      <c r="K593" s="214"/>
      <c r="L593" s="219"/>
      <c r="M593" s="220"/>
      <c r="N593" s="221"/>
      <c r="O593" s="221"/>
      <c r="P593" s="222">
        <f>SUM(P594:P606)</f>
        <v>0</v>
      </c>
      <c r="Q593" s="221"/>
      <c r="R593" s="222">
        <f>SUM(R594:R606)</f>
        <v>0.010772</v>
      </c>
      <c r="S593" s="221"/>
      <c r="T593" s="223">
        <f>SUM(T594:T606)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24" t="s">
        <v>87</v>
      </c>
      <c r="AT593" s="225" t="s">
        <v>77</v>
      </c>
      <c r="AU593" s="225" t="s">
        <v>85</v>
      </c>
      <c r="AY593" s="224" t="s">
        <v>242</v>
      </c>
      <c r="BK593" s="226">
        <f>SUM(BK594:BK606)</f>
        <v>0</v>
      </c>
    </row>
    <row r="594" s="2" customFormat="1" ht="24.15" customHeight="1">
      <c r="A594" s="40"/>
      <c r="B594" s="41"/>
      <c r="C594" s="229" t="s">
        <v>2125</v>
      </c>
      <c r="D594" s="229" t="s">
        <v>245</v>
      </c>
      <c r="E594" s="230" t="s">
        <v>11272</v>
      </c>
      <c r="F594" s="231" t="s">
        <v>11273</v>
      </c>
      <c r="G594" s="232" t="s">
        <v>248</v>
      </c>
      <c r="H594" s="233">
        <v>26.93</v>
      </c>
      <c r="I594" s="234"/>
      <c r="J594" s="235">
        <f>ROUND(I594*H594,2)</f>
        <v>0</v>
      </c>
      <c r="K594" s="231" t="s">
        <v>249</v>
      </c>
      <c r="L594" s="46"/>
      <c r="M594" s="236" t="s">
        <v>1</v>
      </c>
      <c r="N594" s="237" t="s">
        <v>43</v>
      </c>
      <c r="O594" s="93"/>
      <c r="P594" s="238">
        <f>O594*H594</f>
        <v>0</v>
      </c>
      <c r="Q594" s="238">
        <v>8.0000000000000007E-05</v>
      </c>
      <c r="R594" s="238">
        <f>Q594*H594</f>
        <v>0.0021544000000000003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1097</v>
      </c>
      <c r="AT594" s="240" t="s">
        <v>245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1097</v>
      </c>
      <c r="BM594" s="240" t="s">
        <v>11274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11275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2" customFormat="1">
      <c r="A596" s="40"/>
      <c r="B596" s="41"/>
      <c r="C596" s="42"/>
      <c r="D596" s="247" t="s">
        <v>254</v>
      </c>
      <c r="E596" s="42"/>
      <c r="F596" s="248" t="s">
        <v>11276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254</v>
      </c>
      <c r="AU596" s="19" t="s">
        <v>87</v>
      </c>
    </row>
    <row r="597" s="2" customFormat="1" ht="24.15" customHeight="1">
      <c r="A597" s="40"/>
      <c r="B597" s="41"/>
      <c r="C597" s="229" t="s">
        <v>2142</v>
      </c>
      <c r="D597" s="229" t="s">
        <v>245</v>
      </c>
      <c r="E597" s="230" t="s">
        <v>11277</v>
      </c>
      <c r="F597" s="231" t="s">
        <v>11278</v>
      </c>
      <c r="G597" s="232" t="s">
        <v>248</v>
      </c>
      <c r="H597" s="233">
        <v>26.93</v>
      </c>
      <c r="I597" s="234"/>
      <c r="J597" s="235">
        <f>ROUND(I597*H597,2)</f>
        <v>0</v>
      </c>
      <c r="K597" s="231" t="s">
        <v>249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6.0000000000000002E-05</v>
      </c>
      <c r="R597" s="238">
        <f>Q597*H597</f>
        <v>0.0016157999999999999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11279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11280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>
      <c r="A599" s="40"/>
      <c r="B599" s="41"/>
      <c r="C599" s="42"/>
      <c r="D599" s="247" t="s">
        <v>254</v>
      </c>
      <c r="E599" s="42"/>
      <c r="F599" s="248" t="s">
        <v>11281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254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11282</v>
      </c>
      <c r="G600" s="260"/>
      <c r="H600" s="263">
        <v>26.93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24.15" customHeight="1">
      <c r="A601" s="40"/>
      <c r="B601" s="41"/>
      <c r="C601" s="229" t="s">
        <v>2148</v>
      </c>
      <c r="D601" s="229" t="s">
        <v>245</v>
      </c>
      <c r="E601" s="230" t="s">
        <v>2283</v>
      </c>
      <c r="F601" s="231" t="s">
        <v>2284</v>
      </c>
      <c r="G601" s="232" t="s">
        <v>248</v>
      </c>
      <c r="H601" s="233">
        <v>26.93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0.00013999999999999999</v>
      </c>
      <c r="R601" s="238">
        <f>Q601*H601</f>
        <v>0.0037701999999999996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11283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2286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2287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2" customFormat="1" ht="24.15" customHeight="1">
      <c r="A604" s="40"/>
      <c r="B604" s="41"/>
      <c r="C604" s="229" t="s">
        <v>2153</v>
      </c>
      <c r="D604" s="229" t="s">
        <v>245</v>
      </c>
      <c r="E604" s="230" t="s">
        <v>2290</v>
      </c>
      <c r="F604" s="231" t="s">
        <v>2291</v>
      </c>
      <c r="G604" s="232" t="s">
        <v>248</v>
      </c>
      <c r="H604" s="233">
        <v>26.93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0.00012</v>
      </c>
      <c r="R604" s="238">
        <f>Q604*H604</f>
        <v>0.0032315999999999998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11284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2293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2294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2" customFormat="1" ht="22.8" customHeight="1">
      <c r="A607" s="12"/>
      <c r="B607" s="213"/>
      <c r="C607" s="214"/>
      <c r="D607" s="215" t="s">
        <v>77</v>
      </c>
      <c r="E607" s="227" t="s">
        <v>2335</v>
      </c>
      <c r="F607" s="227" t="s">
        <v>2336</v>
      </c>
      <c r="G607" s="214"/>
      <c r="H607" s="214"/>
      <c r="I607" s="217"/>
      <c r="J607" s="228">
        <f>BK607</f>
        <v>0</v>
      </c>
      <c r="K607" s="214"/>
      <c r="L607" s="219"/>
      <c r="M607" s="220"/>
      <c r="N607" s="221"/>
      <c r="O607" s="221"/>
      <c r="P607" s="222">
        <f>SUM(P608:P634)</f>
        <v>0</v>
      </c>
      <c r="Q607" s="221"/>
      <c r="R607" s="222">
        <f>SUM(R608:R634)</f>
        <v>0.64207508000000002</v>
      </c>
      <c r="S607" s="221"/>
      <c r="T607" s="223">
        <f>SUM(T608:T634)</f>
        <v>0.0112611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24" t="s">
        <v>87</v>
      </c>
      <c r="AT607" s="225" t="s">
        <v>77</v>
      </c>
      <c r="AU607" s="225" t="s">
        <v>85</v>
      </c>
      <c r="AY607" s="224" t="s">
        <v>242</v>
      </c>
      <c r="BK607" s="226">
        <f>SUM(BK608:BK634)</f>
        <v>0</v>
      </c>
    </row>
    <row r="608" s="2" customFormat="1" ht="24.15" customHeight="1">
      <c r="A608" s="40"/>
      <c r="B608" s="41"/>
      <c r="C608" s="229" t="s">
        <v>2162</v>
      </c>
      <c r="D608" s="229" t="s">
        <v>245</v>
      </c>
      <c r="E608" s="230" t="s">
        <v>2338</v>
      </c>
      <c r="F608" s="231" t="s">
        <v>2339</v>
      </c>
      <c r="G608" s="232" t="s">
        <v>248</v>
      </c>
      <c r="H608" s="233">
        <v>1294.27</v>
      </c>
      <c r="I608" s="234"/>
      <c r="J608" s="235">
        <f>ROUND(I608*H608,2)</f>
        <v>0</v>
      </c>
      <c r="K608" s="231" t="s">
        <v>249</v>
      </c>
      <c r="L608" s="46"/>
      <c r="M608" s="236" t="s">
        <v>1</v>
      </c>
      <c r="N608" s="237" t="s">
        <v>43</v>
      </c>
      <c r="O608" s="93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1097</v>
      </c>
      <c r="AT608" s="240" t="s">
        <v>245</v>
      </c>
      <c r="AU608" s="240" t="s">
        <v>87</v>
      </c>
      <c r="AY608" s="19" t="s">
        <v>242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9" t="s">
        <v>85</v>
      </c>
      <c r="BK608" s="241">
        <f>ROUND(I608*H608,2)</f>
        <v>0</v>
      </c>
      <c r="BL608" s="19" t="s">
        <v>1097</v>
      </c>
      <c r="BM608" s="240" t="s">
        <v>11285</v>
      </c>
    </row>
    <row r="609" s="2" customFormat="1">
      <c r="A609" s="40"/>
      <c r="B609" s="41"/>
      <c r="C609" s="42"/>
      <c r="D609" s="242" t="s">
        <v>252</v>
      </c>
      <c r="E609" s="42"/>
      <c r="F609" s="243" t="s">
        <v>2341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252</v>
      </c>
      <c r="AU609" s="19" t="s">
        <v>87</v>
      </c>
    </row>
    <row r="610" s="2" customFormat="1">
      <c r="A610" s="40"/>
      <c r="B610" s="41"/>
      <c r="C610" s="42"/>
      <c r="D610" s="247" t="s">
        <v>254</v>
      </c>
      <c r="E610" s="42"/>
      <c r="F610" s="248" t="s">
        <v>2342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254</v>
      </c>
      <c r="AU610" s="19" t="s">
        <v>87</v>
      </c>
    </row>
    <row r="611" s="2" customFormat="1" ht="16.5" customHeight="1">
      <c r="A611" s="40"/>
      <c r="B611" s="41"/>
      <c r="C611" s="229" t="s">
        <v>2072</v>
      </c>
      <c r="D611" s="229" t="s">
        <v>245</v>
      </c>
      <c r="E611" s="230" t="s">
        <v>11286</v>
      </c>
      <c r="F611" s="231" t="s">
        <v>11287</v>
      </c>
      <c r="G611" s="232" t="s">
        <v>248</v>
      </c>
      <c r="H611" s="233">
        <v>249.27000000000001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3.0000000000000001E-05</v>
      </c>
      <c r="T611" s="239">
        <f>S611*H611</f>
        <v>0.0074781000000000005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11288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11289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11290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2" customFormat="1" ht="16.5" customHeight="1">
      <c r="A614" s="40"/>
      <c r="B614" s="41"/>
      <c r="C614" s="281" t="s">
        <v>737</v>
      </c>
      <c r="D614" s="281" t="s">
        <v>478</v>
      </c>
      <c r="E614" s="282" t="s">
        <v>11291</v>
      </c>
      <c r="F614" s="283" t="s">
        <v>11292</v>
      </c>
      <c r="G614" s="284" t="s">
        <v>248</v>
      </c>
      <c r="H614" s="285">
        <v>261.73399999999998</v>
      </c>
      <c r="I614" s="286"/>
      <c r="J614" s="287">
        <f>ROUND(I614*H614,2)</f>
        <v>0</v>
      </c>
      <c r="K614" s="283" t="s">
        <v>249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2.0000000000000002E-05</v>
      </c>
      <c r="R614" s="238">
        <f>Q614*H614</f>
        <v>0.0052346800000000002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11293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11292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14" customFormat="1">
      <c r="A616" s="14"/>
      <c r="B616" s="259"/>
      <c r="C616" s="260"/>
      <c r="D616" s="242" t="s">
        <v>256</v>
      </c>
      <c r="E616" s="260"/>
      <c r="F616" s="262" t="s">
        <v>11294</v>
      </c>
      <c r="G616" s="260"/>
      <c r="H616" s="263">
        <v>261.73399999999998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4</v>
      </c>
      <c r="AX616" s="14" t="s">
        <v>85</v>
      </c>
      <c r="AY616" s="269" t="s">
        <v>242</v>
      </c>
    </row>
    <row r="617" s="2" customFormat="1" ht="21.75" customHeight="1">
      <c r="A617" s="40"/>
      <c r="B617" s="41"/>
      <c r="C617" s="229" t="s">
        <v>1360</v>
      </c>
      <c r="D617" s="229" t="s">
        <v>245</v>
      </c>
      <c r="E617" s="230" t="s">
        <v>11295</v>
      </c>
      <c r="F617" s="231" t="s">
        <v>11296</v>
      </c>
      <c r="G617" s="232" t="s">
        <v>248</v>
      </c>
      <c r="H617" s="233">
        <v>126.09999999999999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3.0000000000000001E-05</v>
      </c>
      <c r="T617" s="239">
        <f>S617*H617</f>
        <v>0.0037829999999999999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11297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11298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11299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11300</v>
      </c>
      <c r="G620" s="260"/>
      <c r="H620" s="263">
        <v>64.799999999999997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11301</v>
      </c>
      <c r="G621" s="260"/>
      <c r="H621" s="263">
        <v>61.299999999999997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126.09999999999999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1370</v>
      </c>
      <c r="D623" s="281" t="s">
        <v>478</v>
      </c>
      <c r="E623" s="282" t="s">
        <v>11291</v>
      </c>
      <c r="F623" s="283" t="s">
        <v>11292</v>
      </c>
      <c r="G623" s="284" t="s">
        <v>248</v>
      </c>
      <c r="H623" s="285">
        <v>132.405</v>
      </c>
      <c r="I623" s="286"/>
      <c r="J623" s="287">
        <f>ROUND(I623*H623,2)</f>
        <v>0</v>
      </c>
      <c r="K623" s="283" t="s">
        <v>249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2.0000000000000002E-05</v>
      </c>
      <c r="R623" s="238">
        <f>Q623*H623</f>
        <v>0.0026481000000000005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11302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11292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0"/>
      <c r="F625" s="262" t="s">
        <v>11303</v>
      </c>
      <c r="G625" s="260"/>
      <c r="H625" s="263">
        <v>132.405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4</v>
      </c>
      <c r="AX625" s="14" t="s">
        <v>85</v>
      </c>
      <c r="AY625" s="269" t="s">
        <v>242</v>
      </c>
    </row>
    <row r="626" s="2" customFormat="1" ht="24.15" customHeight="1">
      <c r="A626" s="40"/>
      <c r="B626" s="41"/>
      <c r="C626" s="229" t="s">
        <v>1402</v>
      </c>
      <c r="D626" s="229" t="s">
        <v>245</v>
      </c>
      <c r="E626" s="230" t="s">
        <v>2350</v>
      </c>
      <c r="F626" s="231" t="s">
        <v>2351</v>
      </c>
      <c r="G626" s="232" t="s">
        <v>248</v>
      </c>
      <c r="H626" s="233">
        <v>1294.27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0.00020000000000000001</v>
      </c>
      <c r="R626" s="238">
        <f>Q626*H626</f>
        <v>0.25885400000000003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1097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11304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2353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2354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4" customFormat="1">
      <c r="A629" s="14"/>
      <c r="B629" s="259"/>
      <c r="C629" s="260"/>
      <c r="D629" s="242" t="s">
        <v>256</v>
      </c>
      <c r="E629" s="261" t="s">
        <v>1</v>
      </c>
      <c r="F629" s="262" t="s">
        <v>11305</v>
      </c>
      <c r="G629" s="260"/>
      <c r="H629" s="263">
        <v>1045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256</v>
      </c>
      <c r="AU629" s="269" t="s">
        <v>87</v>
      </c>
      <c r="AV629" s="14" t="s">
        <v>87</v>
      </c>
      <c r="AW629" s="14" t="s">
        <v>36</v>
      </c>
      <c r="AX629" s="14" t="s">
        <v>78</v>
      </c>
      <c r="AY629" s="269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11306</v>
      </c>
      <c r="G630" s="260"/>
      <c r="H630" s="263">
        <v>249.27000000000001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5" customFormat="1">
      <c r="A631" s="15"/>
      <c r="B631" s="270"/>
      <c r="C631" s="271"/>
      <c r="D631" s="242" t="s">
        <v>256</v>
      </c>
      <c r="E631" s="272" t="s">
        <v>1</v>
      </c>
      <c r="F631" s="273" t="s">
        <v>269</v>
      </c>
      <c r="G631" s="271"/>
      <c r="H631" s="274">
        <v>1294.27</v>
      </c>
      <c r="I631" s="275"/>
      <c r="J631" s="271"/>
      <c r="K631" s="271"/>
      <c r="L631" s="276"/>
      <c r="M631" s="277"/>
      <c r="N631" s="278"/>
      <c r="O631" s="278"/>
      <c r="P631" s="278"/>
      <c r="Q631" s="278"/>
      <c r="R631" s="278"/>
      <c r="S631" s="278"/>
      <c r="T631" s="27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0" t="s">
        <v>256</v>
      </c>
      <c r="AU631" s="280" t="s">
        <v>87</v>
      </c>
      <c r="AV631" s="15" t="s">
        <v>250</v>
      </c>
      <c r="AW631" s="15" t="s">
        <v>36</v>
      </c>
      <c r="AX631" s="15" t="s">
        <v>85</v>
      </c>
      <c r="AY631" s="280" t="s">
        <v>242</v>
      </c>
    </row>
    <row r="632" s="2" customFormat="1" ht="33" customHeight="1">
      <c r="A632" s="40"/>
      <c r="B632" s="41"/>
      <c r="C632" s="229" t="s">
        <v>1412</v>
      </c>
      <c r="D632" s="229" t="s">
        <v>245</v>
      </c>
      <c r="E632" s="230" t="s">
        <v>2356</v>
      </c>
      <c r="F632" s="231" t="s">
        <v>2357</v>
      </c>
      <c r="G632" s="232" t="s">
        <v>248</v>
      </c>
      <c r="H632" s="233">
        <v>1294.27</v>
      </c>
      <c r="I632" s="234"/>
      <c r="J632" s="235">
        <f>ROUND(I632*H632,2)</f>
        <v>0</v>
      </c>
      <c r="K632" s="231" t="s">
        <v>249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0.00029</v>
      </c>
      <c r="R632" s="238">
        <f>Q632*H632</f>
        <v>0.37533830000000001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11307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2359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2" customFormat="1">
      <c r="A634" s="40"/>
      <c r="B634" s="41"/>
      <c r="C634" s="42"/>
      <c r="D634" s="247" t="s">
        <v>254</v>
      </c>
      <c r="E634" s="42"/>
      <c r="F634" s="248" t="s">
        <v>2360</v>
      </c>
      <c r="G634" s="42"/>
      <c r="H634" s="42"/>
      <c r="I634" s="244"/>
      <c r="J634" s="42"/>
      <c r="K634" s="42"/>
      <c r="L634" s="46"/>
      <c r="M634" s="292"/>
      <c r="N634" s="293"/>
      <c r="O634" s="294"/>
      <c r="P634" s="294"/>
      <c r="Q634" s="294"/>
      <c r="R634" s="294"/>
      <c r="S634" s="294"/>
      <c r="T634" s="295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254</v>
      </c>
      <c r="AU634" s="19" t="s">
        <v>87</v>
      </c>
    </row>
    <row r="635" s="2" customFormat="1" ht="6.96" customHeight="1">
      <c r="A635" s="40"/>
      <c r="B635" s="68"/>
      <c r="C635" s="69"/>
      <c r="D635" s="69"/>
      <c r="E635" s="69"/>
      <c r="F635" s="69"/>
      <c r="G635" s="69"/>
      <c r="H635" s="69"/>
      <c r="I635" s="69"/>
      <c r="J635" s="69"/>
      <c r="K635" s="69"/>
      <c r="L635" s="46"/>
      <c r="M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</sheetData>
  <sheetProtection sheet="1" autoFilter="0" formatColumns="0" formatRows="0" objects="1" scenarios="1" spinCount="100000" saltValue="dQEFX8427jLqOt/p6ZVJXLs3skxAPEJcqk+yYp9pxDuGvzoCoF9JtLnl43VqIgq59nkTmwoh5h9sFxGVfq7w4w==" hashValue="vadOfCbvcjGgSdL+NtOxuUoeXIECcU93M7Jp76M8snsl5zNuPu7HnanzK4DhgGkisPhppxZpT0B4z7L1X/BxzQ==" algorithmName="SHA-512" password="CC35"/>
  <autoFilter ref="C135:K63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1" r:id="rId1" display="https://podminky.urs.cz/item/CS_URS_2025_01/311272030"/>
    <hyperlink ref="F147" r:id="rId2" display="https://podminky.urs.cz/item/CS_URS_2025_01/311272111"/>
    <hyperlink ref="F151" r:id="rId3" display="https://podminky.urs.cz/item/CS_URS_2025_01/317941121"/>
    <hyperlink ref="F157" r:id="rId4" display="https://podminky.urs.cz/item/CS_URS_2025_01/342272225"/>
    <hyperlink ref="F166" r:id="rId5" display="https://podminky.urs.cz/item/CS_URS_2025_01/342272245"/>
    <hyperlink ref="F170" r:id="rId6" display="https://podminky.urs.cz/item/CS_URS_2025_01/346244352"/>
    <hyperlink ref="F175" r:id="rId7" display="https://podminky.urs.cz/item/CS_URS_2025_01/346244381"/>
    <hyperlink ref="F180" r:id="rId8" display="https://podminky.urs.cz/item/CS_URS_2025_01/612131121"/>
    <hyperlink ref="F186" r:id="rId9" display="https://podminky.urs.cz/item/CS_URS_2025_01/612311111"/>
    <hyperlink ref="F194" r:id="rId10" display="https://podminky.urs.cz/item/CS_URS_2025_01/612311141"/>
    <hyperlink ref="F201" r:id="rId11" display="https://podminky.urs.cz/item/CS_URS_2025_01/642942111"/>
    <hyperlink ref="F208" r:id="rId12" display="https://podminky.urs.cz/item/CS_URS_2025_01/949101111"/>
    <hyperlink ref="F211" r:id="rId13" display="https://podminky.urs.cz/item/CS_URS_2025_01/952901111"/>
    <hyperlink ref="F214" r:id="rId14" display="https://podminky.urs.cz/item/CS_URS_2025_01/962031132"/>
    <hyperlink ref="F218" r:id="rId15" display="https://podminky.urs.cz/item/CS_URS_2025_01/968082015"/>
    <hyperlink ref="F222" r:id="rId16" display="https://podminky.urs.cz/item/CS_URS_2025_01/968082017"/>
    <hyperlink ref="F226" r:id="rId17" display="https://podminky.urs.cz/item/CS_URS_2025_01/968082018"/>
    <hyperlink ref="F230" r:id="rId18" display="https://podminky.urs.cz/item/CS_URS_2025_01/971033621"/>
    <hyperlink ref="F234" r:id="rId19" display="https://podminky.urs.cz/item/CS_URS_2025_01/971033651"/>
    <hyperlink ref="F238" r:id="rId20" display="https://podminky.urs.cz/item/CS_URS_2025_01/973031324"/>
    <hyperlink ref="F247" r:id="rId21" display="https://podminky.urs.cz/item/CS_URS_2025_01/997013153"/>
    <hyperlink ref="F250" r:id="rId22" display="https://podminky.urs.cz/item/CS_URS_2025_01/997013501"/>
    <hyperlink ref="F253" r:id="rId23" display="https://podminky.urs.cz/item/CS_URS_2025_01/997013509"/>
    <hyperlink ref="F257" r:id="rId24" display="https://podminky.urs.cz/item/CS_URS_2025_01/997013869"/>
    <hyperlink ref="F261" r:id="rId25" display="https://podminky.urs.cz/item/CS_URS_2025_01/998011002"/>
    <hyperlink ref="F266" r:id="rId26" display="https://podminky.urs.cz/item/CS_URS_2025_01/713463211"/>
    <hyperlink ref="F279" r:id="rId27" display="https://podminky.urs.cz/item/CS_URS_2025_01/998713203"/>
    <hyperlink ref="F283" r:id="rId28" display="https://podminky.urs.cz/item/CS_URS_2025_01/721174025"/>
    <hyperlink ref="F286" r:id="rId29" display="https://podminky.urs.cz/item/CS_URS_2025_01/721174042"/>
    <hyperlink ref="F289" r:id="rId30" display="https://podminky.urs.cz/item/CS_URS_2025_01/721174043"/>
    <hyperlink ref="F292" r:id="rId31" display="https://podminky.urs.cz/item/CS_URS_2025_01/721194104"/>
    <hyperlink ref="F295" r:id="rId32" display="https://podminky.urs.cz/item/CS_URS_2025_01/721194105"/>
    <hyperlink ref="F298" r:id="rId33" display="https://podminky.urs.cz/item/CS_URS_2025_01/721194109"/>
    <hyperlink ref="F301" r:id="rId34" display="https://podminky.urs.cz/item/CS_URS_2025_01/998721203"/>
    <hyperlink ref="F305" r:id="rId35" display="https://podminky.urs.cz/item/CS_URS_2025_01/722174002"/>
    <hyperlink ref="F308" r:id="rId36" display="https://podminky.urs.cz/item/CS_URS_2025_01/722174003"/>
    <hyperlink ref="F311" r:id="rId37" display="https://podminky.urs.cz/item/CS_URS_2025_01/722174004"/>
    <hyperlink ref="F314" r:id="rId38" display="https://podminky.urs.cz/item/CS_URS_2025_01/722181231"/>
    <hyperlink ref="F317" r:id="rId39" display="https://podminky.urs.cz/item/CS_URS_2025_01/722181232"/>
    <hyperlink ref="F320" r:id="rId40" display="https://podminky.urs.cz/item/CS_URS_2025_01/722190401"/>
    <hyperlink ref="F323" r:id="rId41" display="https://podminky.urs.cz/item/CS_URS_2025_01/722220111"/>
    <hyperlink ref="F326" r:id="rId42" display="https://podminky.urs.cz/item/CS_URS_2025_01/722220121"/>
    <hyperlink ref="F329" r:id="rId43" display="https://podminky.urs.cz/item/CS_URS_2025_01/722290226"/>
    <hyperlink ref="F332" r:id="rId44" display="https://podminky.urs.cz/item/CS_URS_2025_01/722290234"/>
    <hyperlink ref="F335" r:id="rId45" display="https://podminky.urs.cz/item/CS_URS_2025_01/998722203"/>
    <hyperlink ref="F339" r:id="rId46" display="https://podminky.urs.cz/item/CS_URS_2025_01/725110814"/>
    <hyperlink ref="F342" r:id="rId47" display="https://podminky.urs.cz/item/CS_URS_2025_01/725112022"/>
    <hyperlink ref="F345" r:id="rId48" display="https://podminky.urs.cz/item/CS_URS_2025_01/725121521"/>
    <hyperlink ref="F348" r:id="rId49" display="https://podminky.urs.cz/item/CS_URS_2025_01/725210821"/>
    <hyperlink ref="F351" r:id="rId50" display="https://podminky.urs.cz/item/CS_URS_2025_01/725211615"/>
    <hyperlink ref="F354" r:id="rId51" display="https://podminky.urs.cz/item/CS_URS_2025_01/725211617"/>
    <hyperlink ref="F357" r:id="rId52" display="https://podminky.urs.cz/item/CS_URS_2025_01/725240811"/>
    <hyperlink ref="F360" r:id="rId53" display="https://podminky.urs.cz/item/CS_URS_2025_01/725240812"/>
    <hyperlink ref="F363" r:id="rId54" display="https://podminky.urs.cz/item/CS_URS_2025_01/725241142"/>
    <hyperlink ref="F366" r:id="rId55" display="https://podminky.urs.cz/item/CS_URS_2025_01/725244813"/>
    <hyperlink ref="F369" r:id="rId56" display="https://podminky.urs.cz/item/CS_URS_2025_01/725330820"/>
    <hyperlink ref="F372" r:id="rId57" display="https://podminky.urs.cz/item/CS_URS_2025_01/725331112"/>
    <hyperlink ref="F375" r:id="rId58" display="https://podminky.urs.cz/item/CS_URS_2025_01/725820801"/>
    <hyperlink ref="F378" r:id="rId59" display="https://podminky.urs.cz/item/CS_URS_2025_01/725821316"/>
    <hyperlink ref="F381" r:id="rId60" display="https://podminky.urs.cz/item/CS_URS_2025_01/725822613"/>
    <hyperlink ref="F384" r:id="rId61" display="https://podminky.urs.cz/item/CS_URS_2025_01/725840850"/>
    <hyperlink ref="F387" r:id="rId62" display="https://podminky.urs.cz/item/CS_URS_2025_01/725841332"/>
    <hyperlink ref="F390" r:id="rId63" display="https://podminky.urs.cz/item/CS_URS_2025_01/725860812"/>
    <hyperlink ref="F393" r:id="rId64" display="https://podminky.urs.cz/item/CS_URS_2025_01/725861102"/>
    <hyperlink ref="F396" r:id="rId65" display="https://podminky.urs.cz/item/CS_URS_2025_01/725865501"/>
    <hyperlink ref="F399" r:id="rId66" display="https://podminky.urs.cz/item/CS_URS_2025_01/998725203"/>
    <hyperlink ref="F403" r:id="rId67" display="https://podminky.urs.cz/item/CS_URS_2025_01/726131021"/>
    <hyperlink ref="F406" r:id="rId68" display="https://podminky.urs.cz/item/CS_URS_2025_01/726131041"/>
    <hyperlink ref="F409" r:id="rId69" display="https://podminky.urs.cz/item/CS_URS_2025_01/998726122"/>
    <hyperlink ref="F413" r:id="rId70" display="https://podminky.urs.cz/item/CS_URS_2025_01/733222302"/>
    <hyperlink ref="F416" r:id="rId71" display="https://podminky.urs.cz/item/CS_URS_2025_01/733222303"/>
    <hyperlink ref="F419" r:id="rId72" display="https://podminky.urs.cz/item/CS_URS_2025_01/733222304"/>
    <hyperlink ref="F422" r:id="rId73" display="https://podminky.urs.cz/item/CS_URS_2025_01/998733203"/>
    <hyperlink ref="F426" r:id="rId74" display="https://podminky.urs.cz/item/CS_URS_2025_01/734221682"/>
    <hyperlink ref="F429" r:id="rId75" display="https://podminky.urs.cz/item/CS_URS_2025_01/734261407"/>
    <hyperlink ref="F432" r:id="rId76" display="https://podminky.urs.cz/item/CS_URS_2025_01/998734203"/>
    <hyperlink ref="F436" r:id="rId77" display="https://podminky.urs.cz/item/CS_URS_2025_01/735151112"/>
    <hyperlink ref="F439" r:id="rId78" display="https://podminky.urs.cz/item/CS_URS_2025_01/735151132"/>
    <hyperlink ref="F442" r:id="rId79" display="https://podminky.urs.cz/item/CS_URS_2025_01/735151363"/>
    <hyperlink ref="F445" r:id="rId80" display="https://podminky.urs.cz/item/CS_URS_2025_01/735151372"/>
    <hyperlink ref="F448" r:id="rId81" display="https://podminky.urs.cz/item/CS_URS_2025_01/735151381"/>
    <hyperlink ref="F451" r:id="rId82" display="https://podminky.urs.cz/item/CS_URS_2025_01/735151475"/>
    <hyperlink ref="F454" r:id="rId83" display="https://podminky.urs.cz/item/CS_URS_2025_01/735151477"/>
    <hyperlink ref="F457" r:id="rId84" display="https://podminky.urs.cz/item/CS_URS_2025_01/735151478"/>
    <hyperlink ref="F460" r:id="rId85" display="https://podminky.urs.cz/item/CS_URS_2025_01/735151479"/>
    <hyperlink ref="F463" r:id="rId86" display="https://podminky.urs.cz/item/CS_URS_2025_01/735151480"/>
    <hyperlink ref="F466" r:id="rId87" display="https://podminky.urs.cz/item/CS_URS_2025_01/735151500"/>
    <hyperlink ref="F469" r:id="rId88" display="https://podminky.urs.cz/item/CS_URS_2025_01/735151580"/>
    <hyperlink ref="F472" r:id="rId89" display="https://podminky.urs.cz/item/CS_URS_2025_01/735151811"/>
    <hyperlink ref="F475" r:id="rId90" display="https://podminky.urs.cz/item/CS_URS_2025_01/735164273"/>
    <hyperlink ref="F478" r:id="rId91" display="https://podminky.urs.cz/item/CS_URS_2025_01/998735203"/>
    <hyperlink ref="F482" r:id="rId92" display="https://podminky.urs.cz/item/CS_URS_2025_01/763111811"/>
    <hyperlink ref="F486" r:id="rId93" display="https://podminky.urs.cz/item/CS_URS_2025_01/763122401"/>
    <hyperlink ref="F490" r:id="rId94" display="https://podminky.urs.cz/item/CS_URS_2025_01/763131451"/>
    <hyperlink ref="F496" r:id="rId95" display="https://podminky.urs.cz/item/CS_URS_2025_01/763135811"/>
    <hyperlink ref="F500" r:id="rId96" display="https://podminky.urs.cz/item/CS_URS_2025_01/763164551"/>
    <hyperlink ref="F504" r:id="rId97" display="https://podminky.urs.cz/item/CS_URS_2025_01/998763322"/>
    <hyperlink ref="F508" r:id="rId98" display="https://podminky.urs.cz/item/CS_URS_2025_01/771121011"/>
    <hyperlink ref="F512" r:id="rId99" display="https://podminky.urs.cz/item/CS_URS_2025_01/771121022"/>
    <hyperlink ref="F515" r:id="rId100" display="https://podminky.urs.cz/item/CS_URS_2025_01/771573810"/>
    <hyperlink ref="F519" r:id="rId101" display="https://podminky.urs.cz/item/CS_URS_2025_01/771574415"/>
    <hyperlink ref="F526" r:id="rId102" display="https://podminky.urs.cz/item/CS_URS_2025_01/771577212"/>
    <hyperlink ref="F529" r:id="rId103" display="https://podminky.urs.cz/item/CS_URS_2025_01/771591112"/>
    <hyperlink ref="F536" r:id="rId104" display="https://podminky.urs.cz/item/CS_URS_2025_01/771591115"/>
    <hyperlink ref="F539" r:id="rId105" display="https://podminky.urs.cz/item/CS_URS_2025_01/998771202"/>
    <hyperlink ref="F543" r:id="rId106" display="https://podminky.urs.cz/item/CS_URS_2025_01/781121011"/>
    <hyperlink ref="F551" r:id="rId107" display="https://podminky.urs.cz/item/CS_URS_2025_01/781131112"/>
    <hyperlink ref="F558" r:id="rId108" display="https://podminky.urs.cz/item/CS_URS_2025_01/781472215"/>
    <hyperlink ref="F569" r:id="rId109" display="https://podminky.urs.cz/item/CS_URS_2025_01/781472292"/>
    <hyperlink ref="F572" r:id="rId110" display="https://podminky.urs.cz/item/CS_URS_2025_01/781473810"/>
    <hyperlink ref="F576" r:id="rId111" display="https://podminky.urs.cz/item/CS_URS_2025_01/781492211"/>
    <hyperlink ref="F582" r:id="rId112" display="https://podminky.urs.cz/item/CS_URS_2025_01/781492251"/>
    <hyperlink ref="F588" r:id="rId113" display="https://podminky.urs.cz/item/CS_URS_2025_01/781495115"/>
    <hyperlink ref="F592" r:id="rId114" display="https://podminky.urs.cz/item/CS_URS_2025_01/998781212"/>
    <hyperlink ref="F596" r:id="rId115" display="https://podminky.urs.cz/item/CS_URS_2025_01/783301311"/>
    <hyperlink ref="F599" r:id="rId116" display="https://podminky.urs.cz/item/CS_URS_2025_01/783306801"/>
    <hyperlink ref="F603" r:id="rId117" display="https://podminky.urs.cz/item/CS_URS_2025_01/783314203"/>
    <hyperlink ref="F606" r:id="rId118" display="https://podminky.urs.cz/item/CS_URS_2025_01/783317101"/>
    <hyperlink ref="F610" r:id="rId119" display="https://podminky.urs.cz/item/CS_URS_2025_01/784111001"/>
    <hyperlink ref="F613" r:id="rId120" display="https://podminky.urs.cz/item/CS_URS_2025_01/784171101"/>
    <hyperlink ref="F619" r:id="rId121" display="https://podminky.urs.cz/item/CS_URS_2025_01/784171111"/>
    <hyperlink ref="F628" r:id="rId122" display="https://podminky.urs.cz/item/CS_URS_2025_01/784181121"/>
    <hyperlink ref="F634" r:id="rId123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66D283-68EF-451B-9943-72A214A743EF}"/>
</file>

<file path=customXml/itemProps2.xml><?xml version="1.0" encoding="utf-8"?>
<ds:datastoreItem xmlns:ds="http://schemas.openxmlformats.org/officeDocument/2006/customXml" ds:itemID="{08063548-1140-4408-A98B-3E400C376BA8}"/>
</file>

<file path=customXml/itemProps3.xml><?xml version="1.0" encoding="utf-8"?>
<ds:datastoreItem xmlns:ds="http://schemas.openxmlformats.org/officeDocument/2006/customXml" ds:itemID="{A36EDCC1-8440-45F4-8DC8-0F45272DD56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2025-09-03T15:06:27Z</dcterms:created>
  <dcterms:modified xsi:type="dcterms:W3CDTF">2025-09-03T15:08:00Z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