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5480" windowHeight="966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list'!$F$4</definedName>
    <definedName name="MJ">'Krycí list'!$G$4</definedName>
    <definedName name="Mont">'Rekapitulace'!$H$16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'Položky'!$A$1:$K$168</definedName>
    <definedName name="_xlnm.Print_Area" localSheetId="1">'Rekapitulace'!$A$1:$I$22</definedName>
    <definedName name="PocetMJ">'Krycí list'!$G$7</definedName>
    <definedName name="Poznamka">'Krycí list'!$B$37</definedName>
    <definedName name="Projektant">'Krycí list'!$C$7</definedName>
    <definedName name="PSV">'Rekapitulace'!$F$16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'Rekapitulace'!$E$21</definedName>
    <definedName name="VRNnazev">'Rekapitulace'!$A$21</definedName>
    <definedName name="VRNproc">'Rekapitulace'!$F$21</definedName>
    <definedName name="VRNzakl">'Rekapitulace'!$G$21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<sst xmlns="http://schemas.openxmlformats.org/spreadsheetml/2006/main" count="426" uniqueCount="255">
  <si>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</si>
  <si>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</si>
  <si>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</si>
  <si>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</si>
  <si>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</si>
  <si>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</si>
  <si>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</si>
  <si>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</si>
  <si>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</si>
  <si>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</si>
  <si>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</si>
  <si>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</si>
  <si>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</si>
  <si>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</si>
  <si>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</si>
  <si>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</si>
  <si>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</si>
  <si>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</si>
  <si>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</si>
  <si>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</si>
  <si>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</si>
  <si>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</si>
  <si>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</si>
  <si>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</si>
  <si>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</si>
  <si>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</si>
  <si>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</si>
  <si>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</si>
  <si>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</si>
  <si>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</si>
  <si>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</si>
  <si>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</si>
  <si>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</si>
  <si>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</si>
  <si>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</si>
  <si>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</si>
  <si>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</si>
  <si>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</si>
  <si>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</si>
  <si>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</si>
  <si>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</si>
  <si>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</si>
  <si>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</si>
  <si>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</si>
  <si>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</si>
  <si>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</si>
  <si>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</si>
  <si>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</si>
  <si>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</si>
  <si>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</si>
  <si>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</si>
  <si>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</si>
  <si>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</si>
  <si>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</si>
  <si>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</si>
  <si>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</si>
  <si>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</si>
  <si>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</si>
  <si>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</si>
  <si>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</si>
  <si>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</si>
  <si>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</si>
  <si>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</si>
  <si>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</si>
  <si>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</si>
  <si>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</si>
  <si>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</si>
  <si>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</si>
  <si>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</si>
  <si>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</si>
  <si>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</si>
  <si>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Zemní práce</t>
  </si>
  <si>
    <t>ks</t>
  </si>
  <si>
    <t>Celkem za</t>
  </si>
  <si>
    <t>Revitalizace Starého náměstí Kynšperk nad Ohří</t>
  </si>
  <si>
    <t>Ulice U Tavírny</t>
  </si>
  <si>
    <t>113 20-2111.R00</t>
  </si>
  <si>
    <t>Vytrhání obrub z krajníků nebo obrubníků stojatých</t>
  </si>
  <si>
    <t>m</t>
  </si>
  <si>
    <t>;čp.376 až 628</t>
  </si>
  <si>
    <t>;čp. 627 bývalá pekárna</t>
  </si>
  <si>
    <t>;čp. 375</t>
  </si>
  <si>
    <t>;čp.374</t>
  </si>
  <si>
    <t>113 10-9311.R00</t>
  </si>
  <si>
    <t>Odstranění podkladu pl.50 m2, bet.prostý tl.11 cm</t>
  </si>
  <si>
    <t>m2</t>
  </si>
  <si>
    <t>4*1</t>
  </si>
  <si>
    <t>113 10-6121.R00</t>
  </si>
  <si>
    <t>Rozebrání dlažeb z betonových dlaždic na sucho</t>
  </si>
  <si>
    <t>;Předčp. 627</t>
  </si>
  <si>
    <t>14*1</t>
  </si>
  <si>
    <t>113 10-7121.R00</t>
  </si>
  <si>
    <t>Odstranění podkladu pl. 200 m2,kam.drcené tl.10 cm</t>
  </si>
  <si>
    <t>;úsek č.2</t>
  </si>
  <si>
    <t>20*5</t>
  </si>
  <si>
    <t>;odpočet kanalizace</t>
  </si>
  <si>
    <t>-1,5*20</t>
  </si>
  <si>
    <t>113 10-7122.R00</t>
  </si>
  <si>
    <t>Odstranění podkladu pl. 200 m2,kam.drcené tl.20 cm</t>
  </si>
  <si>
    <t>;úsek č.1</t>
  </si>
  <si>
    <t>5,5*11</t>
  </si>
  <si>
    <t>6*11</t>
  </si>
  <si>
    <t>;úsek č.3</t>
  </si>
  <si>
    <t>5,5*20</t>
  </si>
  <si>
    <t>;Odpočet kanalizace</t>
  </si>
  <si>
    <t>-1,5*42</t>
  </si>
  <si>
    <t>113 10-7123.R00</t>
  </si>
  <si>
    <t>Odstranění podkladu pl. 200 m2,kam.drcené tl.30 cm</t>
  </si>
  <si>
    <t>;úsekč. 4 a 5</t>
  </si>
  <si>
    <t xml:space="preserve">;úsek č. 6 a 7 </t>
  </si>
  <si>
    <t>5,5*20*2</t>
  </si>
  <si>
    <t>;úsek č. 8</t>
  </si>
  <si>
    <t>6,5*20</t>
  </si>
  <si>
    <t>4*8</t>
  </si>
  <si>
    <t>;před čp. 374</t>
  </si>
  <si>
    <t>13*7</t>
  </si>
  <si>
    <t>-1,5*132</t>
  </si>
  <si>
    <t>;Před čp.375</t>
  </si>
  <si>
    <t>7*5,5</t>
  </si>
  <si>
    <t>122 20-1101.R00</t>
  </si>
  <si>
    <t>Odkopávky nezapažené v hor. 3 do 100 m3</t>
  </si>
  <si>
    <t>m3</t>
  </si>
  <si>
    <t>;Odkopávky v úseku č. 8</t>
  </si>
  <si>
    <t>6,5*20*0,23</t>
  </si>
  <si>
    <t>4</t>
  </si>
  <si>
    <t>Vodorovné konstrukce</t>
  </si>
  <si>
    <t>451 57-8112.R00</t>
  </si>
  <si>
    <t>Dno drenáž. rýhy zpevněné štěrkopískem tl. do 25cm</t>
  </si>
  <si>
    <t>12</t>
  </si>
  <si>
    <t>Drenážní potrubí DN 100</t>
  </si>
  <si>
    <t>5</t>
  </si>
  <si>
    <t>Komunikace</t>
  </si>
  <si>
    <t>573 11-1112.R00</t>
  </si>
  <si>
    <t>Postřik živičný infiltr.+ posyp,z asfaltu 1 kg/m2</t>
  </si>
  <si>
    <t>597 09-6212.RS2</t>
  </si>
  <si>
    <t>Žlab odvodňovací ACO Drain dl. 500 mm</t>
  </si>
  <si>
    <t>kus</t>
  </si>
  <si>
    <t>597 10-1113.R00</t>
  </si>
  <si>
    <t>Montáž odvodňovacího žlabu - polymerbeton</t>
  </si>
  <si>
    <t>8</t>
  </si>
  <si>
    <t>čela odvodňovacího systému</t>
  </si>
  <si>
    <t>596 21-5041.R00</t>
  </si>
  <si>
    <t>Kladení zámkové dlažby tl. 8 cm do drtě tl. 5 cm</t>
  </si>
  <si>
    <t>;parkoviště  před čp. 375</t>
  </si>
  <si>
    <t>5*6</t>
  </si>
  <si>
    <t>;parkoviště před čp. 629</t>
  </si>
  <si>
    <t>2*8,5</t>
  </si>
  <si>
    <t>;přejezdový práh</t>
  </si>
  <si>
    <t>3,5*7,8</t>
  </si>
  <si>
    <t>;parkoviště před čp.376 a 633,4</t>
  </si>
  <si>
    <t>16*2*2</t>
  </si>
  <si>
    <t>;parkoviště před čp.631</t>
  </si>
  <si>
    <t>17*2</t>
  </si>
  <si>
    <t>596 21-5044.R00</t>
  </si>
  <si>
    <t>Příplatek za kladení dlažby tl.8 cm, drť, do 50 m2</t>
  </si>
  <si>
    <t>596 21-5021.R00</t>
  </si>
  <si>
    <t>Kladení zámkové dlažby tl. 6 cm do drtě tl. 4 cm</t>
  </si>
  <si>
    <t>;Před čp. 627</t>
  </si>
  <si>
    <t>23,5*1,2</t>
  </si>
  <si>
    <t>596 21-5024.R00</t>
  </si>
  <si>
    <t>Příplatek za kladení dlažby tl.6 cm, drť, do 50 m2</t>
  </si>
  <si>
    <t>10</t>
  </si>
  <si>
    <t>Dodávka zámkové dlažby tl. 8cm</t>
  </si>
  <si>
    <t>172,3*1,05</t>
  </si>
  <si>
    <t>11</t>
  </si>
  <si>
    <t>Dodávka zámkové dlažby tl. 6cm</t>
  </si>
  <si>
    <t>28,2*1,05</t>
  </si>
  <si>
    <t>Podkladová vrstva ze štěrkodrtě 0-32 tl 15cm</t>
  </si>
  <si>
    <t>;úsek č. 1 až 8</t>
  </si>
  <si>
    <t>5,5*17+5*107+6*18</t>
  </si>
  <si>
    <t>;předčp. 375</t>
  </si>
  <si>
    <t>;Odpočet ostrůvku před čp. 634</t>
  </si>
  <si>
    <t>-1,2*4</t>
  </si>
  <si>
    <t>;Odpočet ostrůvku před čp. 630</t>
  </si>
  <si>
    <t>-9*1,8</t>
  </si>
  <si>
    <t>;Odpočet Kanalizace</t>
  </si>
  <si>
    <t>3</t>
  </si>
  <si>
    <t>asfaltový beton hrubý ACP 60mm</t>
  </si>
  <si>
    <t>;křižovatka až čp. 376</t>
  </si>
  <si>
    <t>5,36*15</t>
  </si>
  <si>
    <t>;čp 376 až 628 až na konec komunikace</t>
  </si>
  <si>
    <t>5*105+5,5*17</t>
  </si>
  <si>
    <t>;ostrůvek naproti čp.634</t>
  </si>
  <si>
    <t>-4*1,2</t>
  </si>
  <si>
    <t>;ostrůvek naproti čp. 629 a 630</t>
  </si>
  <si>
    <t>-1,5*19</t>
  </si>
  <si>
    <t>Asfaltový beton střednězrnný ACO tl. 40mm</t>
  </si>
  <si>
    <t>2</t>
  </si>
  <si>
    <t>Podkladová vrstva ze štěrkodrtě 32/63 tl. 17 cm</t>
  </si>
  <si>
    <t>Trubní vedení</t>
  </si>
  <si>
    <t>871 35-3121.R00</t>
  </si>
  <si>
    <t>Montáž trub z plastu, gumový kroužek, DN 200</t>
  </si>
  <si>
    <t>9</t>
  </si>
  <si>
    <t>Plastové potrubí DS 200 mm</t>
  </si>
  <si>
    <t>91</t>
  </si>
  <si>
    <t>Doplňující práce na komunikaci</t>
  </si>
  <si>
    <t>919 73-5112.R00</t>
  </si>
  <si>
    <t>Řezání stávajícího živičného krytu tl. 5 - 10 cm</t>
  </si>
  <si>
    <t>Statická zatěžovací zkouška</t>
  </si>
  <si>
    <t>6</t>
  </si>
  <si>
    <t>Osazení sliničních obrubníků do betonového lože</t>
  </si>
  <si>
    <t>;úsek před čp. 529</t>
  </si>
  <si>
    <t>;úsek čp. 376 až schodiště</t>
  </si>
  <si>
    <t>;úsek schody až křižovatka</t>
  </si>
  <si>
    <t>;úsek Křižovatka až vjezd na zahradu</t>
  </si>
  <si>
    <t>;úsek vjezda na zahradu až čp. 627</t>
  </si>
  <si>
    <t>;ostrůvek</t>
  </si>
  <si>
    <t>;parkoviště osobních vozidel</t>
  </si>
  <si>
    <t>;Okolo čp. 375</t>
  </si>
  <si>
    <t>7</t>
  </si>
  <si>
    <t>Dodávka silničních obrubníků</t>
  </si>
  <si>
    <t>232*1,05</t>
  </si>
  <si>
    <t>919 72-2212.R00</t>
  </si>
  <si>
    <t>Dilatační spáry řezané příčné 9 mm,zalití za tepla</t>
  </si>
  <si>
    <t>93</t>
  </si>
  <si>
    <t>Dokončovací práce inž.staveb</t>
  </si>
  <si>
    <t>591 14-1111.R00</t>
  </si>
  <si>
    <t>Kladení dlažby velké kostky, lože z MC tl. 5 cm</t>
  </si>
  <si>
    <t>;U parkoviště osobních aut čp. 375</t>
  </si>
  <si>
    <t>10*0,4</t>
  </si>
  <si>
    <t>;Spodní parkoviště</t>
  </si>
  <si>
    <t>17*0,4</t>
  </si>
  <si>
    <t>;Podél horní komunikace</t>
  </si>
  <si>
    <t>84*0,4</t>
  </si>
  <si>
    <t>273 31-3211.R00</t>
  </si>
  <si>
    <t>Beton základových desek prostý C -/7,5</t>
  </si>
  <si>
    <t>44*0,2</t>
  </si>
  <si>
    <t>275 35-1215.R00</t>
  </si>
  <si>
    <t>Bednění stěn základových patek - zřízení</t>
  </si>
  <si>
    <t>111*0,2*2</t>
  </si>
  <si>
    <t>275 35-1216.R00</t>
  </si>
  <si>
    <t>Bednění stěn základových patek - odstranění</t>
  </si>
  <si>
    <t>14</t>
  </si>
  <si>
    <t>Dodávka dlaždic</t>
  </si>
  <si>
    <t>13</t>
  </si>
  <si>
    <t>Osazení silničních obrubníků do betonového lože</t>
  </si>
  <si>
    <t>15</t>
  </si>
  <si>
    <t>111*1,05</t>
  </si>
  <si>
    <t>96</t>
  </si>
  <si>
    <t>Bourání konstrukcí</t>
  </si>
  <si>
    <t>966 00-6211.R00</t>
  </si>
  <si>
    <t>Odstranění doprav. značek ze sloupů nebo konzolí</t>
  </si>
  <si>
    <t>97</t>
  </si>
  <si>
    <t>Prorážení otvorů</t>
  </si>
  <si>
    <t>979 08-2113.R00</t>
  </si>
  <si>
    <t>Vodorovná doprava suti po suchu do 1000 m</t>
  </si>
  <si>
    <t>t</t>
  </si>
  <si>
    <t>99</t>
  </si>
  <si>
    <t>Staveništní přesun hmot</t>
  </si>
  <si>
    <t>998 22-5111.R00</t>
  </si>
  <si>
    <t>Přesun hmot, pozemní komunikace, kryt živičný</t>
  </si>
  <si>
    <t>322,85112+0,00018+0,00024+19,93664</t>
  </si>
  <si>
    <t>998 31-1011.R00</t>
  </si>
  <si>
    <t>Přesun hmot pro odvodnění drenáží bez výplně rýh</t>
  </si>
  <si>
    <t>Městský úřad Kynšperk nad Ohří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</si>
</sst>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#,##0.00\ &quot;Kč&quot;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70" fontId="0" fillId="0" borderId="25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70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40" xfId="46" applyFont="1" applyFill="1" applyBorder="1" applyAlignment="1">
      <alignment horizontal="center"/>
      <protection/>
    </xf>
    <xf numFmtId="0" fontId="22" fillId="0" borderId="40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29" fillId="0" borderId="58" xfId="46" applyFont="1" applyFill="1" applyBorder="1">
      <alignment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24" fillId="0" borderId="62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9" fontId="0" fillId="0" borderId="61" xfId="46" applyNumberFormat="1" applyFont="1" applyFill="1" applyBorder="1">
      <alignment/>
      <protection/>
    </xf>
    <xf numFmtId="0" fontId="25" fillId="0" borderId="61" xfId="46" applyFont="1" applyFill="1" applyBorder="1" applyAlignment="1">
      <alignment horizontal="center"/>
      <protection/>
    </xf>
    <xf numFmtId="49" fontId="25" fillId="0" borderId="61" xfId="46" applyNumberFormat="1" applyFont="1" applyFill="1" applyBorder="1" applyAlignment="1">
      <alignment horizontal="left"/>
      <protection/>
    </xf>
    <xf numFmtId="4" fontId="31" fillId="0" borderId="61" xfId="46" applyNumberFormat="1" applyFont="1" applyFill="1" applyBorder="1" applyAlignment="1">
      <alignment horizontal="right" wrapText="1"/>
      <protection/>
    </xf>
    <xf numFmtId="0" fontId="31" fillId="0" borderId="61" xfId="46" applyFont="1" applyFill="1" applyBorder="1" applyAlignment="1">
      <alignment horizontal="left" wrapText="1"/>
      <protection/>
    </xf>
    <xf numFmtId="0" fontId="31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30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3" fillId="0" borderId="63" xfId="46" applyNumberFormat="1" applyFont="1" applyFill="1" applyBorder="1" applyAlignment="1">
      <alignment horizontal="left"/>
      <protection/>
    </xf>
    <xf numFmtId="0" fontId="3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1" fillId="0" borderId="63" xfId="46" applyNumberFormat="1" applyFont="1" applyFill="1" applyBorder="1">
      <alignment/>
      <protection/>
    </xf>
    <xf numFmtId="0" fontId="1" fillId="0" borderId="63" xfId="46" applyFont="1" applyFill="1" applyBorder="1">
      <alignment/>
      <protection/>
    </xf>
    <xf numFmtId="169" fontId="1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3" fontId="31" fillId="0" borderId="17" xfId="46" applyNumberFormat="1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31" fillId="0" borderId="17" xfId="46" applyFont="1" applyFill="1" applyBorder="1" applyAlignment="1">
      <alignment horizontal="left" wrapText="1"/>
      <protection/>
    </xf>
    <xf numFmtId="0" fontId="26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19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75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74</v>
      </c>
      <c r="D6" s="11"/>
      <c r="E6" s="11"/>
      <c r="F6" s="19"/>
      <c r="G6" s="13"/>
    </row>
    <row r="7" spans="1:9" ht="12.75">
      <c r="A7" s="14" t="s">
        <v>8</v>
      </c>
      <c r="B7" s="16"/>
      <c r="C7" s="183"/>
      <c r="D7" s="184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3"/>
      <c r="D8" s="184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5" t="s">
        <v>254</v>
      </c>
      <c r="F11" s="186"/>
      <c r="G11" s="187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15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/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2"/>
      <c r="C37" s="182"/>
      <c r="D37" s="182"/>
      <c r="E37" s="182"/>
      <c r="F37" s="182"/>
      <c r="G37" s="182"/>
      <c r="H37" t="s">
        <v>4</v>
      </c>
    </row>
    <row r="38" spans="1:8" ht="12.75" customHeight="1">
      <c r="A38" s="68"/>
      <c r="B38" s="182"/>
      <c r="C38" s="182"/>
      <c r="D38" s="182"/>
      <c r="E38" s="182"/>
      <c r="F38" s="182"/>
      <c r="G38" s="182"/>
      <c r="H38" t="s">
        <v>4</v>
      </c>
    </row>
    <row r="39" spans="1:8" ht="12.75">
      <c r="A39" s="68"/>
      <c r="B39" s="182"/>
      <c r="C39" s="182"/>
      <c r="D39" s="182"/>
      <c r="E39" s="182"/>
      <c r="F39" s="182"/>
      <c r="G39" s="182"/>
      <c r="H39" t="s">
        <v>4</v>
      </c>
    </row>
    <row r="40" spans="1:8" ht="12.75">
      <c r="A40" s="68"/>
      <c r="B40" s="182"/>
      <c r="C40" s="182"/>
      <c r="D40" s="182"/>
      <c r="E40" s="182"/>
      <c r="F40" s="182"/>
      <c r="G40" s="182"/>
      <c r="H40" t="s">
        <v>4</v>
      </c>
    </row>
    <row r="41" spans="1:8" ht="12.75">
      <c r="A41" s="68"/>
      <c r="B41" s="182"/>
      <c r="C41" s="182"/>
      <c r="D41" s="182"/>
      <c r="E41" s="182"/>
      <c r="F41" s="182"/>
      <c r="G41" s="182"/>
      <c r="H41" t="s">
        <v>4</v>
      </c>
    </row>
    <row r="42" spans="1:8" ht="12.75">
      <c r="A42" s="68"/>
      <c r="B42" s="182"/>
      <c r="C42" s="182"/>
      <c r="D42" s="182"/>
      <c r="E42" s="182"/>
      <c r="F42" s="182"/>
      <c r="G42" s="182"/>
      <c r="H42" t="s">
        <v>4</v>
      </c>
    </row>
    <row r="43" spans="1:8" ht="12.75">
      <c r="A43" s="68"/>
      <c r="B43" s="182"/>
      <c r="C43" s="182"/>
      <c r="D43" s="182"/>
      <c r="E43" s="182"/>
      <c r="F43" s="182"/>
      <c r="G43" s="182"/>
      <c r="H43" t="s">
        <v>4</v>
      </c>
    </row>
    <row r="44" spans="1:8" ht="12.75">
      <c r="A44" s="68"/>
      <c r="B44" s="182"/>
      <c r="C44" s="182"/>
      <c r="D44" s="182"/>
      <c r="E44" s="182"/>
      <c r="F44" s="182"/>
      <c r="G44" s="182"/>
      <c r="H44" t="s">
        <v>4</v>
      </c>
    </row>
    <row r="45" spans="1:8" ht="12.75">
      <c r="A45" s="68"/>
      <c r="B45" s="182"/>
      <c r="C45" s="182"/>
      <c r="D45" s="182"/>
      <c r="E45" s="182"/>
      <c r="F45" s="182"/>
      <c r="G45" s="182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mergeCells count="14">
    <mergeCell ref="C7:D7"/>
    <mergeCell ref="C8:D8"/>
    <mergeCell ref="E11:G11"/>
    <mergeCell ref="B46:G46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3"/>
  <sheetViews>
    <sheetView workbookViewId="0" topLeftCell="A1">
      <selection activeCell="A21" sqref="A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0" t="s">
        <v>5</v>
      </c>
      <c r="B1" s="191"/>
      <c r="C1" s="69" t="str">
        <f>CONCATENATE(cislostavby," ",nazevstavby)</f>
        <v> Revitalizace Starého náměstí Kynšperk nad Ohří</v>
      </c>
      <c r="D1" s="70"/>
      <c r="E1" s="71"/>
      <c r="F1" s="70"/>
      <c r="G1" s="72"/>
      <c r="H1" s="73"/>
      <c r="I1" s="74"/>
    </row>
    <row r="2" spans="1:9" ht="13.5" thickBot="1">
      <c r="A2" s="192" t="s">
        <v>1</v>
      </c>
      <c r="B2" s="193"/>
      <c r="C2" s="75" t="str">
        <f>CONCATENATE(cisloobjektu," ",nazevobjektu)</f>
        <v> Ulice U Tavírny</v>
      </c>
      <c r="D2" s="76"/>
      <c r="E2" s="77"/>
      <c r="F2" s="76"/>
      <c r="G2" s="194"/>
      <c r="H2" s="194"/>
      <c r="I2" s="195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7" t="str">
        <f>Položky!B7</f>
        <v>1</v>
      </c>
      <c r="B7" s="85" t="str">
        <f>Položky!C7</f>
        <v>Zemní práce</v>
      </c>
      <c r="C7" s="86"/>
      <c r="D7" s="87"/>
      <c r="E7" s="178">
        <f>Položky!BC54</f>
        <v>0</v>
      </c>
      <c r="F7" s="179">
        <f>Položky!BD54</f>
        <v>0</v>
      </c>
      <c r="G7" s="179">
        <f>Položky!BE54</f>
        <v>0</v>
      </c>
      <c r="H7" s="179">
        <f>Položky!BF54</f>
        <v>0</v>
      </c>
      <c r="I7" s="180">
        <f>Položky!BG54</f>
        <v>0</v>
      </c>
    </row>
    <row r="8" spans="1:9" s="30" customFormat="1" ht="12.75">
      <c r="A8" s="177" t="str">
        <f>Položky!B55</f>
        <v>4</v>
      </c>
      <c r="B8" s="85" t="str">
        <f>Položky!C55</f>
        <v>Vodorovné konstrukce</v>
      </c>
      <c r="C8" s="86"/>
      <c r="D8" s="87"/>
      <c r="E8" s="178">
        <f>Položky!BC58</f>
        <v>0</v>
      </c>
      <c r="F8" s="179">
        <f>Položky!BD58</f>
        <v>0</v>
      </c>
      <c r="G8" s="179">
        <f>Položky!BE58</f>
        <v>0</v>
      </c>
      <c r="H8" s="179">
        <f>Položky!BF58</f>
        <v>0</v>
      </c>
      <c r="I8" s="180">
        <f>Položky!BG58</f>
        <v>0</v>
      </c>
    </row>
    <row r="9" spans="1:9" s="30" customFormat="1" ht="12.75">
      <c r="A9" s="177" t="str">
        <f>Položky!B59</f>
        <v>5</v>
      </c>
      <c r="B9" s="85" t="str">
        <f>Položky!C59</f>
        <v>Komunikace</v>
      </c>
      <c r="C9" s="86"/>
      <c r="D9" s="87"/>
      <c r="E9" s="178">
        <f>Položky!BC109</f>
        <v>0</v>
      </c>
      <c r="F9" s="179">
        <f>Položky!BD109</f>
        <v>0</v>
      </c>
      <c r="G9" s="179">
        <f>Položky!BE109</f>
        <v>0</v>
      </c>
      <c r="H9" s="179">
        <f>Položky!BF109</f>
        <v>0</v>
      </c>
      <c r="I9" s="180">
        <f>Položky!BG109</f>
        <v>0</v>
      </c>
    </row>
    <row r="10" spans="1:9" s="30" customFormat="1" ht="12.75">
      <c r="A10" s="177" t="str">
        <f>Položky!B110</f>
        <v>8</v>
      </c>
      <c r="B10" s="85" t="str">
        <f>Položky!C110</f>
        <v>Trubní vedení</v>
      </c>
      <c r="C10" s="86"/>
      <c r="D10" s="87"/>
      <c r="E10" s="178">
        <f>Položky!BC113</f>
        <v>0</v>
      </c>
      <c r="F10" s="179">
        <f>Položky!BD113</f>
        <v>0</v>
      </c>
      <c r="G10" s="179">
        <f>Položky!BE113</f>
        <v>0</v>
      </c>
      <c r="H10" s="179">
        <f>Položky!BF113</f>
        <v>0</v>
      </c>
      <c r="I10" s="180">
        <f>Položky!BG113</f>
        <v>0</v>
      </c>
    </row>
    <row r="11" spans="1:9" s="30" customFormat="1" ht="12.75">
      <c r="A11" s="177" t="str">
        <f>Položky!B114</f>
        <v>91</v>
      </c>
      <c r="B11" s="85" t="str">
        <f>Položky!C114</f>
        <v>Doplňující práce na komunikaci</v>
      </c>
      <c r="C11" s="86"/>
      <c r="D11" s="87"/>
      <c r="E11" s="178">
        <f>Položky!BC138</f>
        <v>0</v>
      </c>
      <c r="F11" s="179">
        <f>Položky!BD138</f>
        <v>0</v>
      </c>
      <c r="G11" s="179">
        <f>Položky!BE138</f>
        <v>0</v>
      </c>
      <c r="H11" s="179">
        <f>Položky!BF138</f>
        <v>0</v>
      </c>
      <c r="I11" s="180">
        <f>Položky!BG138</f>
        <v>0</v>
      </c>
    </row>
    <row r="12" spans="1:9" s="30" customFormat="1" ht="12.75">
      <c r="A12" s="177" t="str">
        <f>Položky!B139</f>
        <v>93</v>
      </c>
      <c r="B12" s="85" t="str">
        <f>Položky!C139</f>
        <v>Dokončovací práce inž.staveb</v>
      </c>
      <c r="C12" s="86"/>
      <c r="D12" s="87"/>
      <c r="E12" s="178">
        <f>Položky!BC156</f>
        <v>0</v>
      </c>
      <c r="F12" s="179">
        <f>Položky!BD156</f>
        <v>0</v>
      </c>
      <c r="G12" s="179">
        <f>Položky!BE156</f>
        <v>0</v>
      </c>
      <c r="H12" s="179">
        <f>Položky!BF156</f>
        <v>0</v>
      </c>
      <c r="I12" s="180">
        <f>Položky!BG156</f>
        <v>0</v>
      </c>
    </row>
    <row r="13" spans="1:9" s="30" customFormat="1" ht="12.75">
      <c r="A13" s="177" t="str">
        <f>Položky!B157</f>
        <v>96</v>
      </c>
      <c r="B13" s="85" t="str">
        <f>Položky!C157</f>
        <v>Bourání konstrukcí</v>
      </c>
      <c r="C13" s="86"/>
      <c r="D13" s="87"/>
      <c r="E13" s="178">
        <f>Položky!BC159</f>
        <v>0</v>
      </c>
      <c r="F13" s="179">
        <f>Položky!BD159</f>
        <v>0</v>
      </c>
      <c r="G13" s="179">
        <f>Položky!BE159</f>
        <v>0</v>
      </c>
      <c r="H13" s="179">
        <f>Položky!BF159</f>
        <v>0</v>
      </c>
      <c r="I13" s="180">
        <f>Položky!BG159</f>
        <v>0</v>
      </c>
    </row>
    <row r="14" spans="1:9" s="30" customFormat="1" ht="12.75">
      <c r="A14" s="177" t="str">
        <f>Položky!B160</f>
        <v>97</v>
      </c>
      <c r="B14" s="85" t="str">
        <f>Položky!C160</f>
        <v>Prorážení otvorů</v>
      </c>
      <c r="C14" s="86"/>
      <c r="D14" s="87"/>
      <c r="E14" s="178">
        <f>Položky!BC163</f>
        <v>0</v>
      </c>
      <c r="F14" s="179">
        <f>Položky!BD163</f>
        <v>0</v>
      </c>
      <c r="G14" s="179">
        <f>Položky!BE163</f>
        <v>0</v>
      </c>
      <c r="H14" s="179">
        <f>Položky!BF163</f>
        <v>0</v>
      </c>
      <c r="I14" s="180">
        <f>Položky!BG163</f>
        <v>0</v>
      </c>
    </row>
    <row r="15" spans="1:9" s="30" customFormat="1" ht="13.5" thickBot="1">
      <c r="A15" s="177" t="str">
        <f>Položky!B164</f>
        <v>99</v>
      </c>
      <c r="B15" s="85" t="str">
        <f>Položky!C164</f>
        <v>Staveništní přesun hmot</v>
      </c>
      <c r="C15" s="86"/>
      <c r="D15" s="87"/>
      <c r="E15" s="178">
        <f>Položky!BC168</f>
        <v>0</v>
      </c>
      <c r="F15" s="179">
        <f>Položky!BD168</f>
        <v>0</v>
      </c>
      <c r="G15" s="179">
        <f>Položky!BE168</f>
        <v>0</v>
      </c>
      <c r="H15" s="179">
        <f>Položky!BF168</f>
        <v>0</v>
      </c>
      <c r="I15" s="180">
        <f>Položky!BG168</f>
        <v>0</v>
      </c>
    </row>
    <row r="16" spans="1:9" s="93" customFormat="1" ht="13.5" thickBot="1">
      <c r="A16" s="88"/>
      <c r="B16" s="80" t="s">
        <v>50</v>
      </c>
      <c r="C16" s="80"/>
      <c r="D16" s="89"/>
      <c r="E16" s="90">
        <f>SUM(E7:E15)</f>
        <v>0</v>
      </c>
      <c r="F16" s="91">
        <f>SUM(F7:F15)</f>
        <v>0</v>
      </c>
      <c r="G16" s="91">
        <f>SUM(G7:G15)</f>
        <v>0</v>
      </c>
      <c r="H16" s="91">
        <f>SUM(H7:H15)</f>
        <v>0</v>
      </c>
      <c r="I16" s="92">
        <f>SUM(I7:I15)</f>
        <v>0</v>
      </c>
    </row>
    <row r="17" spans="1:9" ht="12.75">
      <c r="A17" s="86"/>
      <c r="B17" s="86"/>
      <c r="C17" s="86"/>
      <c r="D17" s="86"/>
      <c r="E17" s="86"/>
      <c r="F17" s="86"/>
      <c r="G17" s="86"/>
      <c r="H17" s="86"/>
      <c r="I17" s="86"/>
    </row>
    <row r="18" spans="1:57" ht="19.5" customHeight="1">
      <c r="A18" s="94" t="s">
        <v>51</v>
      </c>
      <c r="B18" s="94"/>
      <c r="C18" s="94"/>
      <c r="D18" s="94"/>
      <c r="E18" s="94"/>
      <c r="F18" s="94"/>
      <c r="G18" s="95"/>
      <c r="H18" s="94"/>
      <c r="I18" s="94"/>
      <c r="BA18" s="31"/>
      <c r="BB18" s="31"/>
      <c r="BC18" s="31"/>
      <c r="BD18" s="31"/>
      <c r="BE18" s="31"/>
    </row>
    <row r="19" spans="1:9" ht="13.5" thickBot="1">
      <c r="A19" s="96"/>
      <c r="B19" s="96"/>
      <c r="C19" s="96"/>
      <c r="D19" s="96"/>
      <c r="E19" s="96"/>
      <c r="F19" s="96"/>
      <c r="G19" s="96"/>
      <c r="H19" s="96"/>
      <c r="I19" s="96"/>
    </row>
    <row r="20" spans="1:9" ht="12.75">
      <c r="A20" s="97" t="s">
        <v>52</v>
      </c>
      <c r="B20" s="98"/>
      <c r="C20" s="98"/>
      <c r="D20" s="99"/>
      <c r="E20" s="100" t="s">
        <v>53</v>
      </c>
      <c r="F20" s="101" t="s">
        <v>54</v>
      </c>
      <c r="G20" s="102" t="s">
        <v>55</v>
      </c>
      <c r="H20" s="103"/>
      <c r="I20" s="104" t="s">
        <v>53</v>
      </c>
    </row>
    <row r="21" spans="1:53" ht="12.75">
      <c r="A21" s="105"/>
      <c r="B21" s="106"/>
      <c r="C21" s="106"/>
      <c r="D21" s="107"/>
      <c r="E21" s="108"/>
      <c r="F21" s="109"/>
      <c r="G21" s="110">
        <f>CHOOSE(BA21+1,HSV+PSV,HSV+PSV+Mont,HSV+PSV+Dodavka+Mont,HSV,PSV,Mont,Dodavka,Mont+Dodavka,0)</f>
        <v>0</v>
      </c>
      <c r="H21" s="111"/>
      <c r="I21" s="112">
        <f>E21+F21*G21/100</f>
        <v>0</v>
      </c>
      <c r="BA21">
        <v>8</v>
      </c>
    </row>
    <row r="22" spans="1:9" ht="13.5" thickBot="1">
      <c r="A22" s="113"/>
      <c r="B22" s="114" t="s">
        <v>56</v>
      </c>
      <c r="C22" s="115"/>
      <c r="D22" s="116"/>
      <c r="E22" s="117"/>
      <c r="F22" s="118"/>
      <c r="G22" s="118"/>
      <c r="H22" s="188">
        <f>SUM(H21:H21)</f>
        <v>0</v>
      </c>
      <c r="I22" s="189"/>
    </row>
    <row r="24" spans="2:9" ht="12.75">
      <c r="B24" s="93"/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</sheetData>
  <mergeCells count="4">
    <mergeCell ref="H22:I22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G235"/>
  <sheetViews>
    <sheetView showGridLines="0" showZeros="0" tabSelected="1" zoomScale="80" zoomScaleNormal="80" workbookViewId="0" topLeftCell="A115">
      <selection activeCell="A168" sqref="A168:IV170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1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199" t="s">
        <v>57</v>
      </c>
      <c r="B1" s="199"/>
      <c r="C1" s="199"/>
      <c r="D1" s="199"/>
      <c r="E1" s="199"/>
      <c r="F1" s="199"/>
      <c r="G1" s="199"/>
      <c r="H1" s="199"/>
      <c r="I1" s="199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90" t="s">
        <v>5</v>
      </c>
      <c r="B3" s="191"/>
      <c r="C3" s="69" t="str">
        <f>CONCATENATE(cislostavby," ",nazevstavby)</f>
        <v> Revitalizace Starého náměstí Kynšperk nad Ohří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200" t="s">
        <v>1</v>
      </c>
      <c r="B4" s="193"/>
      <c r="C4" s="75" t="str">
        <f>CONCATENATE(cisloobjektu," ",nazevobjektu)</f>
        <v> Ulice U Tavírny</v>
      </c>
      <c r="D4" s="76"/>
      <c r="E4" s="77"/>
      <c r="F4" s="76"/>
      <c r="G4" s="201"/>
      <c r="H4" s="201"/>
      <c r="I4" s="202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70</v>
      </c>
      <c r="C7" s="141" t="s">
        <v>71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12.75">
      <c r="A8" s="147">
        <v>1</v>
      </c>
      <c r="B8" s="148" t="s">
        <v>76</v>
      </c>
      <c r="C8" s="149" t="s">
        <v>77</v>
      </c>
      <c r="D8" s="150" t="s">
        <v>78</v>
      </c>
      <c r="E8" s="151">
        <v>132</v>
      </c>
      <c r="F8" s="151">
        <v>0</v>
      </c>
      <c r="G8" s="152">
        <f>E8*F8</f>
        <v>0</v>
      </c>
      <c r="H8" s="153">
        <v>0</v>
      </c>
      <c r="I8" s="153">
        <f>E8*H8</f>
        <v>0</v>
      </c>
      <c r="J8" s="153">
        <v>-0.145</v>
      </c>
      <c r="K8" s="153">
        <f>E8*J8</f>
        <v>-19.139999999999997</v>
      </c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17" ht="12.75">
      <c r="A9" s="154"/>
      <c r="B9" s="155"/>
      <c r="C9" s="198" t="s">
        <v>79</v>
      </c>
      <c r="D9" s="197"/>
      <c r="E9" s="156">
        <v>0</v>
      </c>
      <c r="F9" s="157"/>
      <c r="G9" s="158"/>
      <c r="H9" s="159"/>
      <c r="I9" s="159"/>
      <c r="J9" s="159"/>
      <c r="K9" s="159"/>
      <c r="M9" s="122" t="s">
        <v>79</v>
      </c>
      <c r="O9" s="160"/>
      <c r="Q9" s="146"/>
    </row>
    <row r="10" spans="1:17" ht="12.75">
      <c r="A10" s="154"/>
      <c r="B10" s="155"/>
      <c r="C10" s="198">
        <v>95</v>
      </c>
      <c r="D10" s="197"/>
      <c r="E10" s="156">
        <v>95</v>
      </c>
      <c r="F10" s="157"/>
      <c r="G10" s="158"/>
      <c r="H10" s="159"/>
      <c r="I10" s="159"/>
      <c r="J10" s="159"/>
      <c r="K10" s="159"/>
      <c r="M10" s="122">
        <v>95</v>
      </c>
      <c r="O10" s="160"/>
      <c r="Q10" s="146"/>
    </row>
    <row r="11" spans="1:17" ht="12.75">
      <c r="A11" s="154"/>
      <c r="B11" s="155"/>
      <c r="C11" s="198" t="s">
        <v>80</v>
      </c>
      <c r="D11" s="197"/>
      <c r="E11" s="156">
        <v>0</v>
      </c>
      <c r="F11" s="157"/>
      <c r="G11" s="158"/>
      <c r="H11" s="159"/>
      <c r="I11" s="159"/>
      <c r="J11" s="159"/>
      <c r="K11" s="159"/>
      <c r="M11" s="122" t="s">
        <v>80</v>
      </c>
      <c r="O11" s="160"/>
      <c r="Q11" s="146"/>
    </row>
    <row r="12" spans="1:17" ht="12.75">
      <c r="A12" s="154"/>
      <c r="B12" s="155"/>
      <c r="C12" s="198">
        <v>22</v>
      </c>
      <c r="D12" s="197"/>
      <c r="E12" s="156">
        <v>22</v>
      </c>
      <c r="F12" s="157"/>
      <c r="G12" s="158"/>
      <c r="H12" s="159"/>
      <c r="I12" s="159"/>
      <c r="J12" s="159"/>
      <c r="K12" s="159"/>
      <c r="M12" s="122">
        <v>22</v>
      </c>
      <c r="O12" s="160"/>
      <c r="Q12" s="146"/>
    </row>
    <row r="13" spans="1:17" ht="12.75">
      <c r="A13" s="154"/>
      <c r="B13" s="155"/>
      <c r="C13" s="198" t="s">
        <v>81</v>
      </c>
      <c r="D13" s="197"/>
      <c r="E13" s="156">
        <v>0</v>
      </c>
      <c r="F13" s="157"/>
      <c r="G13" s="158"/>
      <c r="H13" s="159"/>
      <c r="I13" s="159"/>
      <c r="J13" s="159"/>
      <c r="K13" s="159"/>
      <c r="M13" s="122" t="s">
        <v>81</v>
      </c>
      <c r="O13" s="160"/>
      <c r="Q13" s="146"/>
    </row>
    <row r="14" spans="1:17" ht="12.75">
      <c r="A14" s="154"/>
      <c r="B14" s="155"/>
      <c r="C14" s="198">
        <v>9</v>
      </c>
      <c r="D14" s="197"/>
      <c r="E14" s="156">
        <v>9</v>
      </c>
      <c r="F14" s="157"/>
      <c r="G14" s="158"/>
      <c r="H14" s="159"/>
      <c r="I14" s="159"/>
      <c r="J14" s="159"/>
      <c r="K14" s="159"/>
      <c r="M14" s="122">
        <v>9</v>
      </c>
      <c r="O14" s="160"/>
      <c r="Q14" s="146"/>
    </row>
    <row r="15" spans="1:17" ht="12.75">
      <c r="A15" s="154"/>
      <c r="B15" s="155"/>
      <c r="C15" s="198" t="s">
        <v>82</v>
      </c>
      <c r="D15" s="197"/>
      <c r="E15" s="156">
        <v>0</v>
      </c>
      <c r="F15" s="157"/>
      <c r="G15" s="158"/>
      <c r="H15" s="159"/>
      <c r="I15" s="159"/>
      <c r="J15" s="159"/>
      <c r="K15" s="159"/>
      <c r="M15" s="122" t="s">
        <v>82</v>
      </c>
      <c r="O15" s="160"/>
      <c r="Q15" s="146"/>
    </row>
    <row r="16" spans="1:17" ht="12.75">
      <c r="A16" s="154"/>
      <c r="B16" s="155"/>
      <c r="C16" s="198">
        <v>6</v>
      </c>
      <c r="D16" s="197"/>
      <c r="E16" s="156">
        <v>6</v>
      </c>
      <c r="F16" s="157"/>
      <c r="G16" s="158"/>
      <c r="H16" s="159"/>
      <c r="I16" s="159"/>
      <c r="J16" s="159"/>
      <c r="K16" s="159"/>
      <c r="M16" s="122">
        <v>6</v>
      </c>
      <c r="O16" s="160"/>
      <c r="Q16" s="146"/>
    </row>
    <row r="17" spans="1:59" ht="12.75">
      <c r="A17" s="147">
        <v>2</v>
      </c>
      <c r="B17" s="148" t="s">
        <v>83</v>
      </c>
      <c r="C17" s="149" t="s">
        <v>84</v>
      </c>
      <c r="D17" s="150" t="s">
        <v>85</v>
      </c>
      <c r="E17" s="151">
        <v>4</v>
      </c>
      <c r="F17" s="151">
        <v>0</v>
      </c>
      <c r="G17" s="152">
        <f>E17*F17</f>
        <v>0</v>
      </c>
      <c r="H17" s="153">
        <v>0</v>
      </c>
      <c r="I17" s="153">
        <f>E17*H17</f>
        <v>0</v>
      </c>
      <c r="J17" s="153">
        <v>-0.264</v>
      </c>
      <c r="K17" s="153">
        <f>E17*J17</f>
        <v>-1.056</v>
      </c>
      <c r="Q17" s="146">
        <v>2</v>
      </c>
      <c r="AA17" s="122">
        <v>12</v>
      </c>
      <c r="AB17" s="122">
        <v>0</v>
      </c>
      <c r="AC17" s="122">
        <v>2</v>
      </c>
      <c r="BB17" s="122">
        <v>1</v>
      </c>
      <c r="BC17" s="122">
        <f>IF(BB17=1,G17,0)</f>
        <v>0</v>
      </c>
      <c r="BD17" s="122">
        <f>IF(BB17=2,G17,0)</f>
        <v>0</v>
      </c>
      <c r="BE17" s="122">
        <f>IF(BB17=3,G17,0)</f>
        <v>0</v>
      </c>
      <c r="BF17" s="122">
        <f>IF(BB17=4,G17,0)</f>
        <v>0</v>
      </c>
      <c r="BG17" s="122">
        <f>IF(BB17=5,G17,0)</f>
        <v>0</v>
      </c>
    </row>
    <row r="18" spans="1:17" ht="12.75">
      <c r="A18" s="154"/>
      <c r="B18" s="155"/>
      <c r="C18" s="198" t="s">
        <v>86</v>
      </c>
      <c r="D18" s="197"/>
      <c r="E18" s="156">
        <v>4</v>
      </c>
      <c r="F18" s="157"/>
      <c r="G18" s="158"/>
      <c r="H18" s="159"/>
      <c r="I18" s="159"/>
      <c r="J18" s="159"/>
      <c r="K18" s="159"/>
      <c r="M18" s="122" t="s">
        <v>86</v>
      </c>
      <c r="O18" s="160"/>
      <c r="Q18" s="146"/>
    </row>
    <row r="19" spans="1:59" ht="12.75">
      <c r="A19" s="147">
        <v>3</v>
      </c>
      <c r="B19" s="148" t="s">
        <v>87</v>
      </c>
      <c r="C19" s="149" t="s">
        <v>88</v>
      </c>
      <c r="D19" s="150" t="s">
        <v>85</v>
      </c>
      <c r="E19" s="151">
        <v>14</v>
      </c>
      <c r="F19" s="151">
        <v>0</v>
      </c>
      <c r="G19" s="152">
        <f>E19*F19</f>
        <v>0</v>
      </c>
      <c r="H19" s="153">
        <v>0</v>
      </c>
      <c r="I19" s="153">
        <f>E19*H19</f>
        <v>0</v>
      </c>
      <c r="J19" s="153">
        <v>-0.138</v>
      </c>
      <c r="K19" s="153">
        <f>E19*J19</f>
        <v>-1.9320000000000002</v>
      </c>
      <c r="Q19" s="146">
        <v>2</v>
      </c>
      <c r="AA19" s="122">
        <v>12</v>
      </c>
      <c r="AB19" s="122">
        <v>0</v>
      </c>
      <c r="AC19" s="122">
        <v>3</v>
      </c>
      <c r="BB19" s="122">
        <v>1</v>
      </c>
      <c r="BC19" s="122">
        <f>IF(BB19=1,G19,0)</f>
        <v>0</v>
      </c>
      <c r="BD19" s="122">
        <f>IF(BB19=2,G19,0)</f>
        <v>0</v>
      </c>
      <c r="BE19" s="122">
        <f>IF(BB19=3,G19,0)</f>
        <v>0</v>
      </c>
      <c r="BF19" s="122">
        <f>IF(BB19=4,G19,0)</f>
        <v>0</v>
      </c>
      <c r="BG19" s="122">
        <f>IF(BB19=5,G19,0)</f>
        <v>0</v>
      </c>
    </row>
    <row r="20" spans="1:17" ht="12.75">
      <c r="A20" s="154"/>
      <c r="B20" s="155"/>
      <c r="C20" s="198" t="s">
        <v>89</v>
      </c>
      <c r="D20" s="197"/>
      <c r="E20" s="156">
        <v>0</v>
      </c>
      <c r="F20" s="157"/>
      <c r="G20" s="158"/>
      <c r="H20" s="159"/>
      <c r="I20" s="159"/>
      <c r="J20" s="159"/>
      <c r="K20" s="159"/>
      <c r="M20" s="122" t="s">
        <v>89</v>
      </c>
      <c r="O20" s="160"/>
      <c r="Q20" s="146"/>
    </row>
    <row r="21" spans="1:17" ht="12.75">
      <c r="A21" s="154"/>
      <c r="B21" s="155"/>
      <c r="C21" s="198" t="s">
        <v>90</v>
      </c>
      <c r="D21" s="197"/>
      <c r="E21" s="156">
        <v>14</v>
      </c>
      <c r="F21" s="157"/>
      <c r="G21" s="158"/>
      <c r="H21" s="159"/>
      <c r="I21" s="159"/>
      <c r="J21" s="159"/>
      <c r="K21" s="159"/>
      <c r="M21" s="122" t="s">
        <v>90</v>
      </c>
      <c r="O21" s="160"/>
      <c r="Q21" s="146"/>
    </row>
    <row r="22" spans="1:59" ht="12.75">
      <c r="A22" s="147">
        <v>4</v>
      </c>
      <c r="B22" s="148" t="s">
        <v>91</v>
      </c>
      <c r="C22" s="149" t="s">
        <v>92</v>
      </c>
      <c r="D22" s="150" t="s">
        <v>85</v>
      </c>
      <c r="E22" s="151">
        <v>70</v>
      </c>
      <c r="F22" s="151">
        <v>0</v>
      </c>
      <c r="G22" s="152">
        <f>E22*F22</f>
        <v>0</v>
      </c>
      <c r="H22" s="153">
        <v>0</v>
      </c>
      <c r="I22" s="153">
        <f>E22*H22</f>
        <v>0</v>
      </c>
      <c r="J22" s="153">
        <v>-0.13</v>
      </c>
      <c r="K22" s="153">
        <f>E22*J22</f>
        <v>-9.1</v>
      </c>
      <c r="Q22" s="146">
        <v>2</v>
      </c>
      <c r="AA22" s="122">
        <v>12</v>
      </c>
      <c r="AB22" s="122">
        <v>0</v>
      </c>
      <c r="AC22" s="122">
        <v>4</v>
      </c>
      <c r="BB22" s="122">
        <v>1</v>
      </c>
      <c r="BC22" s="122">
        <f>IF(BB22=1,G22,0)</f>
        <v>0</v>
      </c>
      <c r="BD22" s="122">
        <f>IF(BB22=2,G22,0)</f>
        <v>0</v>
      </c>
      <c r="BE22" s="122">
        <f>IF(BB22=3,G22,0)</f>
        <v>0</v>
      </c>
      <c r="BF22" s="122">
        <f>IF(BB22=4,G22,0)</f>
        <v>0</v>
      </c>
      <c r="BG22" s="122">
        <f>IF(BB22=5,G22,0)</f>
        <v>0</v>
      </c>
    </row>
    <row r="23" spans="1:17" ht="12.75">
      <c r="A23" s="154"/>
      <c r="B23" s="155"/>
      <c r="C23" s="198" t="s">
        <v>93</v>
      </c>
      <c r="D23" s="197"/>
      <c r="E23" s="156">
        <v>0</v>
      </c>
      <c r="F23" s="157"/>
      <c r="G23" s="158"/>
      <c r="H23" s="159"/>
      <c r="I23" s="159"/>
      <c r="J23" s="159"/>
      <c r="K23" s="159"/>
      <c r="M23" s="122" t="s">
        <v>93</v>
      </c>
      <c r="O23" s="160"/>
      <c r="Q23" s="146"/>
    </row>
    <row r="24" spans="1:17" ht="12.75">
      <c r="A24" s="154"/>
      <c r="B24" s="155"/>
      <c r="C24" s="198" t="s">
        <v>94</v>
      </c>
      <c r="D24" s="197"/>
      <c r="E24" s="156">
        <v>100</v>
      </c>
      <c r="F24" s="157"/>
      <c r="G24" s="158"/>
      <c r="H24" s="159"/>
      <c r="I24" s="159"/>
      <c r="J24" s="159"/>
      <c r="K24" s="159"/>
      <c r="M24" s="122" t="s">
        <v>94</v>
      </c>
      <c r="O24" s="160"/>
      <c r="Q24" s="146"/>
    </row>
    <row r="25" spans="1:17" ht="12.75">
      <c r="A25" s="154"/>
      <c r="B25" s="155"/>
      <c r="C25" s="198" t="s">
        <v>95</v>
      </c>
      <c r="D25" s="197"/>
      <c r="E25" s="156">
        <v>0</v>
      </c>
      <c r="F25" s="157"/>
      <c r="G25" s="158"/>
      <c r="H25" s="159"/>
      <c r="I25" s="159"/>
      <c r="J25" s="159"/>
      <c r="K25" s="159"/>
      <c r="M25" s="122" t="s">
        <v>95</v>
      </c>
      <c r="O25" s="160"/>
      <c r="Q25" s="146"/>
    </row>
    <row r="26" spans="1:17" ht="12.75">
      <c r="A26" s="154"/>
      <c r="B26" s="155"/>
      <c r="C26" s="198" t="s">
        <v>96</v>
      </c>
      <c r="D26" s="197"/>
      <c r="E26" s="156">
        <v>-30</v>
      </c>
      <c r="F26" s="157"/>
      <c r="G26" s="158"/>
      <c r="H26" s="159"/>
      <c r="I26" s="159"/>
      <c r="J26" s="159"/>
      <c r="K26" s="159"/>
      <c r="M26" s="122" t="s">
        <v>96</v>
      </c>
      <c r="O26" s="160"/>
      <c r="Q26" s="146"/>
    </row>
    <row r="27" spans="1:59" ht="12.75">
      <c r="A27" s="147">
        <v>5</v>
      </c>
      <c r="B27" s="148" t="s">
        <v>97</v>
      </c>
      <c r="C27" s="149" t="s">
        <v>98</v>
      </c>
      <c r="D27" s="150" t="s">
        <v>85</v>
      </c>
      <c r="E27" s="151">
        <v>173.5</v>
      </c>
      <c r="F27" s="151">
        <v>0</v>
      </c>
      <c r="G27" s="152">
        <f>E27*F27</f>
        <v>0</v>
      </c>
      <c r="H27" s="153">
        <v>0</v>
      </c>
      <c r="I27" s="153">
        <f>E27*H27</f>
        <v>0</v>
      </c>
      <c r="J27" s="153">
        <v>-0.235</v>
      </c>
      <c r="K27" s="153">
        <f>E27*J27</f>
        <v>-40.7725</v>
      </c>
      <c r="Q27" s="146">
        <v>2</v>
      </c>
      <c r="AA27" s="122">
        <v>12</v>
      </c>
      <c r="AB27" s="122">
        <v>0</v>
      </c>
      <c r="AC27" s="122">
        <v>5</v>
      </c>
      <c r="BB27" s="122">
        <v>1</v>
      </c>
      <c r="BC27" s="122">
        <f>IF(BB27=1,G27,0)</f>
        <v>0</v>
      </c>
      <c r="BD27" s="122">
        <f>IF(BB27=2,G27,0)</f>
        <v>0</v>
      </c>
      <c r="BE27" s="122">
        <f>IF(BB27=3,G27,0)</f>
        <v>0</v>
      </c>
      <c r="BF27" s="122">
        <f>IF(BB27=4,G27,0)</f>
        <v>0</v>
      </c>
      <c r="BG27" s="122">
        <f>IF(BB27=5,G27,0)</f>
        <v>0</v>
      </c>
    </row>
    <row r="28" spans="1:17" ht="12.75">
      <c r="A28" s="154"/>
      <c r="B28" s="155"/>
      <c r="C28" s="198" t="s">
        <v>99</v>
      </c>
      <c r="D28" s="197"/>
      <c r="E28" s="156">
        <v>0</v>
      </c>
      <c r="F28" s="157"/>
      <c r="G28" s="158"/>
      <c r="H28" s="159"/>
      <c r="I28" s="159"/>
      <c r="J28" s="159"/>
      <c r="K28" s="159"/>
      <c r="M28" s="122" t="s">
        <v>99</v>
      </c>
      <c r="O28" s="160"/>
      <c r="Q28" s="146"/>
    </row>
    <row r="29" spans="1:17" ht="12.75">
      <c r="A29" s="154"/>
      <c r="B29" s="155"/>
      <c r="C29" s="198" t="s">
        <v>100</v>
      </c>
      <c r="D29" s="197"/>
      <c r="E29" s="156">
        <v>60.5</v>
      </c>
      <c r="F29" s="157"/>
      <c r="G29" s="158"/>
      <c r="H29" s="159"/>
      <c r="I29" s="159"/>
      <c r="J29" s="159"/>
      <c r="K29" s="159"/>
      <c r="M29" s="122" t="s">
        <v>100</v>
      </c>
      <c r="O29" s="160"/>
      <c r="Q29" s="146"/>
    </row>
    <row r="30" spans="1:17" ht="12.75">
      <c r="A30" s="154"/>
      <c r="B30" s="155"/>
      <c r="C30" s="198" t="s">
        <v>101</v>
      </c>
      <c r="D30" s="197"/>
      <c r="E30" s="156">
        <v>66</v>
      </c>
      <c r="F30" s="157"/>
      <c r="G30" s="158"/>
      <c r="H30" s="159"/>
      <c r="I30" s="159"/>
      <c r="J30" s="159"/>
      <c r="K30" s="159"/>
      <c r="M30" s="122" t="s">
        <v>101</v>
      </c>
      <c r="O30" s="160"/>
      <c r="Q30" s="146"/>
    </row>
    <row r="31" spans="1:17" ht="12.75">
      <c r="A31" s="154"/>
      <c r="B31" s="155"/>
      <c r="C31" s="198" t="s">
        <v>102</v>
      </c>
      <c r="D31" s="197"/>
      <c r="E31" s="156">
        <v>0</v>
      </c>
      <c r="F31" s="157"/>
      <c r="G31" s="158"/>
      <c r="H31" s="159"/>
      <c r="I31" s="159"/>
      <c r="J31" s="159"/>
      <c r="K31" s="159"/>
      <c r="M31" s="122" t="s">
        <v>102</v>
      </c>
      <c r="O31" s="160"/>
      <c r="Q31" s="146"/>
    </row>
    <row r="32" spans="1:17" ht="12.75">
      <c r="A32" s="154"/>
      <c r="B32" s="155"/>
      <c r="C32" s="198" t="s">
        <v>103</v>
      </c>
      <c r="D32" s="197"/>
      <c r="E32" s="156">
        <v>110</v>
      </c>
      <c r="F32" s="157"/>
      <c r="G32" s="158"/>
      <c r="H32" s="159"/>
      <c r="I32" s="159"/>
      <c r="J32" s="159"/>
      <c r="K32" s="159"/>
      <c r="M32" s="122" t="s">
        <v>103</v>
      </c>
      <c r="O32" s="160"/>
      <c r="Q32" s="146"/>
    </row>
    <row r="33" spans="1:17" ht="12.75">
      <c r="A33" s="154"/>
      <c r="B33" s="155"/>
      <c r="C33" s="198" t="s">
        <v>104</v>
      </c>
      <c r="D33" s="197"/>
      <c r="E33" s="156">
        <v>0</v>
      </c>
      <c r="F33" s="157"/>
      <c r="G33" s="158"/>
      <c r="H33" s="159"/>
      <c r="I33" s="159"/>
      <c r="J33" s="159"/>
      <c r="K33" s="159"/>
      <c r="M33" s="122" t="s">
        <v>104</v>
      </c>
      <c r="O33" s="160"/>
      <c r="Q33" s="146"/>
    </row>
    <row r="34" spans="1:17" ht="12.75">
      <c r="A34" s="154"/>
      <c r="B34" s="155"/>
      <c r="C34" s="198" t="s">
        <v>105</v>
      </c>
      <c r="D34" s="197"/>
      <c r="E34" s="156">
        <v>-63</v>
      </c>
      <c r="F34" s="157"/>
      <c r="G34" s="158"/>
      <c r="H34" s="159"/>
      <c r="I34" s="159"/>
      <c r="J34" s="159"/>
      <c r="K34" s="159"/>
      <c r="M34" s="122" t="s">
        <v>105</v>
      </c>
      <c r="O34" s="160"/>
      <c r="Q34" s="146"/>
    </row>
    <row r="35" spans="1:59" ht="12.75">
      <c r="A35" s="147">
        <v>6</v>
      </c>
      <c r="B35" s="148" t="s">
        <v>106</v>
      </c>
      <c r="C35" s="149" t="s">
        <v>107</v>
      </c>
      <c r="D35" s="150" t="s">
        <v>85</v>
      </c>
      <c r="E35" s="151">
        <v>533.5</v>
      </c>
      <c r="F35" s="151">
        <v>0</v>
      </c>
      <c r="G35" s="152">
        <f>E35*F35</f>
        <v>0</v>
      </c>
      <c r="H35" s="153">
        <v>0</v>
      </c>
      <c r="I35" s="153">
        <f>E35*H35</f>
        <v>0</v>
      </c>
      <c r="J35" s="153">
        <v>-0.4</v>
      </c>
      <c r="K35" s="153">
        <f>E35*J35</f>
        <v>-213.4</v>
      </c>
      <c r="Q35" s="146">
        <v>2</v>
      </c>
      <c r="AA35" s="122">
        <v>12</v>
      </c>
      <c r="AB35" s="122">
        <v>0</v>
      </c>
      <c r="AC35" s="122">
        <v>6</v>
      </c>
      <c r="BB35" s="122">
        <v>1</v>
      </c>
      <c r="BC35" s="122">
        <f>IF(BB35=1,G35,0)</f>
        <v>0</v>
      </c>
      <c r="BD35" s="122">
        <f>IF(BB35=2,G35,0)</f>
        <v>0</v>
      </c>
      <c r="BE35" s="122">
        <f>IF(BB35=3,G35,0)</f>
        <v>0</v>
      </c>
      <c r="BF35" s="122">
        <f>IF(BB35=4,G35,0)</f>
        <v>0</v>
      </c>
      <c r="BG35" s="122">
        <f>IF(BB35=5,G35,0)</f>
        <v>0</v>
      </c>
    </row>
    <row r="36" spans="1:17" ht="12.75">
      <c r="A36" s="154"/>
      <c r="B36" s="155"/>
      <c r="C36" s="198"/>
      <c r="D36" s="197"/>
      <c r="E36" s="156">
        <v>0</v>
      </c>
      <c r="F36" s="157"/>
      <c r="G36" s="158"/>
      <c r="H36" s="159"/>
      <c r="I36" s="159"/>
      <c r="J36" s="159"/>
      <c r="K36" s="159"/>
      <c r="O36" s="160"/>
      <c r="Q36" s="146"/>
    </row>
    <row r="37" spans="1:17" ht="12.75">
      <c r="A37" s="154"/>
      <c r="B37" s="155"/>
      <c r="C37" s="198" t="s">
        <v>108</v>
      </c>
      <c r="D37" s="197"/>
      <c r="E37" s="156">
        <v>0</v>
      </c>
      <c r="F37" s="157"/>
      <c r="G37" s="158"/>
      <c r="H37" s="159"/>
      <c r="I37" s="159"/>
      <c r="J37" s="159"/>
      <c r="K37" s="159"/>
      <c r="M37" s="122" t="s">
        <v>108</v>
      </c>
      <c r="O37" s="160"/>
      <c r="Q37" s="146"/>
    </row>
    <row r="38" spans="1:17" ht="12.75">
      <c r="A38" s="154"/>
      <c r="B38" s="155"/>
      <c r="C38" s="198" t="s">
        <v>103</v>
      </c>
      <c r="D38" s="197"/>
      <c r="E38" s="156">
        <v>110</v>
      </c>
      <c r="F38" s="157"/>
      <c r="G38" s="158"/>
      <c r="H38" s="159"/>
      <c r="I38" s="159"/>
      <c r="J38" s="159"/>
      <c r="K38" s="159"/>
      <c r="M38" s="122" t="s">
        <v>103</v>
      </c>
      <c r="O38" s="160"/>
      <c r="Q38" s="146"/>
    </row>
    <row r="39" spans="1:17" ht="12.75">
      <c r="A39" s="154"/>
      <c r="B39" s="155"/>
      <c r="C39" s="198" t="s">
        <v>103</v>
      </c>
      <c r="D39" s="197"/>
      <c r="E39" s="156">
        <v>110</v>
      </c>
      <c r="F39" s="157"/>
      <c r="G39" s="158"/>
      <c r="H39" s="159"/>
      <c r="I39" s="159"/>
      <c r="J39" s="159"/>
      <c r="K39" s="159"/>
      <c r="M39" s="122" t="s">
        <v>103</v>
      </c>
      <c r="O39" s="160"/>
      <c r="Q39" s="146"/>
    </row>
    <row r="40" spans="1:17" ht="12.75">
      <c r="A40" s="154"/>
      <c r="B40" s="155"/>
      <c r="C40" s="198" t="s">
        <v>109</v>
      </c>
      <c r="D40" s="197"/>
      <c r="E40" s="156">
        <v>0</v>
      </c>
      <c r="F40" s="157"/>
      <c r="G40" s="158"/>
      <c r="H40" s="159"/>
      <c r="I40" s="159"/>
      <c r="J40" s="159"/>
      <c r="K40" s="159"/>
      <c r="M40" s="122" t="s">
        <v>109</v>
      </c>
      <c r="O40" s="160"/>
      <c r="Q40" s="146"/>
    </row>
    <row r="41" spans="1:17" ht="12.75">
      <c r="A41" s="154"/>
      <c r="B41" s="155"/>
      <c r="C41" s="198" t="s">
        <v>110</v>
      </c>
      <c r="D41" s="197"/>
      <c r="E41" s="156">
        <v>220</v>
      </c>
      <c r="F41" s="157"/>
      <c r="G41" s="158"/>
      <c r="H41" s="159"/>
      <c r="I41" s="159"/>
      <c r="J41" s="159"/>
      <c r="K41" s="159"/>
      <c r="M41" s="122" t="s">
        <v>110</v>
      </c>
      <c r="O41" s="160"/>
      <c r="Q41" s="146"/>
    </row>
    <row r="42" spans="1:17" ht="12.75">
      <c r="A42" s="154"/>
      <c r="B42" s="155"/>
      <c r="C42" s="198" t="s">
        <v>111</v>
      </c>
      <c r="D42" s="197"/>
      <c r="E42" s="156">
        <v>0</v>
      </c>
      <c r="F42" s="157"/>
      <c r="G42" s="158"/>
      <c r="H42" s="159"/>
      <c r="I42" s="159"/>
      <c r="J42" s="159"/>
      <c r="K42" s="159"/>
      <c r="M42" s="122" t="s">
        <v>111</v>
      </c>
      <c r="O42" s="160"/>
      <c r="Q42" s="146"/>
    </row>
    <row r="43" spans="1:17" ht="12.75">
      <c r="A43" s="154"/>
      <c r="B43" s="155"/>
      <c r="C43" s="198" t="s">
        <v>112</v>
      </c>
      <c r="D43" s="197"/>
      <c r="E43" s="156">
        <v>130</v>
      </c>
      <c r="F43" s="157"/>
      <c r="G43" s="158"/>
      <c r="H43" s="159"/>
      <c r="I43" s="159"/>
      <c r="J43" s="159"/>
      <c r="K43" s="159"/>
      <c r="M43" s="122" t="s">
        <v>112</v>
      </c>
      <c r="O43" s="160"/>
      <c r="Q43" s="146"/>
    </row>
    <row r="44" spans="1:17" ht="12.75">
      <c r="A44" s="154"/>
      <c r="B44" s="155"/>
      <c r="C44" s="198" t="s">
        <v>113</v>
      </c>
      <c r="D44" s="197"/>
      <c r="E44" s="156">
        <v>32</v>
      </c>
      <c r="F44" s="157"/>
      <c r="G44" s="158"/>
      <c r="H44" s="159"/>
      <c r="I44" s="159"/>
      <c r="J44" s="159"/>
      <c r="K44" s="159"/>
      <c r="M44" s="122" t="s">
        <v>113</v>
      </c>
      <c r="O44" s="160"/>
      <c r="Q44" s="146"/>
    </row>
    <row r="45" spans="1:17" ht="12.75">
      <c r="A45" s="154"/>
      <c r="B45" s="155"/>
      <c r="C45" s="198" t="s">
        <v>114</v>
      </c>
      <c r="D45" s="197"/>
      <c r="E45" s="156">
        <v>0</v>
      </c>
      <c r="F45" s="157"/>
      <c r="G45" s="158"/>
      <c r="H45" s="159"/>
      <c r="I45" s="159"/>
      <c r="J45" s="159"/>
      <c r="K45" s="159"/>
      <c r="M45" s="122" t="s">
        <v>114</v>
      </c>
      <c r="O45" s="160"/>
      <c r="Q45" s="146"/>
    </row>
    <row r="46" spans="1:17" ht="12.75">
      <c r="A46" s="154"/>
      <c r="B46" s="155"/>
      <c r="C46" s="198" t="s">
        <v>115</v>
      </c>
      <c r="D46" s="197"/>
      <c r="E46" s="156">
        <v>91</v>
      </c>
      <c r="F46" s="157"/>
      <c r="G46" s="158"/>
      <c r="H46" s="159"/>
      <c r="I46" s="159"/>
      <c r="J46" s="159"/>
      <c r="K46" s="159"/>
      <c r="M46" s="122" t="s">
        <v>115</v>
      </c>
      <c r="O46" s="160"/>
      <c r="Q46" s="146"/>
    </row>
    <row r="47" spans="1:17" ht="12.75">
      <c r="A47" s="154"/>
      <c r="B47" s="155"/>
      <c r="C47" s="198" t="s">
        <v>104</v>
      </c>
      <c r="D47" s="197"/>
      <c r="E47" s="156">
        <v>0</v>
      </c>
      <c r="F47" s="157"/>
      <c r="G47" s="158"/>
      <c r="H47" s="159"/>
      <c r="I47" s="159"/>
      <c r="J47" s="159"/>
      <c r="K47" s="159"/>
      <c r="M47" s="122" t="s">
        <v>104</v>
      </c>
      <c r="O47" s="160"/>
      <c r="Q47" s="146"/>
    </row>
    <row r="48" spans="1:17" ht="12.75">
      <c r="A48" s="154"/>
      <c r="B48" s="155"/>
      <c r="C48" s="198" t="s">
        <v>116</v>
      </c>
      <c r="D48" s="197"/>
      <c r="E48" s="156">
        <v>-198</v>
      </c>
      <c r="F48" s="157"/>
      <c r="G48" s="158"/>
      <c r="H48" s="159"/>
      <c r="I48" s="159"/>
      <c r="J48" s="159"/>
      <c r="K48" s="159"/>
      <c r="M48" s="122" t="s">
        <v>116</v>
      </c>
      <c r="O48" s="160"/>
      <c r="Q48" s="146"/>
    </row>
    <row r="49" spans="1:17" ht="12.75">
      <c r="A49" s="154"/>
      <c r="B49" s="155"/>
      <c r="C49" s="198" t="s">
        <v>117</v>
      </c>
      <c r="D49" s="197"/>
      <c r="E49" s="156">
        <v>0</v>
      </c>
      <c r="F49" s="157"/>
      <c r="G49" s="158"/>
      <c r="H49" s="159"/>
      <c r="I49" s="159"/>
      <c r="J49" s="159"/>
      <c r="K49" s="159"/>
      <c r="M49" s="122" t="s">
        <v>117</v>
      </c>
      <c r="O49" s="160"/>
      <c r="Q49" s="146"/>
    </row>
    <row r="50" spans="1:17" ht="12.75">
      <c r="A50" s="154"/>
      <c r="B50" s="155"/>
      <c r="C50" s="198" t="s">
        <v>118</v>
      </c>
      <c r="D50" s="197"/>
      <c r="E50" s="156">
        <v>38.5</v>
      </c>
      <c r="F50" s="157"/>
      <c r="G50" s="158"/>
      <c r="H50" s="159"/>
      <c r="I50" s="159"/>
      <c r="J50" s="159"/>
      <c r="K50" s="159"/>
      <c r="M50" s="122" t="s">
        <v>118</v>
      </c>
      <c r="O50" s="160"/>
      <c r="Q50" s="146"/>
    </row>
    <row r="51" spans="1:59" ht="12.75">
      <c r="A51" s="147">
        <v>7</v>
      </c>
      <c r="B51" s="148" t="s">
        <v>119</v>
      </c>
      <c r="C51" s="149" t="s">
        <v>120</v>
      </c>
      <c r="D51" s="150" t="s">
        <v>121</v>
      </c>
      <c r="E51" s="151">
        <v>29.9</v>
      </c>
      <c r="F51" s="151">
        <v>0</v>
      </c>
      <c r="G51" s="152">
        <f>E51*F51</f>
        <v>0</v>
      </c>
      <c r="H51" s="153">
        <v>0</v>
      </c>
      <c r="I51" s="153">
        <f>E51*H51</f>
        <v>0</v>
      </c>
      <c r="J51" s="153">
        <v>0</v>
      </c>
      <c r="K51" s="153">
        <f>E51*J51</f>
        <v>0</v>
      </c>
      <c r="Q51" s="146">
        <v>2</v>
      </c>
      <c r="AA51" s="122">
        <v>12</v>
      </c>
      <c r="AB51" s="122">
        <v>0</v>
      </c>
      <c r="AC51" s="122">
        <v>7</v>
      </c>
      <c r="BB51" s="122">
        <v>1</v>
      </c>
      <c r="BC51" s="122">
        <f>IF(BB51=1,G51,0)</f>
        <v>0</v>
      </c>
      <c r="BD51" s="122">
        <f>IF(BB51=2,G51,0)</f>
        <v>0</v>
      </c>
      <c r="BE51" s="122">
        <f>IF(BB51=3,G51,0)</f>
        <v>0</v>
      </c>
      <c r="BF51" s="122">
        <f>IF(BB51=4,G51,0)</f>
        <v>0</v>
      </c>
      <c r="BG51" s="122">
        <f>IF(BB51=5,G51,0)</f>
        <v>0</v>
      </c>
    </row>
    <row r="52" spans="1:17" ht="12.75">
      <c r="A52" s="154"/>
      <c r="B52" s="155"/>
      <c r="C52" s="198" t="s">
        <v>122</v>
      </c>
      <c r="D52" s="197"/>
      <c r="E52" s="156">
        <v>0</v>
      </c>
      <c r="F52" s="157"/>
      <c r="G52" s="158"/>
      <c r="H52" s="159"/>
      <c r="I52" s="159"/>
      <c r="J52" s="159"/>
      <c r="K52" s="159"/>
      <c r="M52" s="122" t="s">
        <v>122</v>
      </c>
      <c r="O52" s="160"/>
      <c r="Q52" s="146"/>
    </row>
    <row r="53" spans="1:17" ht="12.75">
      <c r="A53" s="154"/>
      <c r="B53" s="155"/>
      <c r="C53" s="198" t="s">
        <v>123</v>
      </c>
      <c r="D53" s="197"/>
      <c r="E53" s="156">
        <v>29.9</v>
      </c>
      <c r="F53" s="157"/>
      <c r="G53" s="158"/>
      <c r="H53" s="159"/>
      <c r="I53" s="159"/>
      <c r="J53" s="159"/>
      <c r="K53" s="159"/>
      <c r="M53" s="122" t="s">
        <v>123</v>
      </c>
      <c r="O53" s="160"/>
      <c r="Q53" s="146"/>
    </row>
    <row r="54" spans="1:59" ht="12.75">
      <c r="A54" s="161"/>
      <c r="B54" s="162" t="s">
        <v>73</v>
      </c>
      <c r="C54" s="163" t="str">
        <f>CONCATENATE(B7," ",C7)</f>
        <v>1 Zemní práce</v>
      </c>
      <c r="D54" s="161"/>
      <c r="E54" s="164"/>
      <c r="F54" s="164"/>
      <c r="G54" s="165">
        <f>SUM(G7:G53)</f>
        <v>0</v>
      </c>
      <c r="H54" s="166"/>
      <c r="I54" s="167">
        <f>SUM(I7:I53)</f>
        <v>0</v>
      </c>
      <c r="J54" s="166"/>
      <c r="K54" s="167">
        <f>SUM(K7:K53)</f>
        <v>-285.40049999999997</v>
      </c>
      <c r="Q54" s="146">
        <v>4</v>
      </c>
      <c r="BC54" s="168">
        <f>SUM(BC7:BC53)</f>
        <v>0</v>
      </c>
      <c r="BD54" s="168">
        <f>SUM(BD7:BD53)</f>
        <v>0</v>
      </c>
      <c r="BE54" s="168">
        <f>SUM(BE7:BE53)</f>
        <v>0</v>
      </c>
      <c r="BF54" s="168">
        <f>SUM(BF7:BF53)</f>
        <v>0</v>
      </c>
      <c r="BG54" s="168">
        <f>SUM(BG7:BG53)</f>
        <v>0</v>
      </c>
    </row>
    <row r="55" spans="1:17" ht="12.75">
      <c r="A55" s="139" t="s">
        <v>69</v>
      </c>
      <c r="B55" s="140" t="s">
        <v>124</v>
      </c>
      <c r="C55" s="141" t="s">
        <v>125</v>
      </c>
      <c r="D55" s="142"/>
      <c r="E55" s="143"/>
      <c r="F55" s="143"/>
      <c r="G55" s="144"/>
      <c r="H55" s="145"/>
      <c r="I55" s="145"/>
      <c r="J55" s="145"/>
      <c r="K55" s="145"/>
      <c r="Q55" s="146">
        <v>1</v>
      </c>
    </row>
    <row r="56" spans="1:59" ht="12.75">
      <c r="A56" s="147">
        <v>8</v>
      </c>
      <c r="B56" s="148" t="s">
        <v>126</v>
      </c>
      <c r="C56" s="149" t="s">
        <v>127</v>
      </c>
      <c r="D56" s="150" t="s">
        <v>78</v>
      </c>
      <c r="E56" s="151">
        <v>87</v>
      </c>
      <c r="F56" s="151">
        <v>0</v>
      </c>
      <c r="G56" s="152">
        <f>E56*F56</f>
        <v>0</v>
      </c>
      <c r="H56" s="153">
        <v>0.23589</v>
      </c>
      <c r="I56" s="153">
        <f>E56*H56</f>
        <v>20.52243</v>
      </c>
      <c r="J56" s="153">
        <v>0</v>
      </c>
      <c r="K56" s="153">
        <f>E56*J56</f>
        <v>0</v>
      </c>
      <c r="Q56" s="146">
        <v>2</v>
      </c>
      <c r="AA56" s="122">
        <v>12</v>
      </c>
      <c r="AB56" s="122">
        <v>0</v>
      </c>
      <c r="AC56" s="122">
        <v>8</v>
      </c>
      <c r="BB56" s="122">
        <v>1</v>
      </c>
      <c r="BC56" s="122">
        <f>IF(BB56=1,G56,0)</f>
        <v>0</v>
      </c>
      <c r="BD56" s="122">
        <f>IF(BB56=2,G56,0)</f>
        <v>0</v>
      </c>
      <c r="BE56" s="122">
        <f>IF(BB56=3,G56,0)</f>
        <v>0</v>
      </c>
      <c r="BF56" s="122">
        <f>IF(BB56=4,G56,0)</f>
        <v>0</v>
      </c>
      <c r="BG56" s="122">
        <f>IF(BB56=5,G56,0)</f>
        <v>0</v>
      </c>
    </row>
    <row r="57" spans="1:59" ht="12.75">
      <c r="A57" s="147">
        <v>9</v>
      </c>
      <c r="B57" s="148" t="s">
        <v>128</v>
      </c>
      <c r="C57" s="149" t="s">
        <v>129</v>
      </c>
      <c r="D57" s="150" t="s">
        <v>78</v>
      </c>
      <c r="E57" s="151">
        <v>87</v>
      </c>
      <c r="F57" s="151">
        <v>0</v>
      </c>
      <c r="G57" s="152">
        <f>E57*F57</f>
        <v>0</v>
      </c>
      <c r="H57" s="153">
        <v>0</v>
      </c>
      <c r="I57" s="153">
        <f>E57*H57</f>
        <v>0</v>
      </c>
      <c r="J57" s="153">
        <v>0</v>
      </c>
      <c r="K57" s="153">
        <f>E57*J57</f>
        <v>0</v>
      </c>
      <c r="Q57" s="146">
        <v>2</v>
      </c>
      <c r="AA57" s="122">
        <v>12</v>
      </c>
      <c r="AB57" s="122">
        <v>0</v>
      </c>
      <c r="AC57" s="122">
        <v>9</v>
      </c>
      <c r="BB57" s="122">
        <v>1</v>
      </c>
      <c r="BC57" s="122">
        <f>IF(BB57=1,G57,0)</f>
        <v>0</v>
      </c>
      <c r="BD57" s="122">
        <f>IF(BB57=2,G57,0)</f>
        <v>0</v>
      </c>
      <c r="BE57" s="122">
        <f>IF(BB57=3,G57,0)</f>
        <v>0</v>
      </c>
      <c r="BF57" s="122">
        <f>IF(BB57=4,G57,0)</f>
        <v>0</v>
      </c>
      <c r="BG57" s="122">
        <f>IF(BB57=5,G57,0)</f>
        <v>0</v>
      </c>
    </row>
    <row r="58" spans="1:59" ht="12.75">
      <c r="A58" s="161"/>
      <c r="B58" s="162" t="s">
        <v>73</v>
      </c>
      <c r="C58" s="163" t="str">
        <f>CONCATENATE(B55," ",C55)</f>
        <v>4 Vodorovné konstrukce</v>
      </c>
      <c r="D58" s="161"/>
      <c r="E58" s="164"/>
      <c r="F58" s="164"/>
      <c r="G58" s="165">
        <f>SUM(G55:G57)</f>
        <v>0</v>
      </c>
      <c r="H58" s="166"/>
      <c r="I58" s="167">
        <f>SUM(I55:I57)</f>
        <v>20.52243</v>
      </c>
      <c r="J58" s="166"/>
      <c r="K58" s="167">
        <f>SUM(K55:K57)</f>
        <v>0</v>
      </c>
      <c r="Q58" s="146">
        <v>4</v>
      </c>
      <c r="BC58" s="168">
        <f>SUM(BC55:BC57)</f>
        <v>0</v>
      </c>
      <c r="BD58" s="168">
        <f>SUM(BD55:BD57)</f>
        <v>0</v>
      </c>
      <c r="BE58" s="168">
        <f>SUM(BE55:BE57)</f>
        <v>0</v>
      </c>
      <c r="BF58" s="168">
        <f>SUM(BF55:BF57)</f>
        <v>0</v>
      </c>
      <c r="BG58" s="168">
        <f>SUM(BG55:BG57)</f>
        <v>0</v>
      </c>
    </row>
    <row r="59" spans="1:17" ht="12.75">
      <c r="A59" s="139" t="s">
        <v>69</v>
      </c>
      <c r="B59" s="140" t="s">
        <v>130</v>
      </c>
      <c r="C59" s="141" t="s">
        <v>131</v>
      </c>
      <c r="D59" s="142"/>
      <c r="E59" s="143"/>
      <c r="F59" s="143"/>
      <c r="G59" s="144"/>
      <c r="H59" s="145"/>
      <c r="I59" s="145"/>
      <c r="J59" s="145"/>
      <c r="K59" s="145"/>
      <c r="Q59" s="146">
        <v>1</v>
      </c>
    </row>
    <row r="60" spans="1:59" ht="12.75">
      <c r="A60" s="147">
        <v>10</v>
      </c>
      <c r="B60" s="148" t="s">
        <v>132</v>
      </c>
      <c r="C60" s="149" t="s">
        <v>133</v>
      </c>
      <c r="D60" s="150" t="s">
        <v>85</v>
      </c>
      <c r="E60" s="151">
        <v>665.6</v>
      </c>
      <c r="F60" s="151">
        <v>0</v>
      </c>
      <c r="G60" s="152">
        <f>E60*F60</f>
        <v>0</v>
      </c>
      <c r="H60" s="153">
        <v>0.00601</v>
      </c>
      <c r="I60" s="153">
        <f>E60*H60</f>
        <v>4.000256</v>
      </c>
      <c r="J60" s="153">
        <v>0</v>
      </c>
      <c r="K60" s="153">
        <f>E60*J60</f>
        <v>0</v>
      </c>
      <c r="Q60" s="146">
        <v>2</v>
      </c>
      <c r="AA60" s="122">
        <v>12</v>
      </c>
      <c r="AB60" s="122">
        <v>0</v>
      </c>
      <c r="AC60" s="122">
        <v>10</v>
      </c>
      <c r="BB60" s="122">
        <v>1</v>
      </c>
      <c r="BC60" s="122">
        <f>IF(BB60=1,G60,0)</f>
        <v>0</v>
      </c>
      <c r="BD60" s="122">
        <f>IF(BB60=2,G60,0)</f>
        <v>0</v>
      </c>
      <c r="BE60" s="122">
        <f>IF(BB60=3,G60,0)</f>
        <v>0</v>
      </c>
      <c r="BF60" s="122">
        <f>IF(BB60=4,G60,0)</f>
        <v>0</v>
      </c>
      <c r="BG60" s="122">
        <f>IF(BB60=5,G60,0)</f>
        <v>0</v>
      </c>
    </row>
    <row r="61" spans="1:59" ht="12.75">
      <c r="A61" s="147">
        <v>11</v>
      </c>
      <c r="B61" s="148" t="s">
        <v>134</v>
      </c>
      <c r="C61" s="149" t="s">
        <v>135</v>
      </c>
      <c r="D61" s="150" t="s">
        <v>136</v>
      </c>
      <c r="E61" s="151">
        <v>1</v>
      </c>
      <c r="F61" s="151">
        <v>0</v>
      </c>
      <c r="G61" s="152">
        <f>E61*F61</f>
        <v>0</v>
      </c>
      <c r="H61" s="153">
        <v>0.07623</v>
      </c>
      <c r="I61" s="153">
        <f>E61*H61</f>
        <v>0.07623</v>
      </c>
      <c r="J61" s="153">
        <v>0</v>
      </c>
      <c r="K61" s="153">
        <f>E61*J61</f>
        <v>0</v>
      </c>
      <c r="Q61" s="146">
        <v>2</v>
      </c>
      <c r="AA61" s="122">
        <v>12</v>
      </c>
      <c r="AB61" s="122">
        <v>0</v>
      </c>
      <c r="AC61" s="122">
        <v>11</v>
      </c>
      <c r="BB61" s="122">
        <v>1</v>
      </c>
      <c r="BC61" s="122">
        <f>IF(BB61=1,G61,0)</f>
        <v>0</v>
      </c>
      <c r="BD61" s="122">
        <f>IF(BB61=2,G61,0)</f>
        <v>0</v>
      </c>
      <c r="BE61" s="122">
        <f>IF(BB61=3,G61,0)</f>
        <v>0</v>
      </c>
      <c r="BF61" s="122">
        <f>IF(BB61=4,G61,0)</f>
        <v>0</v>
      </c>
      <c r="BG61" s="122">
        <f>IF(BB61=5,G61,0)</f>
        <v>0</v>
      </c>
    </row>
    <row r="62" spans="1:59" ht="12.75">
      <c r="A62" s="147">
        <v>12</v>
      </c>
      <c r="B62" s="148" t="s">
        <v>137</v>
      </c>
      <c r="C62" s="149" t="s">
        <v>138</v>
      </c>
      <c r="D62" s="150" t="s">
        <v>78</v>
      </c>
      <c r="E62" s="151">
        <v>5</v>
      </c>
      <c r="F62" s="151">
        <v>0</v>
      </c>
      <c r="G62" s="152">
        <f>E62*F62</f>
        <v>0</v>
      </c>
      <c r="H62" s="153">
        <v>0.25207</v>
      </c>
      <c r="I62" s="153">
        <f>E62*H62</f>
        <v>1.26035</v>
      </c>
      <c r="J62" s="153">
        <v>0</v>
      </c>
      <c r="K62" s="153">
        <f>E62*J62</f>
        <v>0</v>
      </c>
      <c r="Q62" s="146">
        <v>2</v>
      </c>
      <c r="AA62" s="122">
        <v>12</v>
      </c>
      <c r="AB62" s="122">
        <v>0</v>
      </c>
      <c r="AC62" s="122">
        <v>12</v>
      </c>
      <c r="BB62" s="122">
        <v>1</v>
      </c>
      <c r="BC62" s="122">
        <f>IF(BB62=1,G62,0)</f>
        <v>0</v>
      </c>
      <c r="BD62" s="122">
        <f>IF(BB62=2,G62,0)</f>
        <v>0</v>
      </c>
      <c r="BE62" s="122">
        <f>IF(BB62=3,G62,0)</f>
        <v>0</v>
      </c>
      <c r="BF62" s="122">
        <f>IF(BB62=4,G62,0)</f>
        <v>0</v>
      </c>
      <c r="BG62" s="122">
        <f>IF(BB62=5,G62,0)</f>
        <v>0</v>
      </c>
    </row>
    <row r="63" spans="1:59" ht="12.75">
      <c r="A63" s="147">
        <v>13</v>
      </c>
      <c r="B63" s="148" t="s">
        <v>139</v>
      </c>
      <c r="C63" s="149" t="s">
        <v>140</v>
      </c>
      <c r="D63" s="150" t="s">
        <v>72</v>
      </c>
      <c r="E63" s="151">
        <v>2</v>
      </c>
      <c r="F63" s="151">
        <v>0</v>
      </c>
      <c r="G63" s="152">
        <f>E63*F63</f>
        <v>0</v>
      </c>
      <c r="H63" s="153">
        <v>0</v>
      </c>
      <c r="I63" s="153">
        <f>E63*H63</f>
        <v>0</v>
      </c>
      <c r="J63" s="153">
        <v>0</v>
      </c>
      <c r="K63" s="153">
        <f>E63*J63</f>
        <v>0</v>
      </c>
      <c r="Q63" s="146">
        <v>2</v>
      </c>
      <c r="AA63" s="122">
        <v>12</v>
      </c>
      <c r="AB63" s="122">
        <v>0</v>
      </c>
      <c r="AC63" s="122">
        <v>13</v>
      </c>
      <c r="BB63" s="122">
        <v>1</v>
      </c>
      <c r="BC63" s="122">
        <f>IF(BB63=1,G63,0)</f>
        <v>0</v>
      </c>
      <c r="BD63" s="122">
        <f>IF(BB63=2,G63,0)</f>
        <v>0</v>
      </c>
      <c r="BE63" s="122">
        <f>IF(BB63=3,G63,0)</f>
        <v>0</v>
      </c>
      <c r="BF63" s="122">
        <f>IF(BB63=4,G63,0)</f>
        <v>0</v>
      </c>
      <c r="BG63" s="122">
        <f>IF(BB63=5,G63,0)</f>
        <v>0</v>
      </c>
    </row>
    <row r="64" spans="1:59" ht="12.75">
      <c r="A64" s="147">
        <v>14</v>
      </c>
      <c r="B64" s="148" t="s">
        <v>141</v>
      </c>
      <c r="C64" s="149" t="s">
        <v>142</v>
      </c>
      <c r="D64" s="150" t="s">
        <v>85</v>
      </c>
      <c r="E64" s="151">
        <v>172.3</v>
      </c>
      <c r="F64" s="151">
        <v>0</v>
      </c>
      <c r="G64" s="152">
        <f>E64*F64</f>
        <v>0</v>
      </c>
      <c r="H64" s="153">
        <v>0.0928</v>
      </c>
      <c r="I64" s="153">
        <f>E64*H64</f>
        <v>15.98944</v>
      </c>
      <c r="J64" s="153">
        <v>0</v>
      </c>
      <c r="K64" s="153">
        <f>E64*J64</f>
        <v>0</v>
      </c>
      <c r="Q64" s="146">
        <v>2</v>
      </c>
      <c r="AA64" s="122">
        <v>12</v>
      </c>
      <c r="AB64" s="122">
        <v>0</v>
      </c>
      <c r="AC64" s="122">
        <v>14</v>
      </c>
      <c r="BB64" s="122">
        <v>1</v>
      </c>
      <c r="BC64" s="122">
        <f>IF(BB64=1,G64,0)</f>
        <v>0</v>
      </c>
      <c r="BD64" s="122">
        <f>IF(BB64=2,G64,0)</f>
        <v>0</v>
      </c>
      <c r="BE64" s="122">
        <f>IF(BB64=3,G64,0)</f>
        <v>0</v>
      </c>
      <c r="BF64" s="122">
        <f>IF(BB64=4,G64,0)</f>
        <v>0</v>
      </c>
      <c r="BG64" s="122">
        <f>IF(BB64=5,G64,0)</f>
        <v>0</v>
      </c>
    </row>
    <row r="65" spans="1:17" ht="12.75">
      <c r="A65" s="154"/>
      <c r="B65" s="155"/>
      <c r="C65" s="198" t="s">
        <v>143</v>
      </c>
      <c r="D65" s="197"/>
      <c r="E65" s="156">
        <v>0</v>
      </c>
      <c r="F65" s="157"/>
      <c r="G65" s="158"/>
      <c r="H65" s="159"/>
      <c r="I65" s="159"/>
      <c r="J65" s="159"/>
      <c r="K65" s="159"/>
      <c r="M65" s="122" t="s">
        <v>143</v>
      </c>
      <c r="O65" s="160"/>
      <c r="Q65" s="146"/>
    </row>
    <row r="66" spans="1:17" ht="12.75">
      <c r="A66" s="154"/>
      <c r="B66" s="155"/>
      <c r="C66" s="198" t="s">
        <v>144</v>
      </c>
      <c r="D66" s="197"/>
      <c r="E66" s="156">
        <v>30</v>
      </c>
      <c r="F66" s="157"/>
      <c r="G66" s="158"/>
      <c r="H66" s="159"/>
      <c r="I66" s="159"/>
      <c r="J66" s="159"/>
      <c r="K66" s="159"/>
      <c r="M66" s="122" t="s">
        <v>144</v>
      </c>
      <c r="O66" s="160"/>
      <c r="Q66" s="146"/>
    </row>
    <row r="67" spans="1:17" ht="12.75">
      <c r="A67" s="154"/>
      <c r="B67" s="155"/>
      <c r="C67" s="198" t="s">
        <v>145</v>
      </c>
      <c r="D67" s="197"/>
      <c r="E67" s="156">
        <v>0</v>
      </c>
      <c r="F67" s="157"/>
      <c r="G67" s="158"/>
      <c r="H67" s="159"/>
      <c r="I67" s="159"/>
      <c r="J67" s="159"/>
      <c r="K67" s="159"/>
      <c r="M67" s="122" t="s">
        <v>145</v>
      </c>
      <c r="O67" s="160"/>
      <c r="Q67" s="146"/>
    </row>
    <row r="68" spans="1:17" ht="12.75">
      <c r="A68" s="154"/>
      <c r="B68" s="155"/>
      <c r="C68" s="198" t="s">
        <v>146</v>
      </c>
      <c r="D68" s="197"/>
      <c r="E68" s="156">
        <v>17</v>
      </c>
      <c r="F68" s="157"/>
      <c r="G68" s="158"/>
      <c r="H68" s="159"/>
      <c r="I68" s="159"/>
      <c r="J68" s="159"/>
      <c r="K68" s="159"/>
      <c r="M68" s="122" t="s">
        <v>146</v>
      </c>
      <c r="O68" s="160"/>
      <c r="Q68" s="146"/>
    </row>
    <row r="69" spans="1:17" ht="12.75">
      <c r="A69" s="154"/>
      <c r="B69" s="155"/>
      <c r="C69" s="198" t="s">
        <v>147</v>
      </c>
      <c r="D69" s="197"/>
      <c r="E69" s="156">
        <v>0</v>
      </c>
      <c r="F69" s="157"/>
      <c r="G69" s="158"/>
      <c r="H69" s="159"/>
      <c r="I69" s="159"/>
      <c r="J69" s="159"/>
      <c r="K69" s="159"/>
      <c r="M69" s="122" t="s">
        <v>147</v>
      </c>
      <c r="O69" s="160"/>
      <c r="Q69" s="146"/>
    </row>
    <row r="70" spans="1:17" ht="12.75">
      <c r="A70" s="154"/>
      <c r="B70" s="155"/>
      <c r="C70" s="198" t="s">
        <v>148</v>
      </c>
      <c r="D70" s="197"/>
      <c r="E70" s="156">
        <v>27.3</v>
      </c>
      <c r="F70" s="157"/>
      <c r="G70" s="158"/>
      <c r="H70" s="159"/>
      <c r="I70" s="159"/>
      <c r="J70" s="159"/>
      <c r="K70" s="159"/>
      <c r="M70" s="122" t="s">
        <v>148</v>
      </c>
      <c r="O70" s="160"/>
      <c r="Q70" s="146"/>
    </row>
    <row r="71" spans="1:17" ht="12.75">
      <c r="A71" s="154"/>
      <c r="B71" s="155"/>
      <c r="C71" s="198" t="s">
        <v>149</v>
      </c>
      <c r="D71" s="197"/>
      <c r="E71" s="156">
        <v>0</v>
      </c>
      <c r="F71" s="157"/>
      <c r="G71" s="158"/>
      <c r="H71" s="159"/>
      <c r="I71" s="159"/>
      <c r="J71" s="159"/>
      <c r="K71" s="159"/>
      <c r="M71" s="122" t="s">
        <v>149</v>
      </c>
      <c r="O71" s="160"/>
      <c r="Q71" s="146"/>
    </row>
    <row r="72" spans="1:17" ht="12.75">
      <c r="A72" s="154"/>
      <c r="B72" s="155"/>
      <c r="C72" s="198" t="s">
        <v>150</v>
      </c>
      <c r="D72" s="197"/>
      <c r="E72" s="156">
        <v>64</v>
      </c>
      <c r="F72" s="157"/>
      <c r="G72" s="158"/>
      <c r="H72" s="159"/>
      <c r="I72" s="159"/>
      <c r="J72" s="159"/>
      <c r="K72" s="159"/>
      <c r="M72" s="122" t="s">
        <v>150</v>
      </c>
      <c r="O72" s="160"/>
      <c r="Q72" s="146"/>
    </row>
    <row r="73" spans="1:17" ht="12.75">
      <c r="A73" s="154"/>
      <c r="B73" s="155"/>
      <c r="C73" s="198" t="s">
        <v>151</v>
      </c>
      <c r="D73" s="197"/>
      <c r="E73" s="156">
        <v>0</v>
      </c>
      <c r="F73" s="157"/>
      <c r="G73" s="158"/>
      <c r="H73" s="159"/>
      <c r="I73" s="159"/>
      <c r="J73" s="159"/>
      <c r="K73" s="159"/>
      <c r="M73" s="122" t="s">
        <v>151</v>
      </c>
      <c r="O73" s="160"/>
      <c r="Q73" s="146"/>
    </row>
    <row r="74" spans="1:17" ht="12.75">
      <c r="A74" s="154"/>
      <c r="B74" s="155"/>
      <c r="C74" s="198" t="s">
        <v>152</v>
      </c>
      <c r="D74" s="197"/>
      <c r="E74" s="156">
        <v>34</v>
      </c>
      <c r="F74" s="157"/>
      <c r="G74" s="158"/>
      <c r="H74" s="159"/>
      <c r="I74" s="159"/>
      <c r="J74" s="159"/>
      <c r="K74" s="159"/>
      <c r="M74" s="122" t="s">
        <v>152</v>
      </c>
      <c r="O74" s="160"/>
      <c r="Q74" s="146"/>
    </row>
    <row r="75" spans="1:59" ht="12.75">
      <c r="A75" s="147">
        <v>15</v>
      </c>
      <c r="B75" s="148" t="s">
        <v>153</v>
      </c>
      <c r="C75" s="149" t="s">
        <v>154</v>
      </c>
      <c r="D75" s="150" t="s">
        <v>85</v>
      </c>
      <c r="E75" s="151">
        <v>47</v>
      </c>
      <c r="F75" s="151">
        <v>0</v>
      </c>
      <c r="G75" s="152">
        <f>E75*F75</f>
        <v>0</v>
      </c>
      <c r="H75" s="153">
        <v>0</v>
      </c>
      <c r="I75" s="153">
        <f>E75*H75</f>
        <v>0</v>
      </c>
      <c r="J75" s="153">
        <v>0</v>
      </c>
      <c r="K75" s="153">
        <f>E75*J75</f>
        <v>0</v>
      </c>
      <c r="Q75" s="146">
        <v>2</v>
      </c>
      <c r="AA75" s="122">
        <v>12</v>
      </c>
      <c r="AB75" s="122">
        <v>0</v>
      </c>
      <c r="AC75" s="122">
        <v>15</v>
      </c>
      <c r="BB75" s="122">
        <v>1</v>
      </c>
      <c r="BC75" s="122">
        <f>IF(BB75=1,G75,0)</f>
        <v>0</v>
      </c>
      <c r="BD75" s="122">
        <f>IF(BB75=2,G75,0)</f>
        <v>0</v>
      </c>
      <c r="BE75" s="122">
        <f>IF(BB75=3,G75,0)</f>
        <v>0</v>
      </c>
      <c r="BF75" s="122">
        <f>IF(BB75=4,G75,0)</f>
        <v>0</v>
      </c>
      <c r="BG75" s="122">
        <f>IF(BB75=5,G75,0)</f>
        <v>0</v>
      </c>
    </row>
    <row r="76" spans="1:59" ht="12.75">
      <c r="A76" s="147">
        <v>16</v>
      </c>
      <c r="B76" s="148" t="s">
        <v>155</v>
      </c>
      <c r="C76" s="149" t="s">
        <v>156</v>
      </c>
      <c r="D76" s="150" t="s">
        <v>85</v>
      </c>
      <c r="E76" s="151">
        <v>28.2</v>
      </c>
      <c r="F76" s="151">
        <v>0</v>
      </c>
      <c r="G76" s="152">
        <f>E76*F76</f>
        <v>0</v>
      </c>
      <c r="H76" s="153">
        <v>0.0739</v>
      </c>
      <c r="I76" s="153">
        <f>E76*H76</f>
        <v>2.08398</v>
      </c>
      <c r="J76" s="153">
        <v>0</v>
      </c>
      <c r="K76" s="153">
        <f>E76*J76</f>
        <v>0</v>
      </c>
      <c r="Q76" s="146">
        <v>2</v>
      </c>
      <c r="AA76" s="122">
        <v>12</v>
      </c>
      <c r="AB76" s="122">
        <v>0</v>
      </c>
      <c r="AC76" s="122">
        <v>16</v>
      </c>
      <c r="BB76" s="122">
        <v>1</v>
      </c>
      <c r="BC76" s="122">
        <f>IF(BB76=1,G76,0)</f>
        <v>0</v>
      </c>
      <c r="BD76" s="122">
        <f>IF(BB76=2,G76,0)</f>
        <v>0</v>
      </c>
      <c r="BE76" s="122">
        <f>IF(BB76=3,G76,0)</f>
        <v>0</v>
      </c>
      <c r="BF76" s="122">
        <f>IF(BB76=4,G76,0)</f>
        <v>0</v>
      </c>
      <c r="BG76" s="122">
        <f>IF(BB76=5,G76,0)</f>
        <v>0</v>
      </c>
    </row>
    <row r="77" spans="1:17" ht="12.75">
      <c r="A77" s="154"/>
      <c r="B77" s="155"/>
      <c r="C77" s="198" t="s">
        <v>157</v>
      </c>
      <c r="D77" s="197"/>
      <c r="E77" s="156">
        <v>0</v>
      </c>
      <c r="F77" s="157"/>
      <c r="G77" s="158"/>
      <c r="H77" s="159"/>
      <c r="I77" s="159"/>
      <c r="J77" s="159"/>
      <c r="K77" s="159"/>
      <c r="M77" s="122" t="s">
        <v>157</v>
      </c>
      <c r="O77" s="160"/>
      <c r="Q77" s="146"/>
    </row>
    <row r="78" spans="1:17" ht="12.75">
      <c r="A78" s="154"/>
      <c r="B78" s="155"/>
      <c r="C78" s="198" t="s">
        <v>158</v>
      </c>
      <c r="D78" s="197"/>
      <c r="E78" s="156">
        <v>28.2</v>
      </c>
      <c r="F78" s="157"/>
      <c r="G78" s="158"/>
      <c r="H78" s="159"/>
      <c r="I78" s="159"/>
      <c r="J78" s="159"/>
      <c r="K78" s="159"/>
      <c r="M78" s="122" t="s">
        <v>158</v>
      </c>
      <c r="O78" s="160"/>
      <c r="Q78" s="146"/>
    </row>
    <row r="79" spans="1:59" ht="12.75">
      <c r="A79" s="147">
        <v>17</v>
      </c>
      <c r="B79" s="148" t="s">
        <v>159</v>
      </c>
      <c r="C79" s="149" t="s">
        <v>160</v>
      </c>
      <c r="D79" s="150" t="s">
        <v>85</v>
      </c>
      <c r="E79" s="151">
        <v>28.2</v>
      </c>
      <c r="F79" s="151">
        <v>0</v>
      </c>
      <c r="G79" s="152">
        <f>E79*F79</f>
        <v>0</v>
      </c>
      <c r="H79" s="153">
        <v>0</v>
      </c>
      <c r="I79" s="153">
        <f>E79*H79</f>
        <v>0</v>
      </c>
      <c r="J79" s="153">
        <v>0</v>
      </c>
      <c r="K79" s="153">
        <f>E79*J79</f>
        <v>0</v>
      </c>
      <c r="Q79" s="146">
        <v>2</v>
      </c>
      <c r="AA79" s="122">
        <v>12</v>
      </c>
      <c r="AB79" s="122">
        <v>0</v>
      </c>
      <c r="AC79" s="122">
        <v>17</v>
      </c>
      <c r="BB79" s="122">
        <v>1</v>
      </c>
      <c r="BC79" s="122">
        <f>IF(BB79=1,G79,0)</f>
        <v>0</v>
      </c>
      <c r="BD79" s="122">
        <f>IF(BB79=2,G79,0)</f>
        <v>0</v>
      </c>
      <c r="BE79" s="122">
        <f>IF(BB79=3,G79,0)</f>
        <v>0</v>
      </c>
      <c r="BF79" s="122">
        <f>IF(BB79=4,G79,0)</f>
        <v>0</v>
      </c>
      <c r="BG79" s="122">
        <f>IF(BB79=5,G79,0)</f>
        <v>0</v>
      </c>
    </row>
    <row r="80" spans="1:59" ht="12.75">
      <c r="A80" s="147">
        <v>18</v>
      </c>
      <c r="B80" s="148" t="s">
        <v>161</v>
      </c>
      <c r="C80" s="149" t="s">
        <v>162</v>
      </c>
      <c r="D80" s="150" t="s">
        <v>85</v>
      </c>
      <c r="E80" s="151">
        <v>180.915</v>
      </c>
      <c r="F80" s="151">
        <v>0</v>
      </c>
      <c r="G80" s="152">
        <f>E80*F80</f>
        <v>0</v>
      </c>
      <c r="H80" s="153">
        <v>0</v>
      </c>
      <c r="I80" s="153">
        <f>E80*H80</f>
        <v>0</v>
      </c>
      <c r="J80" s="153">
        <v>0</v>
      </c>
      <c r="K80" s="153">
        <f>E80*J80</f>
        <v>0</v>
      </c>
      <c r="Q80" s="146">
        <v>2</v>
      </c>
      <c r="AA80" s="122">
        <v>12</v>
      </c>
      <c r="AB80" s="122">
        <v>0</v>
      </c>
      <c r="AC80" s="122">
        <v>18</v>
      </c>
      <c r="BB80" s="122">
        <v>1</v>
      </c>
      <c r="BC80" s="122">
        <f>IF(BB80=1,G80,0)</f>
        <v>0</v>
      </c>
      <c r="BD80" s="122">
        <f>IF(BB80=2,G80,0)</f>
        <v>0</v>
      </c>
      <c r="BE80" s="122">
        <f>IF(BB80=3,G80,0)</f>
        <v>0</v>
      </c>
      <c r="BF80" s="122">
        <f>IF(BB80=4,G80,0)</f>
        <v>0</v>
      </c>
      <c r="BG80" s="122">
        <f>IF(BB80=5,G80,0)</f>
        <v>0</v>
      </c>
    </row>
    <row r="81" spans="1:17" ht="12.75">
      <c r="A81" s="154"/>
      <c r="B81" s="155"/>
      <c r="C81" s="198" t="s">
        <v>163</v>
      </c>
      <c r="D81" s="197"/>
      <c r="E81" s="156">
        <v>180.915</v>
      </c>
      <c r="F81" s="157"/>
      <c r="G81" s="158"/>
      <c r="H81" s="159"/>
      <c r="I81" s="159"/>
      <c r="J81" s="159"/>
      <c r="K81" s="159"/>
      <c r="M81" s="122" t="s">
        <v>163</v>
      </c>
      <c r="O81" s="160"/>
      <c r="Q81" s="146"/>
    </row>
    <row r="82" spans="1:59" ht="12.75">
      <c r="A82" s="147">
        <v>19</v>
      </c>
      <c r="B82" s="148" t="s">
        <v>164</v>
      </c>
      <c r="C82" s="149" t="s">
        <v>165</v>
      </c>
      <c r="D82" s="150" t="s">
        <v>85</v>
      </c>
      <c r="E82" s="151">
        <v>29.61</v>
      </c>
      <c r="F82" s="151">
        <v>0</v>
      </c>
      <c r="G82" s="152">
        <f>E82*F82</f>
        <v>0</v>
      </c>
      <c r="H82" s="153">
        <v>0</v>
      </c>
      <c r="I82" s="153">
        <f>E82*H82</f>
        <v>0</v>
      </c>
      <c r="J82" s="153">
        <v>0</v>
      </c>
      <c r="K82" s="153">
        <f>E82*J82</f>
        <v>0</v>
      </c>
      <c r="Q82" s="146">
        <v>2</v>
      </c>
      <c r="AA82" s="122">
        <v>12</v>
      </c>
      <c r="AB82" s="122">
        <v>0</v>
      </c>
      <c r="AC82" s="122">
        <v>19</v>
      </c>
      <c r="BB82" s="122">
        <v>1</v>
      </c>
      <c r="BC82" s="122">
        <f>IF(BB82=1,G82,0)</f>
        <v>0</v>
      </c>
      <c r="BD82" s="122">
        <f>IF(BB82=2,G82,0)</f>
        <v>0</v>
      </c>
      <c r="BE82" s="122">
        <f>IF(BB82=3,G82,0)</f>
        <v>0</v>
      </c>
      <c r="BF82" s="122">
        <f>IF(BB82=4,G82,0)</f>
        <v>0</v>
      </c>
      <c r="BG82" s="122">
        <f>IF(BB82=5,G82,0)</f>
        <v>0</v>
      </c>
    </row>
    <row r="83" spans="1:17" ht="12.75">
      <c r="A83" s="154"/>
      <c r="B83" s="155"/>
      <c r="C83" s="198" t="s">
        <v>166</v>
      </c>
      <c r="D83" s="197"/>
      <c r="E83" s="156">
        <v>29.61</v>
      </c>
      <c r="F83" s="157"/>
      <c r="G83" s="158"/>
      <c r="H83" s="159"/>
      <c r="I83" s="159"/>
      <c r="J83" s="159"/>
      <c r="K83" s="159"/>
      <c r="M83" s="122" t="s">
        <v>166</v>
      </c>
      <c r="O83" s="160"/>
      <c r="Q83" s="146"/>
    </row>
    <row r="84" spans="1:59" ht="12.75">
      <c r="A84" s="147">
        <v>20</v>
      </c>
      <c r="B84" s="148" t="s">
        <v>70</v>
      </c>
      <c r="C84" s="149" t="s">
        <v>167</v>
      </c>
      <c r="D84" s="150" t="s">
        <v>85</v>
      </c>
      <c r="E84" s="151">
        <v>549.5</v>
      </c>
      <c r="F84" s="151">
        <v>0</v>
      </c>
      <c r="G84" s="152">
        <f>E84*F84</f>
        <v>0</v>
      </c>
      <c r="H84" s="153">
        <v>0.2836</v>
      </c>
      <c r="I84" s="153">
        <f>E84*H84</f>
        <v>155.8382</v>
      </c>
      <c r="J84" s="153">
        <v>0</v>
      </c>
      <c r="K84" s="153">
        <f>E84*J84</f>
        <v>0</v>
      </c>
      <c r="Q84" s="146">
        <v>2</v>
      </c>
      <c r="AA84" s="122">
        <v>12</v>
      </c>
      <c r="AB84" s="122">
        <v>0</v>
      </c>
      <c r="AC84" s="122">
        <v>20</v>
      </c>
      <c r="BB84" s="122">
        <v>1</v>
      </c>
      <c r="BC84" s="122">
        <f>IF(BB84=1,G84,0)</f>
        <v>0</v>
      </c>
      <c r="BD84" s="122">
        <f>IF(BB84=2,G84,0)</f>
        <v>0</v>
      </c>
      <c r="BE84" s="122">
        <f>IF(BB84=3,G84,0)</f>
        <v>0</v>
      </c>
      <c r="BF84" s="122">
        <f>IF(BB84=4,G84,0)</f>
        <v>0</v>
      </c>
      <c r="BG84" s="122">
        <f>IF(BB84=5,G84,0)</f>
        <v>0</v>
      </c>
    </row>
    <row r="85" spans="1:17" ht="12.75">
      <c r="A85" s="154"/>
      <c r="B85" s="155"/>
      <c r="C85" s="198" t="s">
        <v>168</v>
      </c>
      <c r="D85" s="197"/>
      <c r="E85" s="156">
        <v>0</v>
      </c>
      <c r="F85" s="157"/>
      <c r="G85" s="158"/>
      <c r="H85" s="159"/>
      <c r="I85" s="159"/>
      <c r="J85" s="159"/>
      <c r="K85" s="159"/>
      <c r="M85" s="122" t="s">
        <v>168</v>
      </c>
      <c r="O85" s="160"/>
      <c r="Q85" s="146"/>
    </row>
    <row r="86" spans="1:17" ht="12.75">
      <c r="A86" s="154"/>
      <c r="B86" s="155"/>
      <c r="C86" s="198" t="s">
        <v>169</v>
      </c>
      <c r="D86" s="197"/>
      <c r="E86" s="156">
        <v>736.5</v>
      </c>
      <c r="F86" s="157"/>
      <c r="G86" s="158"/>
      <c r="H86" s="159"/>
      <c r="I86" s="159"/>
      <c r="J86" s="159"/>
      <c r="K86" s="159"/>
      <c r="M86" s="122" t="s">
        <v>169</v>
      </c>
      <c r="O86" s="160"/>
      <c r="Q86" s="146"/>
    </row>
    <row r="87" spans="1:17" ht="12.75">
      <c r="A87" s="154"/>
      <c r="B87" s="155"/>
      <c r="C87" s="198" t="s">
        <v>170</v>
      </c>
      <c r="D87" s="197"/>
      <c r="E87" s="156">
        <v>0</v>
      </c>
      <c r="F87" s="157"/>
      <c r="G87" s="158"/>
      <c r="H87" s="159"/>
      <c r="I87" s="159"/>
      <c r="J87" s="159"/>
      <c r="K87" s="159"/>
      <c r="M87" s="122" t="s">
        <v>170</v>
      </c>
      <c r="O87" s="160"/>
      <c r="Q87" s="146"/>
    </row>
    <row r="88" spans="1:17" ht="12.75">
      <c r="A88" s="154"/>
      <c r="B88" s="155"/>
      <c r="C88" s="198">
        <v>32</v>
      </c>
      <c r="D88" s="197"/>
      <c r="E88" s="156">
        <v>32</v>
      </c>
      <c r="F88" s="157"/>
      <c r="G88" s="158"/>
      <c r="H88" s="159"/>
      <c r="I88" s="159"/>
      <c r="J88" s="159"/>
      <c r="K88" s="159"/>
      <c r="M88" s="122">
        <v>32</v>
      </c>
      <c r="O88" s="160"/>
      <c r="Q88" s="146"/>
    </row>
    <row r="89" spans="1:17" ht="12.75">
      <c r="A89" s="154"/>
      <c r="B89" s="155"/>
      <c r="C89" s="198"/>
      <c r="D89" s="197"/>
      <c r="E89" s="156">
        <v>0</v>
      </c>
      <c r="F89" s="157"/>
      <c r="G89" s="158"/>
      <c r="H89" s="159"/>
      <c r="I89" s="159"/>
      <c r="J89" s="159"/>
      <c r="K89" s="159"/>
      <c r="O89" s="160"/>
      <c r="Q89" s="146"/>
    </row>
    <row r="90" spans="1:17" ht="12.75">
      <c r="A90" s="154"/>
      <c r="B90" s="155"/>
      <c r="C90" s="198" t="s">
        <v>171</v>
      </c>
      <c r="D90" s="197"/>
      <c r="E90" s="156">
        <v>0</v>
      </c>
      <c r="F90" s="157"/>
      <c r="G90" s="158"/>
      <c r="H90" s="159"/>
      <c r="I90" s="159"/>
      <c r="J90" s="159"/>
      <c r="K90" s="159"/>
      <c r="M90" s="122" t="s">
        <v>171</v>
      </c>
      <c r="O90" s="160"/>
      <c r="Q90" s="146"/>
    </row>
    <row r="91" spans="1:17" ht="12.75">
      <c r="A91" s="154"/>
      <c r="B91" s="155"/>
      <c r="C91" s="198" t="s">
        <v>172</v>
      </c>
      <c r="D91" s="197"/>
      <c r="E91" s="156">
        <v>-4.8</v>
      </c>
      <c r="F91" s="157"/>
      <c r="G91" s="158"/>
      <c r="H91" s="159"/>
      <c r="I91" s="159"/>
      <c r="J91" s="159"/>
      <c r="K91" s="159"/>
      <c r="M91" s="122" t="s">
        <v>172</v>
      </c>
      <c r="O91" s="160"/>
      <c r="Q91" s="146"/>
    </row>
    <row r="92" spans="1:17" ht="12.75">
      <c r="A92" s="154"/>
      <c r="B92" s="155"/>
      <c r="C92" s="198" t="s">
        <v>173</v>
      </c>
      <c r="D92" s="197"/>
      <c r="E92" s="156">
        <v>0</v>
      </c>
      <c r="F92" s="157"/>
      <c r="G92" s="158"/>
      <c r="H92" s="159"/>
      <c r="I92" s="159"/>
      <c r="J92" s="159"/>
      <c r="K92" s="159"/>
      <c r="M92" s="122" t="s">
        <v>173</v>
      </c>
      <c r="O92" s="160"/>
      <c r="Q92" s="146"/>
    </row>
    <row r="93" spans="1:17" ht="12.75">
      <c r="A93" s="154"/>
      <c r="B93" s="155"/>
      <c r="C93" s="198" t="s">
        <v>174</v>
      </c>
      <c r="D93" s="197"/>
      <c r="E93" s="156">
        <v>-16.2</v>
      </c>
      <c r="F93" s="157"/>
      <c r="G93" s="158"/>
      <c r="H93" s="159"/>
      <c r="I93" s="159"/>
      <c r="J93" s="159"/>
      <c r="K93" s="159"/>
      <c r="M93" s="122" t="s">
        <v>174</v>
      </c>
      <c r="O93" s="160"/>
      <c r="Q93" s="146"/>
    </row>
    <row r="94" spans="1:17" ht="12.75">
      <c r="A94" s="154"/>
      <c r="B94" s="155"/>
      <c r="C94" s="198" t="s">
        <v>175</v>
      </c>
      <c r="D94" s="197"/>
      <c r="E94" s="156">
        <v>0</v>
      </c>
      <c r="F94" s="157"/>
      <c r="G94" s="158"/>
      <c r="H94" s="159"/>
      <c r="I94" s="159"/>
      <c r="J94" s="159"/>
      <c r="K94" s="159"/>
      <c r="M94" s="122" t="s">
        <v>175</v>
      </c>
      <c r="O94" s="160"/>
      <c r="Q94" s="146"/>
    </row>
    <row r="95" spans="1:17" ht="12.75">
      <c r="A95" s="154"/>
      <c r="B95" s="155"/>
      <c r="C95" s="198" t="s">
        <v>116</v>
      </c>
      <c r="D95" s="197"/>
      <c r="E95" s="156">
        <v>-198</v>
      </c>
      <c r="F95" s="157"/>
      <c r="G95" s="158"/>
      <c r="H95" s="159"/>
      <c r="I95" s="159"/>
      <c r="J95" s="159"/>
      <c r="K95" s="159"/>
      <c r="M95" s="122" t="s">
        <v>116</v>
      </c>
      <c r="O95" s="160"/>
      <c r="Q95" s="146"/>
    </row>
    <row r="96" spans="1:59" ht="12.75">
      <c r="A96" s="147">
        <v>21</v>
      </c>
      <c r="B96" s="148" t="s">
        <v>176</v>
      </c>
      <c r="C96" s="149" t="s">
        <v>177</v>
      </c>
      <c r="D96" s="150" t="s">
        <v>85</v>
      </c>
      <c r="E96" s="151">
        <v>665.6</v>
      </c>
      <c r="F96" s="151">
        <v>0</v>
      </c>
      <c r="G96" s="152">
        <f>E96*F96</f>
        <v>0</v>
      </c>
      <c r="H96" s="153">
        <v>0</v>
      </c>
      <c r="I96" s="153">
        <f>E96*H96</f>
        <v>0</v>
      </c>
      <c r="J96" s="153">
        <v>0</v>
      </c>
      <c r="K96" s="153">
        <f>E96*J96</f>
        <v>0</v>
      </c>
      <c r="Q96" s="146">
        <v>2</v>
      </c>
      <c r="AA96" s="122">
        <v>12</v>
      </c>
      <c r="AB96" s="122">
        <v>0</v>
      </c>
      <c r="AC96" s="122">
        <v>21</v>
      </c>
      <c r="BB96" s="122">
        <v>1</v>
      </c>
      <c r="BC96" s="122">
        <f>IF(BB96=1,G96,0)</f>
        <v>0</v>
      </c>
      <c r="BD96" s="122">
        <f>IF(BB96=2,G96,0)</f>
        <v>0</v>
      </c>
      <c r="BE96" s="122">
        <f>IF(BB96=3,G96,0)</f>
        <v>0</v>
      </c>
      <c r="BF96" s="122">
        <f>IF(BB96=4,G96,0)</f>
        <v>0</v>
      </c>
      <c r="BG96" s="122">
        <f>IF(BB96=5,G96,0)</f>
        <v>0</v>
      </c>
    </row>
    <row r="97" spans="1:17" ht="12.75">
      <c r="A97" s="154"/>
      <c r="B97" s="155"/>
      <c r="C97" s="198" t="s">
        <v>178</v>
      </c>
      <c r="D97" s="197"/>
      <c r="E97" s="156">
        <v>0</v>
      </c>
      <c r="F97" s="157"/>
      <c r="G97" s="158"/>
      <c r="H97" s="159"/>
      <c r="I97" s="159"/>
      <c r="J97" s="159"/>
      <c r="K97" s="159"/>
      <c r="M97" s="122" t="s">
        <v>178</v>
      </c>
      <c r="O97" s="160"/>
      <c r="Q97" s="146"/>
    </row>
    <row r="98" spans="1:17" ht="12.75">
      <c r="A98" s="154"/>
      <c r="B98" s="155"/>
      <c r="C98" s="198" t="s">
        <v>179</v>
      </c>
      <c r="D98" s="197"/>
      <c r="E98" s="156">
        <v>80.4</v>
      </c>
      <c r="F98" s="157"/>
      <c r="G98" s="158"/>
      <c r="H98" s="159"/>
      <c r="I98" s="159"/>
      <c r="J98" s="159"/>
      <c r="K98" s="159"/>
      <c r="M98" s="122" t="s">
        <v>179</v>
      </c>
      <c r="O98" s="160"/>
      <c r="Q98" s="146"/>
    </row>
    <row r="99" spans="1:17" ht="12.75">
      <c r="A99" s="154"/>
      <c r="B99" s="155"/>
      <c r="C99" s="198" t="s">
        <v>180</v>
      </c>
      <c r="D99" s="197"/>
      <c r="E99" s="156">
        <v>0</v>
      </c>
      <c r="F99" s="157"/>
      <c r="G99" s="158"/>
      <c r="H99" s="159"/>
      <c r="I99" s="159"/>
      <c r="J99" s="159"/>
      <c r="K99" s="159"/>
      <c r="M99" s="122" t="s">
        <v>180</v>
      </c>
      <c r="O99" s="160"/>
      <c r="Q99" s="146"/>
    </row>
    <row r="100" spans="1:17" ht="12.75">
      <c r="A100" s="154"/>
      <c r="B100" s="155"/>
      <c r="C100" s="198" t="s">
        <v>181</v>
      </c>
      <c r="D100" s="197"/>
      <c r="E100" s="156">
        <v>618.5</v>
      </c>
      <c r="F100" s="157"/>
      <c r="G100" s="158"/>
      <c r="H100" s="159"/>
      <c r="I100" s="159"/>
      <c r="J100" s="159"/>
      <c r="K100" s="159"/>
      <c r="M100" s="122" t="s">
        <v>181</v>
      </c>
      <c r="O100" s="160"/>
      <c r="Q100" s="146"/>
    </row>
    <row r="101" spans="1:17" ht="12.75">
      <c r="A101" s="154"/>
      <c r="B101" s="155"/>
      <c r="C101" s="198" t="s">
        <v>182</v>
      </c>
      <c r="D101" s="197"/>
      <c r="E101" s="156">
        <v>0</v>
      </c>
      <c r="F101" s="157"/>
      <c r="G101" s="158"/>
      <c r="H101" s="159"/>
      <c r="I101" s="159"/>
      <c r="J101" s="159"/>
      <c r="K101" s="159"/>
      <c r="M101" s="122" t="s">
        <v>182</v>
      </c>
      <c r="O101" s="160"/>
      <c r="Q101" s="146"/>
    </row>
    <row r="102" spans="1:17" ht="12.75">
      <c r="A102" s="154"/>
      <c r="B102" s="155"/>
      <c r="C102" s="198" t="s">
        <v>183</v>
      </c>
      <c r="D102" s="197"/>
      <c r="E102" s="156">
        <v>-4.8</v>
      </c>
      <c r="F102" s="157"/>
      <c r="G102" s="158"/>
      <c r="H102" s="159"/>
      <c r="I102" s="159"/>
      <c r="J102" s="159"/>
      <c r="K102" s="159"/>
      <c r="M102" s="122" t="s">
        <v>183</v>
      </c>
      <c r="O102" s="160"/>
      <c r="Q102" s="146"/>
    </row>
    <row r="103" spans="1:17" ht="12.75">
      <c r="A103" s="154"/>
      <c r="B103" s="155"/>
      <c r="C103" s="198" t="s">
        <v>184</v>
      </c>
      <c r="D103" s="197"/>
      <c r="E103" s="156">
        <v>0</v>
      </c>
      <c r="F103" s="157"/>
      <c r="G103" s="158"/>
      <c r="H103" s="159"/>
      <c r="I103" s="159"/>
      <c r="J103" s="159"/>
      <c r="K103" s="159"/>
      <c r="M103" s="122" t="s">
        <v>184</v>
      </c>
      <c r="O103" s="160"/>
      <c r="Q103" s="146"/>
    </row>
    <row r="104" spans="1:17" ht="12.75">
      <c r="A104" s="154"/>
      <c r="B104" s="155"/>
      <c r="C104" s="198" t="s">
        <v>185</v>
      </c>
      <c r="D104" s="197"/>
      <c r="E104" s="156">
        <v>-28.5</v>
      </c>
      <c r="F104" s="157"/>
      <c r="G104" s="158"/>
      <c r="H104" s="159"/>
      <c r="I104" s="159"/>
      <c r="J104" s="159"/>
      <c r="K104" s="159"/>
      <c r="M104" s="122" t="s">
        <v>185</v>
      </c>
      <c r="O104" s="160"/>
      <c r="Q104" s="146"/>
    </row>
    <row r="105" spans="1:17" ht="12.75">
      <c r="A105" s="154"/>
      <c r="B105" s="155"/>
      <c r="C105" s="198" t="s">
        <v>95</v>
      </c>
      <c r="D105" s="197"/>
      <c r="E105" s="156">
        <v>0</v>
      </c>
      <c r="F105" s="157"/>
      <c r="G105" s="158"/>
      <c r="H105" s="159"/>
      <c r="I105" s="159"/>
      <c r="J105" s="159"/>
      <c r="K105" s="159"/>
      <c r="M105" s="122" t="s">
        <v>95</v>
      </c>
      <c r="O105" s="160"/>
      <c r="Q105" s="146"/>
    </row>
    <row r="106" spans="1:17" ht="12.75">
      <c r="A106" s="154"/>
      <c r="B106" s="155"/>
      <c r="C106" s="198">
        <v>0</v>
      </c>
      <c r="D106" s="197"/>
      <c r="E106" s="156">
        <v>0</v>
      </c>
      <c r="F106" s="157"/>
      <c r="G106" s="158"/>
      <c r="H106" s="159"/>
      <c r="I106" s="159"/>
      <c r="J106" s="159"/>
      <c r="K106" s="159"/>
      <c r="M106" s="122">
        <v>0</v>
      </c>
      <c r="O106" s="160"/>
      <c r="Q106" s="146"/>
    </row>
    <row r="107" spans="1:59" ht="12.75">
      <c r="A107" s="147">
        <v>22</v>
      </c>
      <c r="B107" s="148" t="s">
        <v>124</v>
      </c>
      <c r="C107" s="149" t="s">
        <v>186</v>
      </c>
      <c r="D107" s="150" t="s">
        <v>85</v>
      </c>
      <c r="E107" s="151">
        <v>665.6</v>
      </c>
      <c r="F107" s="151">
        <v>0</v>
      </c>
      <c r="G107" s="152">
        <f>E107*F107</f>
        <v>0</v>
      </c>
      <c r="H107" s="153">
        <v>0</v>
      </c>
      <c r="I107" s="153">
        <f>E107*H107</f>
        <v>0</v>
      </c>
      <c r="J107" s="153">
        <v>0</v>
      </c>
      <c r="K107" s="153">
        <f>E107*J107</f>
        <v>0</v>
      </c>
      <c r="Q107" s="146">
        <v>2</v>
      </c>
      <c r="AA107" s="122">
        <v>12</v>
      </c>
      <c r="AB107" s="122">
        <v>0</v>
      </c>
      <c r="AC107" s="122">
        <v>22</v>
      </c>
      <c r="BB107" s="122">
        <v>1</v>
      </c>
      <c r="BC107" s="122">
        <f>IF(BB107=1,G107,0)</f>
        <v>0</v>
      </c>
      <c r="BD107" s="122">
        <f>IF(BB107=2,G107,0)</f>
        <v>0</v>
      </c>
      <c r="BE107" s="122">
        <f>IF(BB107=3,G107,0)</f>
        <v>0</v>
      </c>
      <c r="BF107" s="122">
        <f>IF(BB107=4,G107,0)</f>
        <v>0</v>
      </c>
      <c r="BG107" s="122">
        <f>IF(BB107=5,G107,0)</f>
        <v>0</v>
      </c>
    </row>
    <row r="108" spans="1:59" ht="12.75">
      <c r="A108" s="147">
        <v>23</v>
      </c>
      <c r="B108" s="148" t="s">
        <v>187</v>
      </c>
      <c r="C108" s="149" t="s">
        <v>188</v>
      </c>
      <c r="D108" s="150" t="s">
        <v>85</v>
      </c>
      <c r="E108" s="151">
        <v>549.5</v>
      </c>
      <c r="F108" s="151">
        <v>0</v>
      </c>
      <c r="G108" s="152">
        <f>E108*F108</f>
        <v>0</v>
      </c>
      <c r="H108" s="153">
        <v>0.28</v>
      </c>
      <c r="I108" s="153">
        <f>E108*H108</f>
        <v>153.86</v>
      </c>
      <c r="J108" s="153">
        <v>0</v>
      </c>
      <c r="K108" s="153">
        <f>E108*J108</f>
        <v>0</v>
      </c>
      <c r="Q108" s="146">
        <v>2</v>
      </c>
      <c r="AA108" s="122">
        <v>12</v>
      </c>
      <c r="AB108" s="122">
        <v>0</v>
      </c>
      <c r="AC108" s="122">
        <v>23</v>
      </c>
      <c r="BB108" s="122">
        <v>1</v>
      </c>
      <c r="BC108" s="122">
        <f>IF(BB108=1,G108,0)</f>
        <v>0</v>
      </c>
      <c r="BD108" s="122">
        <f>IF(BB108=2,G108,0)</f>
        <v>0</v>
      </c>
      <c r="BE108" s="122">
        <f>IF(BB108=3,G108,0)</f>
        <v>0</v>
      </c>
      <c r="BF108" s="122">
        <f>IF(BB108=4,G108,0)</f>
        <v>0</v>
      </c>
      <c r="BG108" s="122">
        <f>IF(BB108=5,G108,0)</f>
        <v>0</v>
      </c>
    </row>
    <row r="109" spans="1:59" ht="12.75">
      <c r="A109" s="161"/>
      <c r="B109" s="162" t="s">
        <v>73</v>
      </c>
      <c r="C109" s="163" t="str">
        <f>CONCATENATE(B59," ",C59)</f>
        <v>5 Komunikace</v>
      </c>
      <c r="D109" s="161"/>
      <c r="E109" s="164"/>
      <c r="F109" s="164"/>
      <c r="G109" s="165">
        <f>SUM(G59:G108)</f>
        <v>0</v>
      </c>
      <c r="H109" s="166"/>
      <c r="I109" s="167">
        <f>SUM(I59:I108)</f>
        <v>333.10845600000005</v>
      </c>
      <c r="J109" s="166"/>
      <c r="K109" s="167">
        <f>SUM(K59:K108)</f>
        <v>0</v>
      </c>
      <c r="Q109" s="146">
        <v>4</v>
      </c>
      <c r="BC109" s="168">
        <f>SUM(BC59:BC108)</f>
        <v>0</v>
      </c>
      <c r="BD109" s="168">
        <f>SUM(BD59:BD108)</f>
        <v>0</v>
      </c>
      <c r="BE109" s="168">
        <f>SUM(BE59:BE108)</f>
        <v>0</v>
      </c>
      <c r="BF109" s="168">
        <f>SUM(BF59:BF108)</f>
        <v>0</v>
      </c>
      <c r="BG109" s="168">
        <f>SUM(BG59:BG108)</f>
        <v>0</v>
      </c>
    </row>
    <row r="110" spans="1:17" ht="12.75">
      <c r="A110" s="139" t="s">
        <v>69</v>
      </c>
      <c r="B110" s="140" t="s">
        <v>139</v>
      </c>
      <c r="C110" s="141" t="s">
        <v>189</v>
      </c>
      <c r="D110" s="142"/>
      <c r="E110" s="143"/>
      <c r="F110" s="143"/>
      <c r="G110" s="144"/>
      <c r="H110" s="145"/>
      <c r="I110" s="145"/>
      <c r="J110" s="145"/>
      <c r="K110" s="145"/>
      <c r="Q110" s="146">
        <v>1</v>
      </c>
    </row>
    <row r="111" spans="1:59" ht="12.75">
      <c r="A111" s="147">
        <v>24</v>
      </c>
      <c r="B111" s="148" t="s">
        <v>190</v>
      </c>
      <c r="C111" s="149" t="s">
        <v>191</v>
      </c>
      <c r="D111" s="150" t="s">
        <v>78</v>
      </c>
      <c r="E111" s="151">
        <v>18</v>
      </c>
      <c r="F111" s="151">
        <v>0</v>
      </c>
      <c r="G111" s="152">
        <f>E111*F111</f>
        <v>0</v>
      </c>
      <c r="H111" s="153">
        <v>1E-05</v>
      </c>
      <c r="I111" s="153">
        <f>E111*H111</f>
        <v>0.00018</v>
      </c>
      <c r="J111" s="153">
        <v>0</v>
      </c>
      <c r="K111" s="153">
        <f>E111*J111</f>
        <v>0</v>
      </c>
      <c r="Q111" s="146">
        <v>2</v>
      </c>
      <c r="AA111" s="122">
        <v>12</v>
      </c>
      <c r="AB111" s="122">
        <v>0</v>
      </c>
      <c r="AC111" s="122">
        <v>24</v>
      </c>
      <c r="BB111" s="122">
        <v>1</v>
      </c>
      <c r="BC111" s="122">
        <f>IF(BB111=1,G111,0)</f>
        <v>0</v>
      </c>
      <c r="BD111" s="122">
        <f>IF(BB111=2,G111,0)</f>
        <v>0</v>
      </c>
      <c r="BE111" s="122">
        <f>IF(BB111=3,G111,0)</f>
        <v>0</v>
      </c>
      <c r="BF111" s="122">
        <f>IF(BB111=4,G111,0)</f>
        <v>0</v>
      </c>
      <c r="BG111" s="122">
        <f>IF(BB111=5,G111,0)</f>
        <v>0</v>
      </c>
    </row>
    <row r="112" spans="1:59" ht="12.75">
      <c r="A112" s="147">
        <v>25</v>
      </c>
      <c r="B112" s="148" t="s">
        <v>192</v>
      </c>
      <c r="C112" s="149" t="s">
        <v>193</v>
      </c>
      <c r="D112" s="150" t="s">
        <v>78</v>
      </c>
      <c r="E112" s="151">
        <v>18</v>
      </c>
      <c r="F112" s="151">
        <v>0</v>
      </c>
      <c r="G112" s="152">
        <f>E112*F112</f>
        <v>0</v>
      </c>
      <c r="H112" s="153">
        <v>0</v>
      </c>
      <c r="I112" s="153">
        <f>E112*H112</f>
        <v>0</v>
      </c>
      <c r="J112" s="153">
        <v>0</v>
      </c>
      <c r="K112" s="153">
        <f>E112*J112</f>
        <v>0</v>
      </c>
      <c r="Q112" s="146">
        <v>2</v>
      </c>
      <c r="AA112" s="122">
        <v>12</v>
      </c>
      <c r="AB112" s="122">
        <v>0</v>
      </c>
      <c r="AC112" s="122">
        <v>25</v>
      </c>
      <c r="BB112" s="122">
        <v>1</v>
      </c>
      <c r="BC112" s="122">
        <f>IF(BB112=1,G112,0)</f>
        <v>0</v>
      </c>
      <c r="BD112" s="122">
        <f>IF(BB112=2,G112,0)</f>
        <v>0</v>
      </c>
      <c r="BE112" s="122">
        <f>IF(BB112=3,G112,0)</f>
        <v>0</v>
      </c>
      <c r="BF112" s="122">
        <f>IF(BB112=4,G112,0)</f>
        <v>0</v>
      </c>
      <c r="BG112" s="122">
        <f>IF(BB112=5,G112,0)</f>
        <v>0</v>
      </c>
    </row>
    <row r="113" spans="1:59" ht="12.75">
      <c r="A113" s="161"/>
      <c r="B113" s="162" t="s">
        <v>73</v>
      </c>
      <c r="C113" s="163" t="str">
        <f>CONCATENATE(B110," ",C110)</f>
        <v>8 Trubní vedení</v>
      </c>
      <c r="D113" s="161"/>
      <c r="E113" s="164"/>
      <c r="F113" s="164"/>
      <c r="G113" s="165">
        <f>SUM(G110:G112)</f>
        <v>0</v>
      </c>
      <c r="H113" s="166"/>
      <c r="I113" s="167">
        <f>SUM(I110:I112)</f>
        <v>0.00018</v>
      </c>
      <c r="J113" s="166"/>
      <c r="K113" s="167">
        <f>SUM(K110:K112)</f>
        <v>0</v>
      </c>
      <c r="Q113" s="146">
        <v>4</v>
      </c>
      <c r="BC113" s="168">
        <f>SUM(BC110:BC112)</f>
        <v>0</v>
      </c>
      <c r="BD113" s="168">
        <f>SUM(BD110:BD112)</f>
        <v>0</v>
      </c>
      <c r="BE113" s="168">
        <f>SUM(BE110:BE112)</f>
        <v>0</v>
      </c>
      <c r="BF113" s="168">
        <f>SUM(BF110:BF112)</f>
        <v>0</v>
      </c>
      <c r="BG113" s="168">
        <f>SUM(BG110:BG112)</f>
        <v>0</v>
      </c>
    </row>
    <row r="114" spans="1:17" ht="12.75">
      <c r="A114" s="139" t="s">
        <v>69</v>
      </c>
      <c r="B114" s="140" t="s">
        <v>194</v>
      </c>
      <c r="C114" s="141" t="s">
        <v>195</v>
      </c>
      <c r="D114" s="142"/>
      <c r="E114" s="143"/>
      <c r="F114" s="143"/>
      <c r="G114" s="144"/>
      <c r="H114" s="145"/>
      <c r="I114" s="145"/>
      <c r="J114" s="145"/>
      <c r="K114" s="145"/>
      <c r="Q114" s="146">
        <v>1</v>
      </c>
    </row>
    <row r="115" spans="1:59" ht="12.75">
      <c r="A115" s="147">
        <v>26</v>
      </c>
      <c r="B115" s="148" t="s">
        <v>196</v>
      </c>
      <c r="C115" s="149" t="s">
        <v>197</v>
      </c>
      <c r="D115" s="150" t="s">
        <v>78</v>
      </c>
      <c r="E115" s="151">
        <v>21</v>
      </c>
      <c r="F115" s="151">
        <v>0</v>
      </c>
      <c r="G115" s="152">
        <f>E115*F115</f>
        <v>0</v>
      </c>
      <c r="H115" s="153">
        <v>0</v>
      </c>
      <c r="I115" s="153">
        <f>E115*H115</f>
        <v>0</v>
      </c>
      <c r="J115" s="153">
        <v>0</v>
      </c>
      <c r="K115" s="153">
        <f>E115*J115</f>
        <v>0</v>
      </c>
      <c r="Q115" s="146">
        <v>2</v>
      </c>
      <c r="AA115" s="122">
        <v>12</v>
      </c>
      <c r="AB115" s="122">
        <v>0</v>
      </c>
      <c r="AC115" s="122">
        <v>26</v>
      </c>
      <c r="BB115" s="122">
        <v>1</v>
      </c>
      <c r="BC115" s="122">
        <f>IF(BB115=1,G115,0)</f>
        <v>0</v>
      </c>
      <c r="BD115" s="122">
        <f>IF(BB115=2,G115,0)</f>
        <v>0</v>
      </c>
      <c r="BE115" s="122">
        <f>IF(BB115=3,G115,0)</f>
        <v>0</v>
      </c>
      <c r="BF115" s="122">
        <f>IF(BB115=4,G115,0)</f>
        <v>0</v>
      </c>
      <c r="BG115" s="122">
        <f>IF(BB115=5,G115,0)</f>
        <v>0</v>
      </c>
    </row>
    <row r="116" spans="1:17" ht="12.75">
      <c r="A116" s="154"/>
      <c r="B116" s="155"/>
      <c r="C116" s="198">
        <v>21</v>
      </c>
      <c r="D116" s="197"/>
      <c r="E116" s="156">
        <v>21</v>
      </c>
      <c r="F116" s="157"/>
      <c r="G116" s="158"/>
      <c r="H116" s="159"/>
      <c r="I116" s="159"/>
      <c r="J116" s="159"/>
      <c r="K116" s="159"/>
      <c r="M116" s="122">
        <v>21</v>
      </c>
      <c r="O116" s="160"/>
      <c r="Q116" s="146"/>
    </row>
    <row r="117" spans="1:59" ht="12.75">
      <c r="A117" s="147">
        <v>27</v>
      </c>
      <c r="B117" s="148" t="s">
        <v>130</v>
      </c>
      <c r="C117" s="149" t="s">
        <v>198</v>
      </c>
      <c r="D117" s="150" t="s">
        <v>72</v>
      </c>
      <c r="E117" s="151">
        <v>5</v>
      </c>
      <c r="F117" s="151">
        <v>0</v>
      </c>
      <c r="G117" s="152">
        <f>E117*F117</f>
        <v>0</v>
      </c>
      <c r="H117" s="153">
        <v>0</v>
      </c>
      <c r="I117" s="153">
        <f>E117*H117</f>
        <v>0</v>
      </c>
      <c r="J117" s="153">
        <v>0</v>
      </c>
      <c r="K117" s="153">
        <f>E117*J117</f>
        <v>0</v>
      </c>
      <c r="Q117" s="146">
        <v>2</v>
      </c>
      <c r="AA117" s="122">
        <v>12</v>
      </c>
      <c r="AB117" s="122">
        <v>0</v>
      </c>
      <c r="AC117" s="122">
        <v>27</v>
      </c>
      <c r="BB117" s="122">
        <v>1</v>
      </c>
      <c r="BC117" s="122">
        <f>IF(BB117=1,G117,0)</f>
        <v>0</v>
      </c>
      <c r="BD117" s="122">
        <f>IF(BB117=2,G117,0)</f>
        <v>0</v>
      </c>
      <c r="BE117" s="122">
        <f>IF(BB117=3,G117,0)</f>
        <v>0</v>
      </c>
      <c r="BF117" s="122">
        <f>IF(BB117=4,G117,0)</f>
        <v>0</v>
      </c>
      <c r="BG117" s="122">
        <f>IF(BB117=5,G117,0)</f>
        <v>0</v>
      </c>
    </row>
    <row r="118" spans="1:59" ht="12.75">
      <c r="A118" s="147">
        <v>28</v>
      </c>
      <c r="B118" s="148" t="s">
        <v>199</v>
      </c>
      <c r="C118" s="149" t="s">
        <v>200</v>
      </c>
      <c r="D118" s="150" t="s">
        <v>78</v>
      </c>
      <c r="E118" s="151">
        <v>232</v>
      </c>
      <c r="F118" s="151">
        <v>0</v>
      </c>
      <c r="G118" s="152">
        <f>E118*F118</f>
        <v>0</v>
      </c>
      <c r="H118" s="153">
        <v>0</v>
      </c>
      <c r="I118" s="153">
        <f>E118*H118</f>
        <v>0</v>
      </c>
      <c r="J118" s="153">
        <v>0</v>
      </c>
      <c r="K118" s="153">
        <f>E118*J118</f>
        <v>0</v>
      </c>
      <c r="Q118" s="146">
        <v>2</v>
      </c>
      <c r="AA118" s="122">
        <v>12</v>
      </c>
      <c r="AB118" s="122">
        <v>0</v>
      </c>
      <c r="AC118" s="122">
        <v>28</v>
      </c>
      <c r="BB118" s="122">
        <v>1</v>
      </c>
      <c r="BC118" s="122">
        <f>IF(BB118=1,G118,0)</f>
        <v>0</v>
      </c>
      <c r="BD118" s="122">
        <f>IF(BB118=2,G118,0)</f>
        <v>0</v>
      </c>
      <c r="BE118" s="122">
        <f>IF(BB118=3,G118,0)</f>
        <v>0</v>
      </c>
      <c r="BF118" s="122">
        <f>IF(BB118=4,G118,0)</f>
        <v>0</v>
      </c>
      <c r="BG118" s="122">
        <f>IF(BB118=5,G118,0)</f>
        <v>0</v>
      </c>
    </row>
    <row r="119" spans="1:17" ht="12.75">
      <c r="A119" s="154"/>
      <c r="B119" s="155"/>
      <c r="C119" s="198" t="s">
        <v>201</v>
      </c>
      <c r="D119" s="197"/>
      <c r="E119" s="156">
        <v>0</v>
      </c>
      <c r="F119" s="157"/>
      <c r="G119" s="158"/>
      <c r="H119" s="159"/>
      <c r="I119" s="159"/>
      <c r="J119" s="159"/>
      <c r="K119" s="159"/>
      <c r="M119" s="122" t="s">
        <v>201</v>
      </c>
      <c r="O119" s="160"/>
      <c r="Q119" s="146"/>
    </row>
    <row r="120" spans="1:17" ht="12.75">
      <c r="A120" s="154"/>
      <c r="B120" s="155"/>
      <c r="C120" s="198">
        <v>11</v>
      </c>
      <c r="D120" s="197"/>
      <c r="E120" s="156">
        <v>11</v>
      </c>
      <c r="F120" s="157"/>
      <c r="G120" s="158"/>
      <c r="H120" s="159"/>
      <c r="I120" s="159"/>
      <c r="J120" s="159"/>
      <c r="K120" s="159"/>
      <c r="M120" s="122">
        <v>11</v>
      </c>
      <c r="O120" s="160"/>
      <c r="Q120" s="146"/>
    </row>
    <row r="121" spans="1:17" ht="12.75">
      <c r="A121" s="154"/>
      <c r="B121" s="155"/>
      <c r="C121" s="198" t="s">
        <v>202</v>
      </c>
      <c r="D121" s="197"/>
      <c r="E121" s="156">
        <v>0</v>
      </c>
      <c r="F121" s="157"/>
      <c r="G121" s="158"/>
      <c r="H121" s="159"/>
      <c r="I121" s="159"/>
      <c r="J121" s="159"/>
      <c r="K121" s="159"/>
      <c r="M121" s="122" t="s">
        <v>202</v>
      </c>
      <c r="O121" s="160"/>
      <c r="Q121" s="146"/>
    </row>
    <row r="122" spans="1:17" ht="12.75">
      <c r="A122" s="154"/>
      <c r="B122" s="155"/>
      <c r="C122" s="198">
        <v>125</v>
      </c>
      <c r="D122" s="197"/>
      <c r="E122" s="156">
        <v>125</v>
      </c>
      <c r="F122" s="157"/>
      <c r="G122" s="158"/>
      <c r="H122" s="159"/>
      <c r="I122" s="159"/>
      <c r="J122" s="159"/>
      <c r="K122" s="159"/>
      <c r="M122" s="122">
        <v>125</v>
      </c>
      <c r="O122" s="160"/>
      <c r="Q122" s="146"/>
    </row>
    <row r="123" spans="1:17" ht="12.75">
      <c r="A123" s="154"/>
      <c r="B123" s="155"/>
      <c r="C123" s="198" t="s">
        <v>203</v>
      </c>
      <c r="D123" s="197"/>
      <c r="E123" s="156">
        <v>0</v>
      </c>
      <c r="F123" s="157"/>
      <c r="G123" s="158"/>
      <c r="H123" s="159"/>
      <c r="I123" s="159"/>
      <c r="J123" s="159"/>
      <c r="K123" s="159"/>
      <c r="M123" s="122" t="s">
        <v>203</v>
      </c>
      <c r="O123" s="160"/>
      <c r="Q123" s="146"/>
    </row>
    <row r="124" spans="1:17" ht="12.75">
      <c r="A124" s="154"/>
      <c r="B124" s="155"/>
      <c r="C124" s="198">
        <v>10</v>
      </c>
      <c r="D124" s="197"/>
      <c r="E124" s="156">
        <v>10</v>
      </c>
      <c r="F124" s="157"/>
      <c r="G124" s="158"/>
      <c r="H124" s="159"/>
      <c r="I124" s="159"/>
      <c r="J124" s="159"/>
      <c r="K124" s="159"/>
      <c r="M124" s="122">
        <v>10</v>
      </c>
      <c r="O124" s="160"/>
      <c r="Q124" s="146"/>
    </row>
    <row r="125" spans="1:17" ht="12.75">
      <c r="A125" s="154"/>
      <c r="B125" s="155"/>
      <c r="C125" s="198" t="s">
        <v>204</v>
      </c>
      <c r="D125" s="197"/>
      <c r="E125" s="156">
        <v>0</v>
      </c>
      <c r="F125" s="157"/>
      <c r="G125" s="158"/>
      <c r="H125" s="159"/>
      <c r="I125" s="159"/>
      <c r="J125" s="159"/>
      <c r="K125" s="159"/>
      <c r="M125" s="122" t="s">
        <v>204</v>
      </c>
      <c r="O125" s="160"/>
      <c r="Q125" s="146"/>
    </row>
    <row r="126" spans="1:17" ht="12.75">
      <c r="A126" s="154"/>
      <c r="B126" s="155"/>
      <c r="C126" s="198">
        <v>12</v>
      </c>
      <c r="D126" s="197"/>
      <c r="E126" s="156">
        <v>12</v>
      </c>
      <c r="F126" s="157"/>
      <c r="G126" s="158"/>
      <c r="H126" s="159"/>
      <c r="I126" s="159"/>
      <c r="J126" s="159"/>
      <c r="K126" s="159"/>
      <c r="M126" s="122">
        <v>12</v>
      </c>
      <c r="O126" s="160"/>
      <c r="Q126" s="146"/>
    </row>
    <row r="127" spans="1:17" ht="12.75">
      <c r="A127" s="154"/>
      <c r="B127" s="155"/>
      <c r="C127" s="198" t="s">
        <v>205</v>
      </c>
      <c r="D127" s="197"/>
      <c r="E127" s="156">
        <v>0</v>
      </c>
      <c r="F127" s="157"/>
      <c r="G127" s="158"/>
      <c r="H127" s="159"/>
      <c r="I127" s="159"/>
      <c r="J127" s="159"/>
      <c r="K127" s="159"/>
      <c r="M127" s="122" t="s">
        <v>205</v>
      </c>
      <c r="O127" s="160"/>
      <c r="Q127" s="146"/>
    </row>
    <row r="128" spans="1:17" ht="12.75">
      <c r="A128" s="154"/>
      <c r="B128" s="155"/>
      <c r="C128" s="198">
        <v>26</v>
      </c>
      <c r="D128" s="197"/>
      <c r="E128" s="156">
        <v>26</v>
      </c>
      <c r="F128" s="157"/>
      <c r="G128" s="158"/>
      <c r="H128" s="159"/>
      <c r="I128" s="159"/>
      <c r="J128" s="159"/>
      <c r="K128" s="159"/>
      <c r="M128" s="122">
        <v>26</v>
      </c>
      <c r="O128" s="160"/>
      <c r="Q128" s="146"/>
    </row>
    <row r="129" spans="1:17" ht="12.75">
      <c r="A129" s="154"/>
      <c r="B129" s="155"/>
      <c r="C129" s="198" t="s">
        <v>206</v>
      </c>
      <c r="D129" s="197"/>
      <c r="E129" s="156">
        <v>0</v>
      </c>
      <c r="F129" s="157"/>
      <c r="G129" s="158"/>
      <c r="H129" s="159"/>
      <c r="I129" s="159"/>
      <c r="J129" s="159"/>
      <c r="K129" s="159"/>
      <c r="M129" s="122" t="s">
        <v>206</v>
      </c>
      <c r="O129" s="160"/>
      <c r="Q129" s="146"/>
    </row>
    <row r="130" spans="1:17" ht="12.75">
      <c r="A130" s="154"/>
      <c r="B130" s="155"/>
      <c r="C130" s="198">
        <v>5</v>
      </c>
      <c r="D130" s="197"/>
      <c r="E130" s="156">
        <v>5</v>
      </c>
      <c r="F130" s="157"/>
      <c r="G130" s="158"/>
      <c r="H130" s="159"/>
      <c r="I130" s="159"/>
      <c r="J130" s="159"/>
      <c r="K130" s="159"/>
      <c r="M130" s="122">
        <v>5</v>
      </c>
      <c r="O130" s="160"/>
      <c r="Q130" s="146"/>
    </row>
    <row r="131" spans="1:17" ht="12.75">
      <c r="A131" s="154"/>
      <c r="B131" s="155"/>
      <c r="C131" s="198" t="s">
        <v>207</v>
      </c>
      <c r="D131" s="197"/>
      <c r="E131" s="156">
        <v>0</v>
      </c>
      <c r="F131" s="157"/>
      <c r="G131" s="158"/>
      <c r="H131" s="159"/>
      <c r="I131" s="159"/>
      <c r="J131" s="159"/>
      <c r="K131" s="159"/>
      <c r="M131" s="122" t="s">
        <v>207</v>
      </c>
      <c r="O131" s="160"/>
      <c r="Q131" s="146"/>
    </row>
    <row r="132" spans="1:17" ht="12.75">
      <c r="A132" s="154"/>
      <c r="B132" s="155"/>
      <c r="C132" s="198">
        <v>28</v>
      </c>
      <c r="D132" s="197"/>
      <c r="E132" s="156">
        <v>28</v>
      </c>
      <c r="F132" s="157"/>
      <c r="G132" s="158"/>
      <c r="H132" s="159"/>
      <c r="I132" s="159"/>
      <c r="J132" s="159"/>
      <c r="K132" s="159"/>
      <c r="M132" s="122">
        <v>28</v>
      </c>
      <c r="O132" s="160"/>
      <c r="Q132" s="146"/>
    </row>
    <row r="133" spans="1:17" ht="12.75">
      <c r="A133" s="154"/>
      <c r="B133" s="155"/>
      <c r="C133" s="198" t="s">
        <v>208</v>
      </c>
      <c r="D133" s="197"/>
      <c r="E133" s="156">
        <v>0</v>
      </c>
      <c r="F133" s="157"/>
      <c r="G133" s="158"/>
      <c r="H133" s="159"/>
      <c r="I133" s="159"/>
      <c r="J133" s="159"/>
      <c r="K133" s="159"/>
      <c r="M133" s="122" t="s">
        <v>208</v>
      </c>
      <c r="O133" s="160"/>
      <c r="Q133" s="146"/>
    </row>
    <row r="134" spans="1:17" ht="12.75">
      <c r="A134" s="154"/>
      <c r="B134" s="155"/>
      <c r="C134" s="198">
        <v>15</v>
      </c>
      <c r="D134" s="197"/>
      <c r="E134" s="156">
        <v>15</v>
      </c>
      <c r="F134" s="157"/>
      <c r="G134" s="158"/>
      <c r="H134" s="159"/>
      <c r="I134" s="159"/>
      <c r="J134" s="159"/>
      <c r="K134" s="159"/>
      <c r="M134" s="122">
        <v>15</v>
      </c>
      <c r="O134" s="160"/>
      <c r="Q134" s="146"/>
    </row>
    <row r="135" spans="1:59" ht="12.75">
      <c r="A135" s="147">
        <v>29</v>
      </c>
      <c r="B135" s="148" t="s">
        <v>209</v>
      </c>
      <c r="C135" s="149" t="s">
        <v>210</v>
      </c>
      <c r="D135" s="150" t="s">
        <v>72</v>
      </c>
      <c r="E135" s="151">
        <v>243.6</v>
      </c>
      <c r="F135" s="151">
        <v>0</v>
      </c>
      <c r="G135" s="152">
        <f>E135*F135</f>
        <v>0</v>
      </c>
      <c r="H135" s="153">
        <v>0</v>
      </c>
      <c r="I135" s="153">
        <f>E135*H135</f>
        <v>0</v>
      </c>
      <c r="J135" s="153">
        <v>0</v>
      </c>
      <c r="K135" s="153">
        <f>E135*J135</f>
        <v>0</v>
      </c>
      <c r="Q135" s="146">
        <v>2</v>
      </c>
      <c r="AA135" s="122">
        <v>12</v>
      </c>
      <c r="AB135" s="122">
        <v>0</v>
      </c>
      <c r="AC135" s="122">
        <v>29</v>
      </c>
      <c r="BB135" s="122">
        <v>1</v>
      </c>
      <c r="BC135" s="122">
        <f>IF(BB135=1,G135,0)</f>
        <v>0</v>
      </c>
      <c r="BD135" s="122">
        <f>IF(BB135=2,G135,0)</f>
        <v>0</v>
      </c>
      <c r="BE135" s="122">
        <f>IF(BB135=3,G135,0)</f>
        <v>0</v>
      </c>
      <c r="BF135" s="122">
        <f>IF(BB135=4,G135,0)</f>
        <v>0</v>
      </c>
      <c r="BG135" s="122">
        <f>IF(BB135=5,G135,0)</f>
        <v>0</v>
      </c>
    </row>
    <row r="136" spans="1:17" ht="12.75">
      <c r="A136" s="154"/>
      <c r="B136" s="155"/>
      <c r="C136" s="198" t="s">
        <v>211</v>
      </c>
      <c r="D136" s="197"/>
      <c r="E136" s="156">
        <v>243.6</v>
      </c>
      <c r="F136" s="157"/>
      <c r="G136" s="158"/>
      <c r="H136" s="159"/>
      <c r="I136" s="159"/>
      <c r="J136" s="159"/>
      <c r="K136" s="159"/>
      <c r="M136" s="122" t="s">
        <v>211</v>
      </c>
      <c r="O136" s="160"/>
      <c r="Q136" s="146"/>
    </row>
    <row r="137" spans="1:59" ht="12.75">
      <c r="A137" s="147">
        <v>30</v>
      </c>
      <c r="B137" s="148" t="s">
        <v>212</v>
      </c>
      <c r="C137" s="149" t="s">
        <v>213</v>
      </c>
      <c r="D137" s="150" t="s">
        <v>78</v>
      </c>
      <c r="E137" s="151">
        <v>12</v>
      </c>
      <c r="F137" s="151">
        <v>0</v>
      </c>
      <c r="G137" s="152">
        <f>E137*F137</f>
        <v>0</v>
      </c>
      <c r="H137" s="153">
        <v>2E-05</v>
      </c>
      <c r="I137" s="153">
        <f>E137*H137</f>
        <v>0.00024000000000000003</v>
      </c>
      <c r="J137" s="153">
        <v>0</v>
      </c>
      <c r="K137" s="153">
        <f>E137*J137</f>
        <v>0</v>
      </c>
      <c r="Q137" s="146">
        <v>2</v>
      </c>
      <c r="AA137" s="122">
        <v>12</v>
      </c>
      <c r="AB137" s="122">
        <v>0</v>
      </c>
      <c r="AC137" s="122">
        <v>30</v>
      </c>
      <c r="BB137" s="122">
        <v>1</v>
      </c>
      <c r="BC137" s="122">
        <f>IF(BB137=1,G137,0)</f>
        <v>0</v>
      </c>
      <c r="BD137" s="122">
        <f>IF(BB137=2,G137,0)</f>
        <v>0</v>
      </c>
      <c r="BE137" s="122">
        <f>IF(BB137=3,G137,0)</f>
        <v>0</v>
      </c>
      <c r="BF137" s="122">
        <f>IF(BB137=4,G137,0)</f>
        <v>0</v>
      </c>
      <c r="BG137" s="122">
        <f>IF(BB137=5,G137,0)</f>
        <v>0</v>
      </c>
    </row>
    <row r="138" spans="1:59" ht="12.75">
      <c r="A138" s="161"/>
      <c r="B138" s="162" t="s">
        <v>73</v>
      </c>
      <c r="C138" s="163" t="str">
        <f>CONCATENATE(B114," ",C114)</f>
        <v>91 Doplňující práce na komunikaci</v>
      </c>
      <c r="D138" s="161"/>
      <c r="E138" s="164"/>
      <c r="F138" s="164"/>
      <c r="G138" s="165">
        <f>SUM(G114:G137)</f>
        <v>0</v>
      </c>
      <c r="H138" s="166"/>
      <c r="I138" s="167">
        <f>SUM(I114:I137)</f>
        <v>0.00024000000000000003</v>
      </c>
      <c r="J138" s="166"/>
      <c r="K138" s="167">
        <f>SUM(K114:K137)</f>
        <v>0</v>
      </c>
      <c r="Q138" s="146">
        <v>4</v>
      </c>
      <c r="BC138" s="168">
        <f>SUM(BC114:BC137)</f>
        <v>0</v>
      </c>
      <c r="BD138" s="168">
        <f>SUM(BD114:BD137)</f>
        <v>0</v>
      </c>
      <c r="BE138" s="168">
        <f>SUM(BE114:BE137)</f>
        <v>0</v>
      </c>
      <c r="BF138" s="168">
        <f>SUM(BF114:BF137)</f>
        <v>0</v>
      </c>
      <c r="BG138" s="168">
        <f>SUM(BG114:BG137)</f>
        <v>0</v>
      </c>
    </row>
    <row r="139" spans="1:17" ht="12.75">
      <c r="A139" s="139" t="s">
        <v>69</v>
      </c>
      <c r="B139" s="140" t="s">
        <v>214</v>
      </c>
      <c r="C139" s="141" t="s">
        <v>215</v>
      </c>
      <c r="D139" s="142"/>
      <c r="E139" s="143"/>
      <c r="F139" s="143"/>
      <c r="G139" s="144"/>
      <c r="H139" s="145"/>
      <c r="I139" s="145"/>
      <c r="J139" s="145"/>
      <c r="K139" s="145"/>
      <c r="Q139" s="146">
        <v>1</v>
      </c>
    </row>
    <row r="140" spans="1:59" ht="12.75">
      <c r="A140" s="147">
        <v>31</v>
      </c>
      <c r="B140" s="148" t="s">
        <v>216</v>
      </c>
      <c r="C140" s="149" t="s">
        <v>217</v>
      </c>
      <c r="D140" s="150" t="s">
        <v>85</v>
      </c>
      <c r="E140" s="151">
        <v>44.4</v>
      </c>
      <c r="F140" s="151">
        <v>0</v>
      </c>
      <c r="G140" s="152">
        <f>E140*F140</f>
        <v>0</v>
      </c>
      <c r="H140" s="153">
        <v>0.30132</v>
      </c>
      <c r="I140" s="153">
        <f>E140*H140</f>
        <v>13.378607999999998</v>
      </c>
      <c r="J140" s="153">
        <v>0</v>
      </c>
      <c r="K140" s="153">
        <f>E140*J140</f>
        <v>0</v>
      </c>
      <c r="Q140" s="146">
        <v>2</v>
      </c>
      <c r="AA140" s="122">
        <v>12</v>
      </c>
      <c r="AB140" s="122">
        <v>0</v>
      </c>
      <c r="AC140" s="122">
        <v>31</v>
      </c>
      <c r="BB140" s="122">
        <v>1</v>
      </c>
      <c r="BC140" s="122">
        <f>IF(BB140=1,G140,0)</f>
        <v>0</v>
      </c>
      <c r="BD140" s="122">
        <f>IF(BB140=2,G140,0)</f>
        <v>0</v>
      </c>
      <c r="BE140" s="122">
        <f>IF(BB140=3,G140,0)</f>
        <v>0</v>
      </c>
      <c r="BF140" s="122">
        <f>IF(BB140=4,G140,0)</f>
        <v>0</v>
      </c>
      <c r="BG140" s="122">
        <f>IF(BB140=5,G140,0)</f>
        <v>0</v>
      </c>
    </row>
    <row r="141" spans="1:17" ht="12.75">
      <c r="A141" s="154"/>
      <c r="B141" s="155"/>
      <c r="C141" s="198" t="s">
        <v>218</v>
      </c>
      <c r="D141" s="197"/>
      <c r="E141" s="156">
        <v>0</v>
      </c>
      <c r="F141" s="157"/>
      <c r="G141" s="158"/>
      <c r="H141" s="159"/>
      <c r="I141" s="159"/>
      <c r="J141" s="159"/>
      <c r="K141" s="159"/>
      <c r="M141" s="122" t="s">
        <v>218</v>
      </c>
      <c r="O141" s="160"/>
      <c r="Q141" s="146"/>
    </row>
    <row r="142" spans="1:17" ht="12.75">
      <c r="A142" s="154"/>
      <c r="B142" s="155"/>
      <c r="C142" s="198" t="s">
        <v>219</v>
      </c>
      <c r="D142" s="197"/>
      <c r="E142" s="156">
        <v>4</v>
      </c>
      <c r="F142" s="157"/>
      <c r="G142" s="158"/>
      <c r="H142" s="159"/>
      <c r="I142" s="159"/>
      <c r="J142" s="159"/>
      <c r="K142" s="159"/>
      <c r="M142" s="122" t="s">
        <v>219</v>
      </c>
      <c r="O142" s="160"/>
      <c r="Q142" s="146"/>
    </row>
    <row r="143" spans="1:17" ht="12.75">
      <c r="A143" s="154"/>
      <c r="B143" s="155"/>
      <c r="C143" s="198" t="s">
        <v>220</v>
      </c>
      <c r="D143" s="197"/>
      <c r="E143" s="156">
        <v>0</v>
      </c>
      <c r="F143" s="157"/>
      <c r="G143" s="158"/>
      <c r="H143" s="159"/>
      <c r="I143" s="159"/>
      <c r="J143" s="159"/>
      <c r="K143" s="159"/>
      <c r="M143" s="122" t="s">
        <v>220</v>
      </c>
      <c r="O143" s="160"/>
      <c r="Q143" s="146"/>
    </row>
    <row r="144" spans="1:17" ht="12.75">
      <c r="A144" s="154"/>
      <c r="B144" s="155"/>
      <c r="C144" s="198" t="s">
        <v>221</v>
      </c>
      <c r="D144" s="197"/>
      <c r="E144" s="156">
        <v>6.8</v>
      </c>
      <c r="F144" s="157"/>
      <c r="G144" s="158"/>
      <c r="H144" s="159"/>
      <c r="I144" s="159"/>
      <c r="J144" s="159"/>
      <c r="K144" s="159"/>
      <c r="M144" s="122" t="s">
        <v>221</v>
      </c>
      <c r="O144" s="160"/>
      <c r="Q144" s="146"/>
    </row>
    <row r="145" spans="1:17" ht="12.75">
      <c r="A145" s="154"/>
      <c r="B145" s="155"/>
      <c r="C145" s="198" t="s">
        <v>222</v>
      </c>
      <c r="D145" s="197"/>
      <c r="E145" s="156">
        <v>0</v>
      </c>
      <c r="F145" s="157"/>
      <c r="G145" s="158"/>
      <c r="H145" s="159"/>
      <c r="I145" s="159"/>
      <c r="J145" s="159"/>
      <c r="K145" s="159"/>
      <c r="M145" s="122" t="s">
        <v>222</v>
      </c>
      <c r="O145" s="160"/>
      <c r="Q145" s="146"/>
    </row>
    <row r="146" spans="1:17" ht="12.75">
      <c r="A146" s="154"/>
      <c r="B146" s="155"/>
      <c r="C146" s="198" t="s">
        <v>223</v>
      </c>
      <c r="D146" s="197"/>
      <c r="E146" s="156">
        <v>33.6</v>
      </c>
      <c r="F146" s="157"/>
      <c r="G146" s="158"/>
      <c r="H146" s="159"/>
      <c r="I146" s="159"/>
      <c r="J146" s="159"/>
      <c r="K146" s="159"/>
      <c r="M146" s="122" t="s">
        <v>223</v>
      </c>
      <c r="O146" s="160"/>
      <c r="Q146" s="146"/>
    </row>
    <row r="147" spans="1:59" ht="12.75">
      <c r="A147" s="147">
        <v>32</v>
      </c>
      <c r="B147" s="148" t="s">
        <v>224</v>
      </c>
      <c r="C147" s="149" t="s">
        <v>225</v>
      </c>
      <c r="D147" s="150" t="s">
        <v>121</v>
      </c>
      <c r="E147" s="151">
        <v>8.8</v>
      </c>
      <c r="F147" s="151">
        <v>0</v>
      </c>
      <c r="G147" s="152">
        <f>E147*F147</f>
        <v>0</v>
      </c>
      <c r="H147" s="153">
        <v>2.525</v>
      </c>
      <c r="I147" s="153">
        <f>E147*H147</f>
        <v>22.220000000000002</v>
      </c>
      <c r="J147" s="153">
        <v>0</v>
      </c>
      <c r="K147" s="153">
        <f>E147*J147</f>
        <v>0</v>
      </c>
      <c r="Q147" s="146">
        <v>2</v>
      </c>
      <c r="AA147" s="122">
        <v>12</v>
      </c>
      <c r="AB147" s="122">
        <v>0</v>
      </c>
      <c r="AC147" s="122">
        <v>32</v>
      </c>
      <c r="BB147" s="122">
        <v>1</v>
      </c>
      <c r="BC147" s="122">
        <f>IF(BB147=1,G147,0)</f>
        <v>0</v>
      </c>
      <c r="BD147" s="122">
        <f>IF(BB147=2,G147,0)</f>
        <v>0</v>
      </c>
      <c r="BE147" s="122">
        <f>IF(BB147=3,G147,0)</f>
        <v>0</v>
      </c>
      <c r="BF147" s="122">
        <f>IF(BB147=4,G147,0)</f>
        <v>0</v>
      </c>
      <c r="BG147" s="122">
        <f>IF(BB147=5,G147,0)</f>
        <v>0</v>
      </c>
    </row>
    <row r="148" spans="1:17" ht="12.75">
      <c r="A148" s="154"/>
      <c r="B148" s="155"/>
      <c r="C148" s="198" t="s">
        <v>226</v>
      </c>
      <c r="D148" s="197"/>
      <c r="E148" s="156">
        <v>8.8</v>
      </c>
      <c r="F148" s="157"/>
      <c r="G148" s="158"/>
      <c r="H148" s="159"/>
      <c r="I148" s="159"/>
      <c r="J148" s="159"/>
      <c r="K148" s="159"/>
      <c r="M148" s="122" t="s">
        <v>226</v>
      </c>
      <c r="O148" s="160"/>
      <c r="Q148" s="146"/>
    </row>
    <row r="149" spans="1:59" ht="12.75">
      <c r="A149" s="147">
        <v>33</v>
      </c>
      <c r="B149" s="148" t="s">
        <v>227</v>
      </c>
      <c r="C149" s="149" t="s">
        <v>228</v>
      </c>
      <c r="D149" s="150" t="s">
        <v>85</v>
      </c>
      <c r="E149" s="151">
        <v>44.4</v>
      </c>
      <c r="F149" s="151">
        <v>0</v>
      </c>
      <c r="G149" s="152">
        <f>E149*F149</f>
        <v>0</v>
      </c>
      <c r="H149" s="153">
        <v>0.0392</v>
      </c>
      <c r="I149" s="153">
        <f>E149*H149</f>
        <v>1.7404799999999998</v>
      </c>
      <c r="J149" s="153">
        <v>0</v>
      </c>
      <c r="K149" s="153">
        <f>E149*J149</f>
        <v>0</v>
      </c>
      <c r="Q149" s="146">
        <v>2</v>
      </c>
      <c r="AA149" s="122">
        <v>12</v>
      </c>
      <c r="AB149" s="122">
        <v>0</v>
      </c>
      <c r="AC149" s="122">
        <v>33</v>
      </c>
      <c r="BB149" s="122">
        <v>1</v>
      </c>
      <c r="BC149" s="122">
        <f>IF(BB149=1,G149,0)</f>
        <v>0</v>
      </c>
      <c r="BD149" s="122">
        <f>IF(BB149=2,G149,0)</f>
        <v>0</v>
      </c>
      <c r="BE149" s="122">
        <f>IF(BB149=3,G149,0)</f>
        <v>0</v>
      </c>
      <c r="BF149" s="122">
        <f>IF(BB149=4,G149,0)</f>
        <v>0</v>
      </c>
      <c r="BG149" s="122">
        <f>IF(BB149=5,G149,0)</f>
        <v>0</v>
      </c>
    </row>
    <row r="150" spans="1:17" ht="12.75">
      <c r="A150" s="154"/>
      <c r="B150" s="155"/>
      <c r="C150" s="198" t="s">
        <v>229</v>
      </c>
      <c r="D150" s="197"/>
      <c r="E150" s="156">
        <v>44.4</v>
      </c>
      <c r="F150" s="157"/>
      <c r="G150" s="158"/>
      <c r="H150" s="159"/>
      <c r="I150" s="159"/>
      <c r="J150" s="159"/>
      <c r="K150" s="159"/>
      <c r="M150" s="122" t="s">
        <v>229</v>
      </c>
      <c r="O150" s="160"/>
      <c r="Q150" s="146"/>
    </row>
    <row r="151" spans="1:59" ht="12.75">
      <c r="A151" s="147">
        <v>34</v>
      </c>
      <c r="B151" s="148" t="s">
        <v>230</v>
      </c>
      <c r="C151" s="149" t="s">
        <v>231</v>
      </c>
      <c r="D151" s="150" t="s">
        <v>85</v>
      </c>
      <c r="E151" s="151">
        <v>44.4</v>
      </c>
      <c r="F151" s="151">
        <v>0</v>
      </c>
      <c r="G151" s="152">
        <f>E151*F151</f>
        <v>0</v>
      </c>
      <c r="H151" s="153">
        <v>0</v>
      </c>
      <c r="I151" s="153">
        <f>E151*H151</f>
        <v>0</v>
      </c>
      <c r="J151" s="153">
        <v>0</v>
      </c>
      <c r="K151" s="153">
        <f>E151*J151</f>
        <v>0</v>
      </c>
      <c r="Q151" s="146">
        <v>2</v>
      </c>
      <c r="AA151" s="122">
        <v>12</v>
      </c>
      <c r="AB151" s="122">
        <v>0</v>
      </c>
      <c r="AC151" s="122">
        <v>34</v>
      </c>
      <c r="BB151" s="122">
        <v>1</v>
      </c>
      <c r="BC151" s="122">
        <f>IF(BB151=1,G151,0)</f>
        <v>0</v>
      </c>
      <c r="BD151" s="122">
        <f>IF(BB151=2,G151,0)</f>
        <v>0</v>
      </c>
      <c r="BE151" s="122">
        <f>IF(BB151=3,G151,0)</f>
        <v>0</v>
      </c>
      <c r="BF151" s="122">
        <f>IF(BB151=4,G151,0)</f>
        <v>0</v>
      </c>
      <c r="BG151" s="122">
        <f>IF(BB151=5,G151,0)</f>
        <v>0</v>
      </c>
    </row>
    <row r="152" spans="1:59" ht="12.75">
      <c r="A152" s="147">
        <v>35</v>
      </c>
      <c r="B152" s="148" t="s">
        <v>232</v>
      </c>
      <c r="C152" s="149" t="s">
        <v>233</v>
      </c>
      <c r="D152" s="150" t="s">
        <v>85</v>
      </c>
      <c r="E152" s="151">
        <v>44.4</v>
      </c>
      <c r="F152" s="151">
        <v>0</v>
      </c>
      <c r="G152" s="152">
        <f>E152*F152</f>
        <v>0</v>
      </c>
      <c r="H152" s="153">
        <v>0</v>
      </c>
      <c r="I152" s="153">
        <f>E152*H152</f>
        <v>0</v>
      </c>
      <c r="J152" s="153">
        <v>0</v>
      </c>
      <c r="K152" s="153">
        <f>E152*J152</f>
        <v>0</v>
      </c>
      <c r="Q152" s="146">
        <v>2</v>
      </c>
      <c r="AA152" s="122">
        <v>12</v>
      </c>
      <c r="AB152" s="122">
        <v>0</v>
      </c>
      <c r="AC152" s="122">
        <v>35</v>
      </c>
      <c r="BB152" s="122">
        <v>1</v>
      </c>
      <c r="BC152" s="122">
        <f>IF(BB152=1,G152,0)</f>
        <v>0</v>
      </c>
      <c r="BD152" s="122">
        <f>IF(BB152=2,G152,0)</f>
        <v>0</v>
      </c>
      <c r="BE152" s="122">
        <f>IF(BB152=3,G152,0)</f>
        <v>0</v>
      </c>
      <c r="BF152" s="122">
        <f>IF(BB152=4,G152,0)</f>
        <v>0</v>
      </c>
      <c r="BG152" s="122">
        <f>IF(BB152=5,G152,0)</f>
        <v>0</v>
      </c>
    </row>
    <row r="153" spans="1:59" ht="12.75">
      <c r="A153" s="147">
        <v>36</v>
      </c>
      <c r="B153" s="148" t="s">
        <v>234</v>
      </c>
      <c r="C153" s="149" t="s">
        <v>235</v>
      </c>
      <c r="D153" s="150" t="s">
        <v>78</v>
      </c>
      <c r="E153" s="151">
        <v>111</v>
      </c>
      <c r="F153" s="151">
        <v>0</v>
      </c>
      <c r="G153" s="152">
        <f>E153*F153</f>
        <v>0</v>
      </c>
      <c r="H153" s="153">
        <v>0</v>
      </c>
      <c r="I153" s="153">
        <f>E153*H153</f>
        <v>0</v>
      </c>
      <c r="J153" s="153">
        <v>0</v>
      </c>
      <c r="K153" s="153">
        <f>E153*J153</f>
        <v>0</v>
      </c>
      <c r="Q153" s="146">
        <v>2</v>
      </c>
      <c r="AA153" s="122">
        <v>12</v>
      </c>
      <c r="AB153" s="122">
        <v>0</v>
      </c>
      <c r="AC153" s="122">
        <v>36</v>
      </c>
      <c r="BB153" s="122">
        <v>1</v>
      </c>
      <c r="BC153" s="122">
        <f>IF(BB153=1,G153,0)</f>
        <v>0</v>
      </c>
      <c r="BD153" s="122">
        <f>IF(BB153=2,G153,0)</f>
        <v>0</v>
      </c>
      <c r="BE153" s="122">
        <f>IF(BB153=3,G153,0)</f>
        <v>0</v>
      </c>
      <c r="BF153" s="122">
        <f>IF(BB153=4,G153,0)</f>
        <v>0</v>
      </c>
      <c r="BG153" s="122">
        <f>IF(BB153=5,G153,0)</f>
        <v>0</v>
      </c>
    </row>
    <row r="154" spans="1:59" ht="12.75">
      <c r="A154" s="147">
        <v>37</v>
      </c>
      <c r="B154" s="148" t="s">
        <v>236</v>
      </c>
      <c r="C154" s="149" t="s">
        <v>210</v>
      </c>
      <c r="D154" s="150" t="s">
        <v>72</v>
      </c>
      <c r="E154" s="151">
        <v>116.55</v>
      </c>
      <c r="F154" s="151">
        <v>0</v>
      </c>
      <c r="G154" s="152">
        <f>E154*F154</f>
        <v>0</v>
      </c>
      <c r="H154" s="153">
        <v>0</v>
      </c>
      <c r="I154" s="153">
        <f>E154*H154</f>
        <v>0</v>
      </c>
      <c r="J154" s="153">
        <v>0</v>
      </c>
      <c r="K154" s="153">
        <f>E154*J154</f>
        <v>0</v>
      </c>
      <c r="Q154" s="146">
        <v>2</v>
      </c>
      <c r="AA154" s="122">
        <v>12</v>
      </c>
      <c r="AB154" s="122">
        <v>0</v>
      </c>
      <c r="AC154" s="122">
        <v>37</v>
      </c>
      <c r="BB154" s="122">
        <v>1</v>
      </c>
      <c r="BC154" s="122">
        <f>IF(BB154=1,G154,0)</f>
        <v>0</v>
      </c>
      <c r="BD154" s="122">
        <f>IF(BB154=2,G154,0)</f>
        <v>0</v>
      </c>
      <c r="BE154" s="122">
        <f>IF(BB154=3,G154,0)</f>
        <v>0</v>
      </c>
      <c r="BF154" s="122">
        <f>IF(BB154=4,G154,0)</f>
        <v>0</v>
      </c>
      <c r="BG154" s="122">
        <f>IF(BB154=5,G154,0)</f>
        <v>0</v>
      </c>
    </row>
    <row r="155" spans="1:17" ht="12.75">
      <c r="A155" s="154"/>
      <c r="B155" s="155"/>
      <c r="C155" s="198" t="s">
        <v>237</v>
      </c>
      <c r="D155" s="197"/>
      <c r="E155" s="156">
        <v>116.55</v>
      </c>
      <c r="F155" s="157"/>
      <c r="G155" s="158"/>
      <c r="H155" s="159"/>
      <c r="I155" s="159"/>
      <c r="J155" s="159"/>
      <c r="K155" s="159"/>
      <c r="M155" s="122" t="s">
        <v>237</v>
      </c>
      <c r="O155" s="160"/>
      <c r="Q155" s="146"/>
    </row>
    <row r="156" spans="1:59" ht="12.75">
      <c r="A156" s="161"/>
      <c r="B156" s="162" t="s">
        <v>73</v>
      </c>
      <c r="C156" s="163" t="str">
        <f>CONCATENATE(B139," ",C139)</f>
        <v>93 Dokončovací práce inž.staveb</v>
      </c>
      <c r="D156" s="161"/>
      <c r="E156" s="164"/>
      <c r="F156" s="164"/>
      <c r="G156" s="165">
        <f>SUM(G139:G155)</f>
        <v>0</v>
      </c>
      <c r="H156" s="166"/>
      <c r="I156" s="167">
        <f>SUM(I139:I155)</f>
        <v>37.339088</v>
      </c>
      <c r="J156" s="166"/>
      <c r="K156" s="167">
        <f>SUM(K139:K155)</f>
        <v>0</v>
      </c>
      <c r="Q156" s="146">
        <v>4</v>
      </c>
      <c r="BC156" s="168">
        <f>SUM(BC139:BC155)</f>
        <v>0</v>
      </c>
      <c r="BD156" s="168">
        <f>SUM(BD139:BD155)</f>
        <v>0</v>
      </c>
      <c r="BE156" s="168">
        <f>SUM(BE139:BE155)</f>
        <v>0</v>
      </c>
      <c r="BF156" s="168">
        <f>SUM(BF139:BF155)</f>
        <v>0</v>
      </c>
      <c r="BG156" s="168">
        <f>SUM(BG139:BG155)</f>
        <v>0</v>
      </c>
    </row>
    <row r="157" spans="1:17" ht="12.75">
      <c r="A157" s="139" t="s">
        <v>69</v>
      </c>
      <c r="B157" s="140" t="s">
        <v>238</v>
      </c>
      <c r="C157" s="141" t="s">
        <v>239</v>
      </c>
      <c r="D157" s="142"/>
      <c r="E157" s="143"/>
      <c r="F157" s="143"/>
      <c r="G157" s="144"/>
      <c r="H157" s="145"/>
      <c r="I157" s="145"/>
      <c r="J157" s="145"/>
      <c r="K157" s="145"/>
      <c r="Q157" s="146">
        <v>1</v>
      </c>
    </row>
    <row r="158" spans="1:59" ht="12.75">
      <c r="A158" s="147">
        <v>38</v>
      </c>
      <c r="B158" s="148" t="s">
        <v>240</v>
      </c>
      <c r="C158" s="149" t="s">
        <v>241</v>
      </c>
      <c r="D158" s="150" t="s">
        <v>136</v>
      </c>
      <c r="E158" s="151">
        <v>0</v>
      </c>
      <c r="F158" s="151">
        <v>0</v>
      </c>
      <c r="G158" s="152">
        <f>E158*F158</f>
        <v>0</v>
      </c>
      <c r="H158" s="153">
        <v>0</v>
      </c>
      <c r="I158" s="153">
        <f>E158*H158</f>
        <v>0</v>
      </c>
      <c r="J158" s="153">
        <v>-0.004</v>
      </c>
      <c r="K158" s="153">
        <f>E158*J158</f>
        <v>0</v>
      </c>
      <c r="Q158" s="146">
        <v>2</v>
      </c>
      <c r="AA158" s="122">
        <v>12</v>
      </c>
      <c r="AB158" s="122">
        <v>0</v>
      </c>
      <c r="AC158" s="122">
        <v>38</v>
      </c>
      <c r="BB158" s="122">
        <v>1</v>
      </c>
      <c r="BC158" s="122">
        <f>IF(BB158=1,G158,0)</f>
        <v>0</v>
      </c>
      <c r="BD158" s="122">
        <f>IF(BB158=2,G158,0)</f>
        <v>0</v>
      </c>
      <c r="BE158" s="122">
        <f>IF(BB158=3,G158,0)</f>
        <v>0</v>
      </c>
      <c r="BF158" s="122">
        <f>IF(BB158=4,G158,0)</f>
        <v>0</v>
      </c>
      <c r="BG158" s="122">
        <f>IF(BB158=5,G158,0)</f>
        <v>0</v>
      </c>
    </row>
    <row r="159" spans="1:59" ht="12.75">
      <c r="A159" s="161"/>
      <c r="B159" s="162" t="s">
        <v>73</v>
      </c>
      <c r="C159" s="163" t="str">
        <f>CONCATENATE(B157," ",C157)</f>
        <v>96 Bourání konstrukcí</v>
      </c>
      <c r="D159" s="161"/>
      <c r="E159" s="164"/>
      <c r="F159" s="164"/>
      <c r="G159" s="165">
        <f>SUM(G157:G158)</f>
        <v>0</v>
      </c>
      <c r="H159" s="166"/>
      <c r="I159" s="167">
        <f>SUM(I157:I158)</f>
        <v>0</v>
      </c>
      <c r="J159" s="166"/>
      <c r="K159" s="167">
        <f>SUM(K157:K158)</f>
        <v>0</v>
      </c>
      <c r="Q159" s="146">
        <v>4</v>
      </c>
      <c r="BC159" s="168">
        <f>SUM(BC157:BC158)</f>
        <v>0</v>
      </c>
      <c r="BD159" s="168">
        <f>SUM(BD157:BD158)</f>
        <v>0</v>
      </c>
      <c r="BE159" s="168">
        <f>SUM(BE157:BE158)</f>
        <v>0</v>
      </c>
      <c r="BF159" s="168">
        <f>SUM(BF157:BF158)</f>
        <v>0</v>
      </c>
      <c r="BG159" s="168">
        <f>SUM(BG157:BG158)</f>
        <v>0</v>
      </c>
    </row>
    <row r="160" spans="1:17" ht="12.75">
      <c r="A160" s="139" t="s">
        <v>69</v>
      </c>
      <c r="B160" s="140" t="s">
        <v>242</v>
      </c>
      <c r="C160" s="141" t="s">
        <v>243</v>
      </c>
      <c r="D160" s="142"/>
      <c r="E160" s="143"/>
      <c r="F160" s="143"/>
      <c r="G160" s="144"/>
      <c r="H160" s="145"/>
      <c r="I160" s="145"/>
      <c r="J160" s="145"/>
      <c r="K160" s="145"/>
      <c r="Q160" s="146">
        <v>1</v>
      </c>
    </row>
    <row r="161" spans="1:59" ht="12.75">
      <c r="A161" s="147">
        <v>39</v>
      </c>
      <c r="B161" s="148" t="s">
        <v>244</v>
      </c>
      <c r="C161" s="149" t="s">
        <v>245</v>
      </c>
      <c r="D161" s="150" t="s">
        <v>246</v>
      </c>
      <c r="E161" s="151">
        <v>285.4005</v>
      </c>
      <c r="F161" s="151">
        <v>0</v>
      </c>
      <c r="G161" s="152">
        <f>E161*F161</f>
        <v>0</v>
      </c>
      <c r="H161" s="153">
        <v>0</v>
      </c>
      <c r="I161" s="153">
        <f>E161*H161</f>
        <v>0</v>
      </c>
      <c r="J161" s="153">
        <v>0</v>
      </c>
      <c r="K161" s="153">
        <f>E161*J161</f>
        <v>0</v>
      </c>
      <c r="Q161" s="146">
        <v>2</v>
      </c>
      <c r="AA161" s="122">
        <v>12</v>
      </c>
      <c r="AB161" s="122">
        <v>0</v>
      </c>
      <c r="AC161" s="122">
        <v>39</v>
      </c>
      <c r="BB161" s="122">
        <v>1</v>
      </c>
      <c r="BC161" s="122">
        <f>IF(BB161=1,G161,0)</f>
        <v>0</v>
      </c>
      <c r="BD161" s="122">
        <f>IF(BB161=2,G161,0)</f>
        <v>0</v>
      </c>
      <c r="BE161" s="122">
        <f>IF(BB161=3,G161,0)</f>
        <v>0</v>
      </c>
      <c r="BF161" s="122">
        <f>IF(BB161=4,G161,0)</f>
        <v>0</v>
      </c>
      <c r="BG161" s="122">
        <f>IF(BB161=5,G161,0)</f>
        <v>0</v>
      </c>
    </row>
    <row r="162" spans="1:17" ht="12.75">
      <c r="A162" s="154"/>
      <c r="B162" s="155"/>
      <c r="C162" s="196">
        <v>2854005</v>
      </c>
      <c r="D162" s="197"/>
      <c r="E162" s="156">
        <v>285.4005</v>
      </c>
      <c r="F162" s="157"/>
      <c r="G162" s="158"/>
      <c r="H162" s="159"/>
      <c r="I162" s="159"/>
      <c r="J162" s="159"/>
      <c r="K162" s="159"/>
      <c r="M162" s="168">
        <v>2854005</v>
      </c>
      <c r="O162" s="160"/>
      <c r="Q162" s="146"/>
    </row>
    <row r="163" spans="1:59" ht="12.75">
      <c r="A163" s="161"/>
      <c r="B163" s="162" t="s">
        <v>73</v>
      </c>
      <c r="C163" s="163" t="str">
        <f>CONCATENATE(B160," ",C160)</f>
        <v>97 Prorážení otvorů</v>
      </c>
      <c r="D163" s="161"/>
      <c r="E163" s="164"/>
      <c r="F163" s="164"/>
      <c r="G163" s="165">
        <f>SUM(G160:G162)</f>
        <v>0</v>
      </c>
      <c r="H163" s="166"/>
      <c r="I163" s="167">
        <f>SUM(I160:I162)</f>
        <v>0</v>
      </c>
      <c r="J163" s="166"/>
      <c r="K163" s="167">
        <f>SUM(K160:K162)</f>
        <v>0</v>
      </c>
      <c r="Q163" s="146">
        <v>4</v>
      </c>
      <c r="BC163" s="168">
        <f>SUM(BC160:BC162)</f>
        <v>0</v>
      </c>
      <c r="BD163" s="168">
        <f>SUM(BD160:BD162)</f>
        <v>0</v>
      </c>
      <c r="BE163" s="168">
        <f>SUM(BE160:BE162)</f>
        <v>0</v>
      </c>
      <c r="BF163" s="168">
        <f>SUM(BF160:BF162)</f>
        <v>0</v>
      </c>
      <c r="BG163" s="168">
        <f>SUM(BG160:BG162)</f>
        <v>0</v>
      </c>
    </row>
    <row r="164" spans="1:17" ht="12.75">
      <c r="A164" s="139" t="s">
        <v>69</v>
      </c>
      <c r="B164" s="140" t="s">
        <v>247</v>
      </c>
      <c r="C164" s="141" t="s">
        <v>248</v>
      </c>
      <c r="D164" s="142"/>
      <c r="E164" s="143"/>
      <c r="F164" s="143"/>
      <c r="G164" s="144"/>
      <c r="H164" s="145"/>
      <c r="I164" s="145"/>
      <c r="J164" s="145"/>
      <c r="K164" s="145"/>
      <c r="Q164" s="146">
        <v>1</v>
      </c>
    </row>
    <row r="165" spans="1:59" ht="12.75">
      <c r="A165" s="147">
        <v>40</v>
      </c>
      <c r="B165" s="148" t="s">
        <v>249</v>
      </c>
      <c r="C165" s="149" t="s">
        <v>250</v>
      </c>
      <c r="D165" s="150" t="s">
        <v>246</v>
      </c>
      <c r="E165" s="151">
        <v>342.7882</v>
      </c>
      <c r="F165" s="151">
        <v>0</v>
      </c>
      <c r="G165" s="152">
        <f>E165*F165</f>
        <v>0</v>
      </c>
      <c r="H165" s="153">
        <v>0</v>
      </c>
      <c r="I165" s="153">
        <f>E165*H165</f>
        <v>0</v>
      </c>
      <c r="J165" s="153">
        <v>0</v>
      </c>
      <c r="K165" s="153">
        <f>E165*J165</f>
        <v>0</v>
      </c>
      <c r="Q165" s="146">
        <v>2</v>
      </c>
      <c r="AA165" s="122">
        <v>12</v>
      </c>
      <c r="AB165" s="122">
        <v>0</v>
      </c>
      <c r="AC165" s="122">
        <v>40</v>
      </c>
      <c r="BB165" s="122">
        <v>1</v>
      </c>
      <c r="BC165" s="122">
        <f>IF(BB165=1,G165,0)</f>
        <v>0</v>
      </c>
      <c r="BD165" s="122">
        <f>IF(BB165=2,G165,0)</f>
        <v>0</v>
      </c>
      <c r="BE165" s="122">
        <f>IF(BB165=3,G165,0)</f>
        <v>0</v>
      </c>
      <c r="BF165" s="122">
        <f>IF(BB165=4,G165,0)</f>
        <v>0</v>
      </c>
      <c r="BG165" s="122">
        <f>IF(BB165=5,G165,0)</f>
        <v>0</v>
      </c>
    </row>
    <row r="166" spans="1:17" ht="12.75">
      <c r="A166" s="154"/>
      <c r="B166" s="155"/>
      <c r="C166" s="198" t="s">
        <v>251</v>
      </c>
      <c r="D166" s="197"/>
      <c r="E166" s="156">
        <v>342.7882</v>
      </c>
      <c r="F166" s="157"/>
      <c r="G166" s="158"/>
      <c r="H166" s="159"/>
      <c r="I166" s="159"/>
      <c r="J166" s="159"/>
      <c r="K166" s="159"/>
      <c r="M166" s="122" t="s">
        <v>251</v>
      </c>
      <c r="O166" s="160"/>
      <c r="Q166" s="146"/>
    </row>
    <row r="167" spans="1:59" ht="12.75">
      <c r="A167" s="147">
        <v>41</v>
      </c>
      <c r="B167" s="148" t="s">
        <v>252</v>
      </c>
      <c r="C167" s="149" t="s">
        <v>253</v>
      </c>
      <c r="D167" s="150" t="s">
        <v>246</v>
      </c>
      <c r="E167" s="151">
        <v>20.52243</v>
      </c>
      <c r="F167" s="151">
        <v>0</v>
      </c>
      <c r="G167" s="152">
        <f>E167*F167</f>
        <v>0</v>
      </c>
      <c r="H167" s="153">
        <v>0</v>
      </c>
      <c r="I167" s="153">
        <f>E167*H167</f>
        <v>0</v>
      </c>
      <c r="J167" s="153">
        <v>0</v>
      </c>
      <c r="K167" s="153">
        <f>E167*J167</f>
        <v>0</v>
      </c>
      <c r="Q167" s="146">
        <v>2</v>
      </c>
      <c r="AA167" s="122">
        <v>12</v>
      </c>
      <c r="AB167" s="122">
        <v>0</v>
      </c>
      <c r="AC167" s="122">
        <v>41</v>
      </c>
      <c r="BB167" s="122">
        <v>1</v>
      </c>
      <c r="BC167" s="122">
        <f>IF(BB167=1,G167,0)</f>
        <v>0</v>
      </c>
      <c r="BD167" s="122">
        <f>IF(BB167=2,G167,0)</f>
        <v>0</v>
      </c>
      <c r="BE167" s="122">
        <f>IF(BB167=3,G167,0)</f>
        <v>0</v>
      </c>
      <c r="BF167" s="122">
        <f>IF(BB167=4,G167,0)</f>
        <v>0</v>
      </c>
      <c r="BG167" s="122">
        <f>IF(BB167=5,G167,0)</f>
        <v>0</v>
      </c>
    </row>
    <row r="168" spans="1:59" ht="12.75">
      <c r="A168" s="161"/>
      <c r="B168" s="162" t="s">
        <v>73</v>
      </c>
      <c r="C168" s="163" t="str">
        <f>CONCATENATE(B164," ",C164)</f>
        <v>99 Staveništní přesun hmot</v>
      </c>
      <c r="D168" s="161"/>
      <c r="E168" s="164"/>
      <c r="F168" s="164"/>
      <c r="G168" s="165">
        <f>SUM(G164:G167)</f>
        <v>0</v>
      </c>
      <c r="H168" s="166"/>
      <c r="I168" s="167">
        <f>SUM(I164:I167)</f>
        <v>0</v>
      </c>
      <c r="J168" s="166"/>
      <c r="K168" s="167">
        <f>SUM(K164:K167)</f>
        <v>0</v>
      </c>
      <c r="Q168" s="146">
        <v>4</v>
      </c>
      <c r="BC168" s="168">
        <f>SUM(BC164:BC167)</f>
        <v>0</v>
      </c>
      <c r="BD168" s="168">
        <f>SUM(BD164:BD167)</f>
        <v>0</v>
      </c>
      <c r="BE168" s="168">
        <f>SUM(BE164:BE167)</f>
        <v>0</v>
      </c>
      <c r="BF168" s="168">
        <f>SUM(BF164:BF167)</f>
        <v>0</v>
      </c>
      <c r="BG168" s="168">
        <f>SUM(BG164:BG167)</f>
        <v>0</v>
      </c>
    </row>
    <row r="169" ht="12.75">
      <c r="E169" s="122"/>
    </row>
    <row r="170" ht="12.75">
      <c r="E170" s="122"/>
    </row>
    <row r="171" ht="12.75">
      <c r="E171" s="122"/>
    </row>
    <row r="172" ht="12.75">
      <c r="E172" s="122"/>
    </row>
    <row r="173" ht="12.75">
      <c r="E173" s="122"/>
    </row>
    <row r="174" ht="12.75">
      <c r="E174" s="122"/>
    </row>
    <row r="175" ht="12.75">
      <c r="E175" s="122"/>
    </row>
    <row r="176" ht="12.75">
      <c r="E176" s="122"/>
    </row>
    <row r="177" ht="12.75">
      <c r="E177" s="122"/>
    </row>
    <row r="178" ht="12.75">
      <c r="E178" s="122"/>
    </row>
    <row r="179" ht="12.75">
      <c r="E179" s="122"/>
    </row>
    <row r="180" ht="12.75">
      <c r="E180" s="122"/>
    </row>
    <row r="181" ht="12.75">
      <c r="E181" s="122"/>
    </row>
    <row r="182" ht="12.75">
      <c r="E182" s="122"/>
    </row>
    <row r="183" ht="12.75">
      <c r="E183" s="122"/>
    </row>
    <row r="184" ht="12.75">
      <c r="E184" s="122"/>
    </row>
    <row r="185" ht="12.75">
      <c r="E185" s="122"/>
    </row>
    <row r="186" ht="12.75">
      <c r="E186" s="122"/>
    </row>
    <row r="187" ht="12.75">
      <c r="E187" s="122"/>
    </row>
    <row r="188" ht="12.75">
      <c r="E188" s="122"/>
    </row>
    <row r="189" ht="12.75">
      <c r="E189" s="122"/>
    </row>
    <row r="190" ht="12.75">
      <c r="E190" s="122"/>
    </row>
    <row r="191" ht="12.75">
      <c r="E191" s="122"/>
    </row>
    <row r="192" spans="1:7" ht="12.75">
      <c r="A192" s="169"/>
      <c r="B192" s="169"/>
      <c r="C192" s="169"/>
      <c r="D192" s="169"/>
      <c r="E192" s="169"/>
      <c r="F192" s="169"/>
      <c r="G192" s="169"/>
    </row>
    <row r="193" spans="1:7" ht="12.75">
      <c r="A193" s="169"/>
      <c r="B193" s="169"/>
      <c r="C193" s="169"/>
      <c r="D193" s="169"/>
      <c r="E193" s="169"/>
      <c r="F193" s="169"/>
      <c r="G193" s="169"/>
    </row>
    <row r="194" spans="1:7" ht="12.75">
      <c r="A194" s="169"/>
      <c r="B194" s="169"/>
      <c r="C194" s="169"/>
      <c r="D194" s="169"/>
      <c r="E194" s="169"/>
      <c r="F194" s="169"/>
      <c r="G194" s="169"/>
    </row>
    <row r="195" spans="1:7" ht="12.75">
      <c r="A195" s="169"/>
      <c r="B195" s="169"/>
      <c r="C195" s="169"/>
      <c r="D195" s="169"/>
      <c r="E195" s="169"/>
      <c r="F195" s="169"/>
      <c r="G195" s="169"/>
    </row>
    <row r="196" ht="12.75">
      <c r="E196" s="122"/>
    </row>
    <row r="197" ht="12.75">
      <c r="E197" s="122"/>
    </row>
    <row r="198" ht="12.75">
      <c r="E198" s="122"/>
    </row>
    <row r="199" ht="12.75">
      <c r="E199" s="122"/>
    </row>
    <row r="200" ht="12.75">
      <c r="E200" s="122"/>
    </row>
    <row r="201" ht="12.75">
      <c r="E201" s="122"/>
    </row>
    <row r="202" ht="12.75">
      <c r="E202" s="122"/>
    </row>
    <row r="203" ht="12.75">
      <c r="E203" s="122"/>
    </row>
    <row r="204" ht="12.75">
      <c r="E204" s="122"/>
    </row>
    <row r="205" ht="12.75">
      <c r="E205" s="122"/>
    </row>
    <row r="206" ht="12.75">
      <c r="E206" s="122"/>
    </row>
    <row r="207" ht="12.75">
      <c r="E207" s="122"/>
    </row>
    <row r="208" ht="12.75">
      <c r="E208" s="122"/>
    </row>
    <row r="209" ht="12.75">
      <c r="E209" s="122"/>
    </row>
    <row r="210" ht="12.75">
      <c r="E210" s="122"/>
    </row>
    <row r="211" ht="12.75">
      <c r="E211" s="122"/>
    </row>
    <row r="212" ht="12.75">
      <c r="E212" s="122"/>
    </row>
    <row r="213" ht="12.75">
      <c r="E213" s="122"/>
    </row>
    <row r="214" ht="12.75">
      <c r="E214" s="122"/>
    </row>
    <row r="215" ht="12.75">
      <c r="E215" s="122"/>
    </row>
    <row r="216" ht="12.75">
      <c r="E216" s="122"/>
    </row>
    <row r="217" ht="12.75">
      <c r="E217" s="122"/>
    </row>
    <row r="218" ht="12.75">
      <c r="E218" s="122"/>
    </row>
    <row r="219" ht="12.75">
      <c r="E219" s="122"/>
    </row>
    <row r="220" ht="12.75">
      <c r="E220" s="122"/>
    </row>
    <row r="221" spans="1:2" ht="12.75">
      <c r="A221" s="170"/>
      <c r="B221" s="170"/>
    </row>
    <row r="222" spans="1:7" ht="12.75">
      <c r="A222" s="169"/>
      <c r="B222" s="169"/>
      <c r="C222" s="172"/>
      <c r="D222" s="172"/>
      <c r="E222" s="173"/>
      <c r="F222" s="172"/>
      <c r="G222" s="174"/>
    </row>
    <row r="223" spans="1:7" ht="12.75">
      <c r="A223" s="175"/>
      <c r="B223" s="175"/>
      <c r="C223" s="169"/>
      <c r="D223" s="169"/>
      <c r="E223" s="176"/>
      <c r="F223" s="169"/>
      <c r="G223" s="169"/>
    </row>
    <row r="224" spans="1:7" ht="12.75">
      <c r="A224" s="169"/>
      <c r="B224" s="169"/>
      <c r="C224" s="169"/>
      <c r="D224" s="169"/>
      <c r="E224" s="176"/>
      <c r="F224" s="169"/>
      <c r="G224" s="169"/>
    </row>
    <row r="225" spans="1:7" ht="12.75">
      <c r="A225" s="169"/>
      <c r="B225" s="169"/>
      <c r="C225" s="169"/>
      <c r="D225" s="169"/>
      <c r="E225" s="176"/>
      <c r="F225" s="169"/>
      <c r="G225" s="169"/>
    </row>
    <row r="226" spans="1:7" ht="12.75">
      <c r="A226" s="169"/>
      <c r="B226" s="169"/>
      <c r="C226" s="169"/>
      <c r="D226" s="169"/>
      <c r="E226" s="176"/>
      <c r="F226" s="169"/>
      <c r="G226" s="169"/>
    </row>
    <row r="227" spans="1:7" ht="12.75">
      <c r="A227" s="169"/>
      <c r="B227" s="169"/>
      <c r="C227" s="169"/>
      <c r="D227" s="169"/>
      <c r="E227" s="176"/>
      <c r="F227" s="169"/>
      <c r="G227" s="169"/>
    </row>
    <row r="228" spans="1:7" ht="12.75">
      <c r="A228" s="169"/>
      <c r="B228" s="169"/>
      <c r="C228" s="169"/>
      <c r="D228" s="169"/>
      <c r="E228" s="176"/>
      <c r="F228" s="169"/>
      <c r="G228" s="169"/>
    </row>
    <row r="229" spans="1:7" ht="12.75">
      <c r="A229" s="169"/>
      <c r="B229" s="169"/>
      <c r="C229" s="169"/>
      <c r="D229" s="169"/>
      <c r="E229" s="176"/>
      <c r="F229" s="169"/>
      <c r="G229" s="169"/>
    </row>
    <row r="230" spans="1:7" ht="12.75">
      <c r="A230" s="169"/>
      <c r="B230" s="169"/>
      <c r="C230" s="169"/>
      <c r="D230" s="169"/>
      <c r="E230" s="176"/>
      <c r="F230" s="169"/>
      <c r="G230" s="169"/>
    </row>
    <row r="231" spans="1:7" ht="12.75">
      <c r="A231" s="169"/>
      <c r="B231" s="169"/>
      <c r="C231" s="169"/>
      <c r="D231" s="169"/>
      <c r="E231" s="176"/>
      <c r="F231" s="169"/>
      <c r="G231" s="169"/>
    </row>
    <row r="232" spans="1:7" ht="12.75">
      <c r="A232" s="169"/>
      <c r="B232" s="169"/>
      <c r="C232" s="169"/>
      <c r="D232" s="169"/>
      <c r="E232" s="176"/>
      <c r="F232" s="169"/>
      <c r="G232" s="169"/>
    </row>
    <row r="233" spans="1:7" ht="12.75">
      <c r="A233" s="169"/>
      <c r="B233" s="169"/>
      <c r="C233" s="169"/>
      <c r="D233" s="169"/>
      <c r="E233" s="176"/>
      <c r="F233" s="169"/>
      <c r="G233" s="169"/>
    </row>
    <row r="234" spans="1:7" ht="12.75">
      <c r="A234" s="169"/>
      <c r="B234" s="169"/>
      <c r="C234" s="169"/>
      <c r="D234" s="169"/>
      <c r="E234" s="176"/>
      <c r="F234" s="169"/>
      <c r="G234" s="169"/>
    </row>
    <row r="235" spans="1:7" ht="12.75">
      <c r="A235" s="169"/>
      <c r="B235" s="169"/>
      <c r="C235" s="169"/>
      <c r="D235" s="169"/>
      <c r="E235" s="176"/>
      <c r="F235" s="169"/>
      <c r="G235" s="169"/>
    </row>
  </sheetData>
  <mergeCells count="107">
    <mergeCell ref="C9:D9"/>
    <mergeCell ref="C10:D10"/>
    <mergeCell ref="C11:D11"/>
    <mergeCell ref="C12:D12"/>
    <mergeCell ref="A1:I1"/>
    <mergeCell ref="A3:B3"/>
    <mergeCell ref="A4:B4"/>
    <mergeCell ref="G4:I4"/>
    <mergeCell ref="C13:D13"/>
    <mergeCell ref="C14:D14"/>
    <mergeCell ref="C15:D15"/>
    <mergeCell ref="C16:D16"/>
    <mergeCell ref="C18:D18"/>
    <mergeCell ref="C20:D20"/>
    <mergeCell ref="C21:D21"/>
    <mergeCell ref="C23:D23"/>
    <mergeCell ref="C24:D24"/>
    <mergeCell ref="C25:D25"/>
    <mergeCell ref="C26:D26"/>
    <mergeCell ref="C28:D28"/>
    <mergeCell ref="C29:D29"/>
    <mergeCell ref="C30:D30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69:D69"/>
    <mergeCell ref="C70:D70"/>
    <mergeCell ref="C71:D71"/>
    <mergeCell ref="C50:D50"/>
    <mergeCell ref="C52:D52"/>
    <mergeCell ref="C53:D53"/>
    <mergeCell ref="C65:D65"/>
    <mergeCell ref="C66:D66"/>
    <mergeCell ref="C67:D67"/>
    <mergeCell ref="C68:D68"/>
    <mergeCell ref="C72:D72"/>
    <mergeCell ref="C73:D73"/>
    <mergeCell ref="C74:D74"/>
    <mergeCell ref="C77:D77"/>
    <mergeCell ref="C78:D78"/>
    <mergeCell ref="C81:D81"/>
    <mergeCell ref="C83:D83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7:D97"/>
    <mergeCell ref="C98:D98"/>
    <mergeCell ref="C99:D99"/>
    <mergeCell ref="C100:D100"/>
    <mergeCell ref="C101:D101"/>
    <mergeCell ref="C102:D102"/>
    <mergeCell ref="C122:D122"/>
    <mergeCell ref="C123:D123"/>
    <mergeCell ref="C103:D103"/>
    <mergeCell ref="C104:D104"/>
    <mergeCell ref="C105:D105"/>
    <mergeCell ref="C106:D106"/>
    <mergeCell ref="C116:D116"/>
    <mergeCell ref="C119:D119"/>
    <mergeCell ref="C120:D120"/>
    <mergeCell ref="C121:D121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50:D150"/>
    <mergeCell ref="C132:D132"/>
    <mergeCell ref="C133:D133"/>
    <mergeCell ref="C134:D134"/>
    <mergeCell ref="C136:D136"/>
    <mergeCell ref="C162:D162"/>
    <mergeCell ref="C166:D166"/>
    <mergeCell ref="C155:D155"/>
    <mergeCell ref="C141:D141"/>
    <mergeCell ref="C142:D142"/>
    <mergeCell ref="C143:D143"/>
    <mergeCell ref="C144:D144"/>
    <mergeCell ref="C145:D145"/>
    <mergeCell ref="C146:D146"/>
    <mergeCell ref="C148:D148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</dc:creator>
  <cp:keywords/>
  <dc:description/>
  <cp:lastModifiedBy>vacek</cp:lastModifiedBy>
  <dcterms:created xsi:type="dcterms:W3CDTF">2014-07-03T05:47:17Z</dcterms:created>
  <dcterms:modified xsi:type="dcterms:W3CDTF">2014-07-03T05:50:22Z</dcterms:modified>
  <cp:category/>
  <cp:version/>
  <cp:contentType/>
  <cp:contentStatus/>
</cp:coreProperties>
</file>