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80" windowHeight="11580" activeTab="0"/>
  </bookViews>
  <sheets>
    <sheet name="1_Rekapitulace" sheetId="1" r:id="rId1"/>
    <sheet name="2_Položky" sheetId="2" r:id="rId2"/>
  </sheets>
  <definedNames/>
  <calcPr fullCalcOnLoad="1"/>
</workbook>
</file>

<file path=xl/sharedStrings.xml><?xml version="1.0" encoding="utf-8"?>
<sst xmlns="http://schemas.openxmlformats.org/spreadsheetml/2006/main" count="377" uniqueCount="212">
  <si>
    <t>poř.č.</t>
  </si>
  <si>
    <t>číslo pol.</t>
  </si>
  <si>
    <t>popis položky</t>
  </si>
  <si>
    <t>jedn.cena</t>
  </si>
  <si>
    <t>množství</t>
  </si>
  <si>
    <t>jedn.</t>
  </si>
  <si>
    <t>210100101</t>
  </si>
  <si>
    <t>ukonč. 1 žil. vodičů do 16 mm2</t>
  </si>
  <si>
    <t>ks</t>
  </si>
  <si>
    <t>210100251</t>
  </si>
  <si>
    <t>ukonč.kab.smršt.zákl.do 4x10 mm2</t>
  </si>
  <si>
    <t>M 1</t>
  </si>
  <si>
    <t>10.028.817</t>
  </si>
  <si>
    <t>Koncovka SKR 3 38/11 smršť.</t>
  </si>
  <si>
    <t>KS</t>
  </si>
  <si>
    <t>210102002</t>
  </si>
  <si>
    <t>SPOJKA epoxid. pro celoplast.kab. do 4x16 mm2/1kV CU</t>
  </si>
  <si>
    <t>10.050.199</t>
  </si>
  <si>
    <t>Spojka SVCZ-S4-1 4x6-4-35 AL+Cu</t>
  </si>
  <si>
    <t>210120101</t>
  </si>
  <si>
    <t>pojistka vložka</t>
  </si>
  <si>
    <t>10.081.815</t>
  </si>
  <si>
    <t>Pojistka   6A</t>
  </si>
  <si>
    <t>21020-4011</t>
  </si>
  <si>
    <t>stožár ocelový FeZn do délky 12m</t>
  </si>
  <si>
    <t>10.211.815</t>
  </si>
  <si>
    <t>Stožár KLL 6-114/76/60 Z žár.zinek</t>
  </si>
  <si>
    <t>21020-4201</t>
  </si>
  <si>
    <t>elektrovýzbroj stožáru pro 1 okruh</t>
  </si>
  <si>
    <t>210202014</t>
  </si>
  <si>
    <t>svit na sloup do 150W</t>
  </si>
  <si>
    <t>5148100</t>
  </si>
  <si>
    <t>Svítidlo Mini Racer LED 28 W,IP66 ES System</t>
  </si>
  <si>
    <t>M 2</t>
  </si>
  <si>
    <t>r02</t>
  </si>
  <si>
    <t>recyklacní poplatek svítidla</t>
  </si>
  <si>
    <t>210220021</t>
  </si>
  <si>
    <t>UZEM. v zemi FeZn do 30x4 mm2 vč.svorek;propoj.aj.</t>
  </si>
  <si>
    <t>m</t>
  </si>
  <si>
    <t>10.074.580</t>
  </si>
  <si>
    <t>Pásek pozink. FeZn 30x4</t>
  </si>
  <si>
    <t>KG</t>
  </si>
  <si>
    <t>210220022</t>
  </si>
  <si>
    <t>UZEM. v zemi FeZn R=10 mm/V2A vč.svorek;propoj.aj.</t>
  </si>
  <si>
    <t>10.048.677</t>
  </si>
  <si>
    <t>Drát uzem. FeZn pozink. pr.10</t>
  </si>
  <si>
    <t>M</t>
  </si>
  <si>
    <t>210220301</t>
  </si>
  <si>
    <t>SVORKY hromosvodové do 2 šroubu (SS;SR 03-pásek/vodic)</t>
  </si>
  <si>
    <t>10.046.562</t>
  </si>
  <si>
    <t>Svorka SR 3a - litinová</t>
  </si>
  <si>
    <t>210220302</t>
  </si>
  <si>
    <t>SVORKY hromosv.nad 2 šrouby(SO,SK,SP,SR)</t>
  </si>
  <si>
    <t>10.046.567</t>
  </si>
  <si>
    <t>Svorka SP-nerez</t>
  </si>
  <si>
    <t>210810005</t>
  </si>
  <si>
    <t>CYKY-CYKYm 3J/Dx1.5 mm2 750V (VU)</t>
  </si>
  <si>
    <t>10.051.448</t>
  </si>
  <si>
    <t>CYKY 3J1,5  (3Cx 1,5)</t>
  </si>
  <si>
    <t>210810013</t>
  </si>
  <si>
    <t>CYKY-CYKYm 4Jx10 mm2 750V (VU)</t>
  </si>
  <si>
    <t>10.048.218</t>
  </si>
  <si>
    <t>CYKY 4J10 (4Bx10)</t>
  </si>
  <si>
    <t>210100104</t>
  </si>
  <si>
    <t>ukonč. 1 žil. vodičů do 95 mm2</t>
  </si>
  <si>
    <t>210202008</t>
  </si>
  <si>
    <t>210204011</t>
  </si>
  <si>
    <t>stožár ocelový do délky 12m</t>
  </si>
  <si>
    <t>210204121</t>
  </si>
  <si>
    <t>stožárová patice litinová pro sadové stožáry</t>
  </si>
  <si>
    <t>210901001</t>
  </si>
  <si>
    <t>AYKY 2Bx2.5 mm2 750V (VU)</t>
  </si>
  <si>
    <t>210901015</t>
  </si>
  <si>
    <t>AYKY 4Bx16 mm2 750V (VU)</t>
  </si>
  <si>
    <t>Celkem za ceník:</t>
  </si>
  <si>
    <t>460010024</t>
  </si>
  <si>
    <t>vytyč.trati kab.vedení v zastavěném prostoru</t>
  </si>
  <si>
    <t>km</t>
  </si>
  <si>
    <t>460030011</t>
  </si>
  <si>
    <t>sejmutí drnu</t>
  </si>
  <si>
    <t>m2</t>
  </si>
  <si>
    <t>460050713R</t>
  </si>
  <si>
    <t>Jáma do 2 m3 pro stožár veřejného osvětlení, hor.3 strojně</t>
  </si>
  <si>
    <t>460080001</t>
  </si>
  <si>
    <t>betonový základ do rostlé zeminy bez bednění</t>
  </si>
  <si>
    <t>m3</t>
  </si>
  <si>
    <t>C16</t>
  </si>
  <si>
    <t>beton  C16/20</t>
  </si>
  <si>
    <t>460100001</t>
  </si>
  <si>
    <t>pouzdrový zákl.pro stožár VO mimo trasu 250x800mm</t>
  </si>
  <si>
    <t>90001</t>
  </si>
  <si>
    <t>kopaný písek</t>
  </si>
  <si>
    <t>OST12300-00020</t>
  </si>
  <si>
    <t>SP 250/1000 - stožárové pouzdro</t>
  </si>
  <si>
    <t>460120002</t>
  </si>
  <si>
    <t>zához jámy zem.tř. 3-4</t>
  </si>
  <si>
    <t>460200133</t>
  </si>
  <si>
    <t>kabel.rýha 35cm/šíř. 50cm/hl. zem.tř.3</t>
  </si>
  <si>
    <t>460200163</t>
  </si>
  <si>
    <t>kabel.rýha 35cm/šíř. 80cm/hl. zem.tř.3</t>
  </si>
  <si>
    <t>460200283</t>
  </si>
  <si>
    <t>kabel.rýha 50cm/šíř. 100cm/hl. zem.tř.3</t>
  </si>
  <si>
    <t>460230003</t>
  </si>
  <si>
    <t>rýha ruč.pro spojku kab.do 10kV zem.tř.3</t>
  </si>
  <si>
    <t>460420001</t>
  </si>
  <si>
    <t>kabel.lože z pros.zem.v rýze 65cm tl.5cm</t>
  </si>
  <si>
    <t>46049-0012</t>
  </si>
  <si>
    <t>fólie výstražná z PVC šířky 33cm</t>
  </si>
  <si>
    <t>10.042.732</t>
  </si>
  <si>
    <t>Folie ČEZ 33 rudá - blesk 100m/bal</t>
  </si>
  <si>
    <t>460510021</t>
  </si>
  <si>
    <t>kabel.prostup z PVC roury světl.do 10.5cm</t>
  </si>
  <si>
    <t>10.074.649</t>
  </si>
  <si>
    <t>Trubka KOPOFLEX  63 rudá</t>
  </si>
  <si>
    <t>460560133</t>
  </si>
  <si>
    <t>ruč.zához.kab.rýhy 35cm šíř.50cm hl.zem.tř.3</t>
  </si>
  <si>
    <t>460560163</t>
  </si>
  <si>
    <t>ruč.zához.kab.rýhy 35cm šíř.80cm hl.zem.tř.3</t>
  </si>
  <si>
    <t>460560283</t>
  </si>
  <si>
    <t>ruč.zához.kab.rýhy 50cm šíř.100cm hl.zem.tř.3</t>
  </si>
  <si>
    <t>460600001</t>
  </si>
  <si>
    <t>odvoz zeminy do 1km</t>
  </si>
  <si>
    <t>460620013</t>
  </si>
  <si>
    <t>provizorní úprava terénu zem.tř.3</t>
  </si>
  <si>
    <t>320410003</t>
  </si>
  <si>
    <t>Celk.prohl.el.zar.a vyhot.rev.zpr.do 500.tis.mont.</t>
  </si>
  <si>
    <t>objem</t>
  </si>
  <si>
    <t>113106121R</t>
  </si>
  <si>
    <t>Rozebrání dlažeb z betonových dlaždic na sucho</t>
  </si>
  <si>
    <t>564651111R</t>
  </si>
  <si>
    <t>Podklad z kameniva drceného 63-125 mm, tl. 15 cm</t>
  </si>
  <si>
    <t>11500</t>
  </si>
  <si>
    <t>kamenivo drcené (1500kg/m3)</t>
  </si>
  <si>
    <t>t</t>
  </si>
  <si>
    <t>591 11-111</t>
  </si>
  <si>
    <t>dod0102</t>
  </si>
  <si>
    <t>montážní plošina + 1 x obsluha</t>
  </si>
  <si>
    <t>hod</t>
  </si>
  <si>
    <t>dod0116</t>
  </si>
  <si>
    <t>vrtací mechanizace</t>
  </si>
  <si>
    <t>dod0117</t>
  </si>
  <si>
    <t>mechanizace  - minibagr</t>
  </si>
  <si>
    <t>dopr010</t>
  </si>
  <si>
    <t>Rskld006</t>
  </si>
  <si>
    <t>směsný odpad (průměrná cena)</t>
  </si>
  <si>
    <t>skld002</t>
  </si>
  <si>
    <t>zemina</t>
  </si>
  <si>
    <t>HZS2</t>
  </si>
  <si>
    <t>Úklid pracoviště</t>
  </si>
  <si>
    <t>hod.</t>
  </si>
  <si>
    <t>HZS5</t>
  </si>
  <si>
    <t>koordinační práce s ost.profesí</t>
  </si>
  <si>
    <t>Celkem za práci v HZS:</t>
  </si>
  <si>
    <t xml:space="preserve">  Podružný materiál</t>
  </si>
  <si>
    <t>HZS</t>
  </si>
  <si>
    <t>celkem montáž [Kč]</t>
  </si>
  <si>
    <t>celkem materiál [Kč]</t>
  </si>
  <si>
    <t>A</t>
  </si>
  <si>
    <t>B</t>
  </si>
  <si>
    <t>REKAPITULACE STAVEBNÍHO DÍLU</t>
  </si>
  <si>
    <t>Stavba:</t>
  </si>
  <si>
    <t>Objekt:</t>
  </si>
  <si>
    <t>Elektroinstalace</t>
  </si>
  <si>
    <t>Kód</t>
  </si>
  <si>
    <t>Popis</t>
  </si>
  <si>
    <t>Cena celkem</t>
  </si>
  <si>
    <t>Hmotnost celkem</t>
  </si>
  <si>
    <t>Suť celkem</t>
  </si>
  <si>
    <t>Projektové, průzkumné práce</t>
  </si>
  <si>
    <t>Projektové práce</t>
  </si>
  <si>
    <t>Provozní soubory</t>
  </si>
  <si>
    <t>PS   - montáž</t>
  </si>
  <si>
    <t>PS   - dodávka</t>
  </si>
  <si>
    <t>C</t>
  </si>
  <si>
    <t>Stavební objekty</t>
  </si>
  <si>
    <t>ZRN</t>
  </si>
  <si>
    <t>HSV - montáž</t>
  </si>
  <si>
    <t>HSV - dodávka</t>
  </si>
  <si>
    <t>PSV - montáž</t>
  </si>
  <si>
    <t>PSV - dodávka</t>
  </si>
  <si>
    <t>M     - montáž</t>
  </si>
  <si>
    <t>M     - dodávka</t>
  </si>
  <si>
    <t>M     - nosný materiál</t>
  </si>
  <si>
    <t>D</t>
  </si>
  <si>
    <t>Stroje a zařízení</t>
  </si>
  <si>
    <t>F</t>
  </si>
  <si>
    <t>Vedlejší náklady</t>
  </si>
  <si>
    <t>NUS</t>
  </si>
  <si>
    <t>Zařízení staveniště</t>
  </si>
  <si>
    <t>ÚZ</t>
  </si>
  <si>
    <t>Mimostaveništní doprava</t>
  </si>
  <si>
    <t>Provozní vlivy</t>
  </si>
  <si>
    <t>Ostatní</t>
  </si>
  <si>
    <t>Celkem bez DPH</t>
  </si>
  <si>
    <t>odměřeno z grafického kreslícího programu</t>
  </si>
  <si>
    <t>HSV</t>
  </si>
  <si>
    <t>K</t>
  </si>
  <si>
    <t>M21</t>
  </si>
  <si>
    <t>Elektromontáže</t>
  </si>
  <si>
    <t>M58</t>
  </si>
  <si>
    <t>Výchozí revize</t>
  </si>
  <si>
    <t xml:space="preserve">  Prořez</t>
  </si>
  <si>
    <t>mezisoučet</t>
  </si>
  <si>
    <t>Elektromontáže - demontáž</t>
  </si>
  <si>
    <t>svítidlo na výložník</t>
  </si>
  <si>
    <t>M46</t>
  </si>
  <si>
    <t>Zemní práce při elektromontážích</t>
  </si>
  <si>
    <t>C822-1</t>
  </si>
  <si>
    <t>Komunikace pozemní</t>
  </si>
  <si>
    <t>Dlažba z betonových dlaždic na sucho</t>
  </si>
  <si>
    <t>doprava nákladní do 3,5 t</t>
  </si>
  <si>
    <t>REKONSTRUKCE MK ul.Zahradní - 4 ks stožárů VO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</si>
</sst>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#,##0.00000"/>
    <numFmt numFmtId="171" formatCode="#,##0\ &quot;Sk&quot;;\-#,##0\ &quot;Sk&quot;"/>
    <numFmt numFmtId="172" formatCode="#,##0\ &quot;Sk&quot;;[Red]\-#,##0\ &quot;Sk&quot;"/>
    <numFmt numFmtId="173" formatCode="#,##0.00\ &quot;Sk&quot;;\-#,##0.00\ &quot;Sk&quot;"/>
    <numFmt numFmtId="174" formatCode="#,##0.00\ &quot;Sk&quot;;[Red]\-#,##0.00\ &quot;Sk&quot;"/>
    <numFmt numFmtId="175" formatCode="_-* #,##0\ &quot;Sk&quot;_-;\-* #,##0\ &quot;Sk&quot;_-;_-* &quot;-&quot;\ &quot;Sk&quot;_-;_-@_-"/>
    <numFmt numFmtId="176" formatCode="_-* #,##0\ _S_k_-;\-* #,##0\ _S_k_-;_-* &quot;-&quot;\ _S_k_-;_-@_-"/>
    <numFmt numFmtId="177" formatCode="_-* #,##0.00\ &quot;Sk&quot;_-;\-* #,##0.00\ &quot;Sk&quot;_-;_-* &quot;-&quot;??\ &quot;Sk&quot;_-;_-@_-"/>
    <numFmt numFmtId="178" formatCode="_-* #,##0.00\ _S_k_-;\-* #,##0.00\ _S_k_-;_-* &quot;-&quot;??\ _S_k_-;_-@_-"/>
    <numFmt numFmtId="179" formatCode="* _-#,##0\ &quot;Sk&quot;;* \-#,##0\ &quot;Sk&quot;;* _-&quot;-&quot;\ &quot;Sk&quot;;@"/>
    <numFmt numFmtId="180" formatCode="* #,##0;* \-#,##0;* &quot;-&quot;;@"/>
    <numFmt numFmtId="181" formatCode="* _-#,##0.00\ &quot;Sk&quot;;* \-#,##0.00\ &quot;Sk&quot;;* _-&quot;-&quot;??\ &quot;Sk&quot;;@"/>
    <numFmt numFmtId="182" formatCode="* #,##0.00;* \-#,##0.00;* &quot;-&quot;??;@"/>
    <numFmt numFmtId="183" formatCode="\$#,##0_);\(\$#,##0\)"/>
    <numFmt numFmtId="184" formatCode="\$#,##0_);[Red]\(\$#,##0\)"/>
    <numFmt numFmtId="185" formatCode="\$#,##0.00_);\(\$#,##0.00\)"/>
    <numFmt numFmtId="186" formatCode="\$#,##0.00_);[Red]\(\$#,##0.00\)"/>
    <numFmt numFmtId="187" formatCode="* _-#,##0\ &quot;Kč&quot;;* \-#,##0\ &quot;Kč&quot;;* _-&quot;-&quot;\ &quot;Kč&quot;;@"/>
    <numFmt numFmtId="188" formatCode="* _-#,##0.00\ &quot;Kč&quot;;* \-#,##0.00\ &quot;Kč&quot;;* _-&quot;-&quot;??\ &quot;Kč&quot;;@"/>
    <numFmt numFmtId="189" formatCode="#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10"/>
      <name val="Arial"/>
      <family val="0"/>
    </font>
    <font>
      <u val="single"/>
      <sz val="10"/>
      <color indexed="36"/>
      <name val="Arial CE"/>
      <family val="2"/>
    </font>
    <font>
      <b/>
      <sz val="12"/>
      <color indexed="10"/>
      <name val="Arial CE"/>
      <family val="2"/>
    </font>
    <font>
      <sz val="8"/>
      <name val="Arial CE"/>
      <family val="0"/>
    </font>
    <font>
      <b/>
      <sz val="8"/>
      <name val="Arial"/>
      <family val="0"/>
    </font>
    <font>
      <b/>
      <sz val="8"/>
      <color indexed="20"/>
      <name val="Arial"/>
      <family val="0"/>
    </font>
    <font>
      <sz val="8"/>
      <name val="Calibri"/>
      <family val="2"/>
    </font>
    <font>
      <sz val="7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2"/>
    </font>
    <font>
      <sz val="8"/>
      <color indexed="3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 style="hair">
        <color indexed="8"/>
      </bottom>
    </border>
    <border>
      <left/>
      <right>
        <color indexed="63"/>
      </right>
      <top style="hair">
        <color indexed="8"/>
      </top>
      <bottom>
        <color indexed="63"/>
      </bottom>
    </border>
    <border>
      <left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6" fillId="0" borderId="0">
      <alignment/>
      <protection/>
    </xf>
    <xf numFmtId="0" fontId="8" fillId="0" borderId="0" applyAlignment="0">
      <protection locked="0"/>
    </xf>
    <xf numFmtId="0" fontId="8" fillId="0" borderId="0" applyAlignment="0"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32" borderId="10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32" borderId="10" xfId="0" applyFont="1" applyFill="1" applyBorder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2" fontId="2" fillId="0" borderId="0" xfId="0" applyNumberFormat="1" applyFont="1" applyAlignment="1">
      <alignment horizontal="right" vertical="top"/>
    </xf>
    <xf numFmtId="1" fontId="2" fillId="0" borderId="11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right" vertical="top"/>
    </xf>
    <xf numFmtId="0" fontId="2" fillId="32" borderId="11" xfId="0" applyFont="1" applyFill="1" applyBorder="1" applyAlignment="1">
      <alignment horizontal="right" vertical="top"/>
    </xf>
    <xf numFmtId="0" fontId="2" fillId="32" borderId="11" xfId="0" applyFont="1" applyFill="1" applyBorder="1" applyAlignment="1">
      <alignment horizontal="left" vertical="top"/>
    </xf>
    <xf numFmtId="1" fontId="2" fillId="0" borderId="12" xfId="0" applyNumberFormat="1" applyFont="1" applyBorder="1" applyAlignment="1">
      <alignment horizontal="right" vertical="top"/>
    </xf>
    <xf numFmtId="49" fontId="2" fillId="0" borderId="12" xfId="0" applyNumberFormat="1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right" vertical="top"/>
    </xf>
    <xf numFmtId="1" fontId="2" fillId="0" borderId="13" xfId="0" applyNumberFormat="1" applyFont="1" applyBorder="1" applyAlignment="1">
      <alignment horizontal="right" vertical="top"/>
    </xf>
    <xf numFmtId="49" fontId="2" fillId="0" borderId="13" xfId="0" applyNumberFormat="1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9" fontId="2" fillId="0" borderId="14" xfId="0" applyNumberFormat="1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right" vertical="top"/>
    </xf>
    <xf numFmtId="1" fontId="3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left" vertical="top" wrapText="1"/>
    </xf>
    <xf numFmtId="2" fontId="3" fillId="0" borderId="15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16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52" applyFont="1" applyFill="1" applyBorder="1">
      <alignment/>
      <protection/>
    </xf>
    <xf numFmtId="0" fontId="6" fillId="32" borderId="17" xfId="52" applyNumberFormat="1" applyFont="1" applyFill="1" applyBorder="1">
      <alignment/>
      <protection/>
    </xf>
    <xf numFmtId="0" fontId="6" fillId="0" borderId="17" xfId="52" applyNumberFormat="1" applyFont="1" applyFill="1" applyBorder="1" applyAlignment="1">
      <alignment horizontal="left" wrapText="1"/>
      <protection/>
    </xf>
    <xf numFmtId="0" fontId="6" fillId="32" borderId="0" xfId="52" applyFont="1" applyFill="1" applyBorder="1">
      <alignment/>
      <protection/>
    </xf>
    <xf numFmtId="0" fontId="6" fillId="32" borderId="17" xfId="52" applyNumberFormat="1" applyFont="1" applyFill="1" applyBorder="1" applyAlignment="1">
      <alignment horizontal="left" wrapText="1"/>
      <protection/>
    </xf>
    <xf numFmtId="0" fontId="2" fillId="0" borderId="0" xfId="0" applyFont="1" applyAlignment="1">
      <alignment vertical="top" wrapText="1"/>
    </xf>
    <xf numFmtId="10" fontId="3" fillId="0" borderId="0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vertical="top"/>
    </xf>
    <xf numFmtId="4" fontId="2" fillId="32" borderId="11" xfId="0" applyNumberFormat="1" applyFont="1" applyFill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4" fontId="2" fillId="32" borderId="10" xfId="0" applyNumberFormat="1" applyFont="1" applyFill="1" applyBorder="1" applyAlignment="1">
      <alignment horizontal="right" vertical="top"/>
    </xf>
    <xf numFmtId="0" fontId="6" fillId="0" borderId="0" xfId="52" applyNumberFormat="1" applyFont="1" applyFill="1" applyBorder="1" applyAlignment="1">
      <alignment horizontal="left" wrapText="1"/>
      <protection/>
    </xf>
    <xf numFmtId="0" fontId="8" fillId="0" borderId="0" xfId="50" applyAlignment="1">
      <alignment horizontal="left" vertical="top"/>
      <protection locked="0"/>
    </xf>
    <xf numFmtId="0" fontId="6" fillId="32" borderId="18" xfId="52" applyNumberFormat="1" applyFont="1" applyFill="1" applyBorder="1" applyAlignment="1">
      <alignment horizontal="left" wrapText="1"/>
      <protection/>
    </xf>
    <xf numFmtId="0" fontId="10" fillId="33" borderId="0" xfId="49" applyFont="1" applyFill="1" applyAlignment="1" applyProtection="1">
      <alignment horizontal="left"/>
      <protection/>
    </xf>
    <xf numFmtId="0" fontId="15" fillId="33" borderId="0" xfId="49" applyFont="1" applyFill="1" applyAlignment="1" applyProtection="1">
      <alignment horizontal="left"/>
      <protection/>
    </xf>
    <xf numFmtId="0" fontId="8" fillId="0" borderId="0" xfId="49" applyAlignment="1" applyProtection="1">
      <alignment horizontal="left" vertical="top"/>
      <protection/>
    </xf>
    <xf numFmtId="0" fontId="16" fillId="33" borderId="0" xfId="49" applyFont="1" applyFill="1" applyAlignment="1" applyProtection="1">
      <alignment horizontal="left" vertical="center"/>
      <protection/>
    </xf>
    <xf numFmtId="0" fontId="11" fillId="33" borderId="0" xfId="49" applyFont="1" applyFill="1" applyAlignment="1" applyProtection="1">
      <alignment horizontal="left" vertical="center"/>
      <protection/>
    </xf>
    <xf numFmtId="0" fontId="15" fillId="33" borderId="0" xfId="49" applyFont="1" applyFill="1" applyAlignment="1" applyProtection="1">
      <alignment horizontal="left" vertical="center"/>
      <protection/>
    </xf>
    <xf numFmtId="0" fontId="11" fillId="33" borderId="0" xfId="49" applyFont="1" applyFill="1" applyAlignment="1" applyProtection="1">
      <alignment horizontal="center" vertical="center"/>
      <protection/>
    </xf>
    <xf numFmtId="0" fontId="8" fillId="33" borderId="0" xfId="49" applyFont="1" applyFill="1" applyAlignment="1" applyProtection="1">
      <alignment horizontal="left" vertical="center"/>
      <protection/>
    </xf>
    <xf numFmtId="0" fontId="11" fillId="34" borderId="19" xfId="49" applyFont="1" applyFill="1" applyBorder="1" applyAlignment="1" applyProtection="1">
      <alignment horizontal="center" vertical="center" wrapText="1"/>
      <protection/>
    </xf>
    <xf numFmtId="0" fontId="11" fillId="34" borderId="20" xfId="49" applyFont="1" applyFill="1" applyBorder="1" applyAlignment="1" applyProtection="1">
      <alignment horizontal="center" vertical="center" wrapText="1"/>
      <protection/>
    </xf>
    <xf numFmtId="0" fontId="11" fillId="34" borderId="21" xfId="49" applyFont="1" applyFill="1" applyBorder="1" applyAlignment="1" applyProtection="1">
      <alignment horizontal="center" vertical="center" wrapText="1"/>
      <protection/>
    </xf>
    <xf numFmtId="0" fontId="11" fillId="34" borderId="22" xfId="49" applyFont="1" applyFill="1" applyBorder="1" applyAlignment="1" applyProtection="1">
      <alignment horizontal="center" vertical="center" wrapText="1"/>
      <protection/>
    </xf>
    <xf numFmtId="164" fontId="11" fillId="34" borderId="23" xfId="49" applyNumberFormat="1" applyFont="1" applyFill="1" applyBorder="1" applyAlignment="1" applyProtection="1">
      <alignment horizontal="center" vertical="center"/>
      <protection/>
    </xf>
    <xf numFmtId="164" fontId="11" fillId="34" borderId="24" xfId="49" applyNumberFormat="1" applyFont="1" applyFill="1" applyBorder="1" applyAlignment="1" applyProtection="1">
      <alignment horizontal="center" vertical="center"/>
      <protection/>
    </xf>
    <xf numFmtId="164" fontId="11" fillId="34" borderId="25" xfId="49" applyNumberFormat="1" applyFont="1" applyFill="1" applyBorder="1" applyAlignment="1" applyProtection="1">
      <alignment horizontal="center" vertical="center"/>
      <protection/>
    </xf>
    <xf numFmtId="164" fontId="11" fillId="34" borderId="26" xfId="49" applyNumberFormat="1" applyFont="1" applyFill="1" applyBorder="1" applyAlignment="1" applyProtection="1">
      <alignment horizontal="center" vertical="center"/>
      <protection/>
    </xf>
    <xf numFmtId="0" fontId="6" fillId="33" borderId="17" xfId="52" applyNumberFormat="1" applyFont="1" applyFill="1" applyBorder="1" applyAlignment="1">
      <alignment horizontal="center"/>
      <protection/>
    </xf>
    <xf numFmtId="0" fontId="6" fillId="33" borderId="18" xfId="52" applyNumberFormat="1" applyFont="1" applyFill="1" applyBorder="1" applyAlignment="1">
      <alignment horizontal="left" wrapText="1"/>
      <protection/>
    </xf>
    <xf numFmtId="4" fontId="6" fillId="33" borderId="18" xfId="52" applyNumberFormat="1" applyFill="1" applyBorder="1" applyAlignment="1">
      <alignment horizontal="center" shrinkToFit="1"/>
      <protection/>
    </xf>
    <xf numFmtId="164" fontId="11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49" applyFill="1" applyAlignment="1" applyProtection="1">
      <alignment horizontal="left" vertical="top"/>
      <protection/>
    </xf>
    <xf numFmtId="0" fontId="6" fillId="32" borderId="0" xfId="52" applyNumberFormat="1" applyFont="1" applyFill="1" applyBorder="1">
      <alignment/>
      <protection/>
    </xf>
    <xf numFmtId="4" fontId="6" fillId="32" borderId="18" xfId="52" applyNumberFormat="1" applyFill="1" applyBorder="1" applyAlignment="1">
      <alignment horizontal="center" shrinkToFit="1"/>
      <protection/>
    </xf>
    <xf numFmtId="167" fontId="13" fillId="0" borderId="0" xfId="49" applyNumberFormat="1" applyFont="1" applyAlignment="1" applyProtection="1">
      <alignment horizontal="right" vertical="center"/>
      <protection/>
    </xf>
    <xf numFmtId="0" fontId="12" fillId="0" borderId="0" xfId="49" applyFont="1" applyAlignment="1" applyProtection="1">
      <alignment horizontal="left" vertical="center"/>
      <protection/>
    </xf>
    <xf numFmtId="0" fontId="6" fillId="0" borderId="17" xfId="52" applyNumberFormat="1" applyFont="1" applyFill="1" applyBorder="1">
      <alignment/>
      <protection/>
    </xf>
    <xf numFmtId="0" fontId="6" fillId="0" borderId="18" xfId="52" applyNumberFormat="1" applyFont="1" applyFill="1" applyBorder="1" applyAlignment="1">
      <alignment horizontal="left" wrapText="1"/>
      <protection/>
    </xf>
    <xf numFmtId="4" fontId="6" fillId="0" borderId="18" xfId="52" applyNumberFormat="1" applyFill="1" applyBorder="1" applyAlignment="1">
      <alignment horizontal="center" shrinkToFit="1"/>
      <protection/>
    </xf>
    <xf numFmtId="0" fontId="6" fillId="32" borderId="17" xfId="52" applyNumberFormat="1" applyFont="1" applyFill="1" applyBorder="1" applyAlignment="1">
      <alignment horizontal="center"/>
      <protection/>
    </xf>
    <xf numFmtId="0" fontId="6" fillId="0" borderId="0" xfId="52" applyNumberFormat="1" applyFont="1" applyFill="1" applyBorder="1">
      <alignment/>
      <protection/>
    </xf>
    <xf numFmtId="4" fontId="6" fillId="0" borderId="0" xfId="52" applyNumberFormat="1" applyFill="1" applyBorder="1" applyAlignment="1">
      <alignment horizontal="center" shrinkToFit="1"/>
      <protection/>
    </xf>
    <xf numFmtId="0" fontId="17" fillId="0" borderId="0" xfId="49" applyFont="1" applyAlignment="1" applyProtection="1">
      <alignment horizontal="center" vertical="center"/>
      <protection/>
    </xf>
    <xf numFmtId="0" fontId="17" fillId="0" borderId="0" xfId="49" applyFont="1" applyAlignment="1" applyProtection="1">
      <alignment horizontal="left" vertical="center"/>
      <protection/>
    </xf>
    <xf numFmtId="166" fontId="17" fillId="0" borderId="0" xfId="49" applyNumberFormat="1" applyFont="1" applyAlignment="1" applyProtection="1">
      <alignment horizontal="right" vertical="center"/>
      <protection/>
    </xf>
    <xf numFmtId="0" fontId="13" fillId="0" borderId="0" xfId="49" applyFont="1" applyAlignment="1" applyProtection="1">
      <alignment horizontal="center" vertical="center"/>
      <protection/>
    </xf>
    <xf numFmtId="166" fontId="8" fillId="32" borderId="0" xfId="49" applyNumberFormat="1" applyFont="1" applyFill="1" applyAlignment="1" applyProtection="1">
      <alignment horizontal="right" vertical="center"/>
      <protection/>
    </xf>
    <xf numFmtId="49" fontId="18" fillId="0" borderId="14" xfId="51" applyNumberFormat="1" applyFont="1" applyBorder="1" applyAlignment="1">
      <alignment horizontal="left" vertical="top" wrapText="1"/>
      <protection/>
    </xf>
    <xf numFmtId="0" fontId="6" fillId="32" borderId="0" xfId="52" applyNumberFormat="1" applyFont="1" applyFill="1" applyBorder="1" applyAlignment="1">
      <alignment horizontal="left" wrapText="1"/>
      <protection/>
    </xf>
    <xf numFmtId="0" fontId="19" fillId="0" borderId="0" xfId="0" applyFont="1" applyAlignment="1">
      <alignment/>
    </xf>
    <xf numFmtId="0" fontId="2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horizontal="right" vertical="top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1. Krycí list rozpočtu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2_rekapitulacet1" xfId="49"/>
    <cellStyle name="normální_3_rozpočet1" xfId="50"/>
    <cellStyle name="normální_Rekapitulace1" xfId="51"/>
    <cellStyle name="normální_Rozpocet" xfId="52"/>
    <cellStyle name="Followed Hyperlink" xfId="53"/>
    <cellStyle name="Poznámka" xfId="54"/>
    <cellStyle name="procent 2" xfId="55"/>
    <cellStyle name="procent 2 2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GridLines="0" showZeros="0" tabSelected="1" zoomScalePageLayoutView="0" workbookViewId="0" topLeftCell="A1">
      <pane ySplit="5" topLeftCell="A6" activePane="bottomLeft" state="frozen"/>
      <selection pane="topLeft" activeCell="E41" sqref="E41"/>
      <selection pane="bottomLeft" activeCell="C35" sqref="C35"/>
    </sheetView>
  </sheetViews>
  <sheetFormatPr defaultColWidth="9.140625" defaultRowHeight="12.75" customHeight="1"/>
  <cols>
    <col min="1" max="1" width="11.7109375" style="57" customWidth="1"/>
    <col min="2" max="2" width="92.00390625" style="57" customWidth="1"/>
    <col min="3" max="3" width="13.57421875" style="57" customWidth="1"/>
    <col min="4" max="4" width="13.7109375" style="57" hidden="1" customWidth="1"/>
    <col min="5" max="5" width="13.8515625" style="57" hidden="1" customWidth="1"/>
    <col min="6" max="6" width="11.421875" style="57" bestFit="1" customWidth="1"/>
    <col min="7" max="16384" width="9.140625" style="57" customWidth="1"/>
  </cols>
  <sheetData>
    <row r="1" spans="1:5" ht="18" customHeight="1">
      <c r="A1" s="55" t="s">
        <v>159</v>
      </c>
      <c r="B1" s="56"/>
      <c r="C1" s="56"/>
      <c r="D1" s="56"/>
      <c r="E1" s="56"/>
    </row>
    <row r="2" spans="1:5" ht="12" customHeight="1">
      <c r="A2" s="58" t="s">
        <v>160</v>
      </c>
      <c r="B2" s="93" t="s">
        <v>211</v>
      </c>
      <c r="C2" s="60"/>
      <c r="D2" s="60"/>
      <c r="E2" s="60"/>
    </row>
    <row r="3" spans="1:5" ht="12" customHeight="1">
      <c r="A3" s="58" t="s">
        <v>161</v>
      </c>
      <c r="B3" s="59" t="s">
        <v>162</v>
      </c>
      <c r="C3" s="61"/>
      <c r="D3" s="59"/>
      <c r="E3" s="62"/>
    </row>
    <row r="4" spans="1:5" ht="12" customHeight="1">
      <c r="A4" s="63" t="s">
        <v>163</v>
      </c>
      <c r="B4" s="64" t="s">
        <v>164</v>
      </c>
      <c r="C4" s="65" t="s">
        <v>165</v>
      </c>
      <c r="D4" s="66" t="s">
        <v>166</v>
      </c>
      <c r="E4" s="65" t="s">
        <v>167</v>
      </c>
    </row>
    <row r="5" spans="1:5" ht="12" customHeight="1">
      <c r="A5" s="67">
        <v>1</v>
      </c>
      <c r="B5" s="68">
        <v>2</v>
      </c>
      <c r="C5" s="69">
        <v>3</v>
      </c>
      <c r="D5" s="70">
        <v>4</v>
      </c>
      <c r="E5" s="69">
        <v>5</v>
      </c>
    </row>
    <row r="6" spans="1:5" s="75" customFormat="1" ht="12" customHeight="1">
      <c r="A6" s="71" t="s">
        <v>157</v>
      </c>
      <c r="B6" s="72" t="s">
        <v>168</v>
      </c>
      <c r="C6" s="73"/>
      <c r="D6" s="74"/>
      <c r="E6" s="74"/>
    </row>
    <row r="7" spans="1:5" s="75" customFormat="1" ht="12" customHeight="1">
      <c r="A7" s="76"/>
      <c r="B7" s="54" t="s">
        <v>169</v>
      </c>
      <c r="C7" s="77"/>
      <c r="D7" s="74"/>
      <c r="E7" s="74"/>
    </row>
    <row r="8" spans="1:5" s="75" customFormat="1" ht="12" customHeight="1">
      <c r="A8" s="74"/>
      <c r="B8" s="74"/>
      <c r="C8" s="74"/>
      <c r="D8" s="74"/>
      <c r="E8" s="74"/>
    </row>
    <row r="9" spans="1:5" s="79" customFormat="1" ht="12.75" customHeight="1">
      <c r="A9" s="71" t="s">
        <v>158</v>
      </c>
      <c r="B9" s="72" t="s">
        <v>170</v>
      </c>
      <c r="C9" s="73"/>
      <c r="D9" s="78"/>
      <c r="E9" s="78"/>
    </row>
    <row r="10" spans="1:5" s="79" customFormat="1" ht="12.75" customHeight="1">
      <c r="A10" s="76"/>
      <c r="B10" s="54" t="s">
        <v>171</v>
      </c>
      <c r="C10" s="77"/>
      <c r="D10" s="78"/>
      <c r="E10" s="78"/>
    </row>
    <row r="11" spans="1:5" s="79" customFormat="1" ht="12.75" customHeight="1">
      <c r="A11" s="76"/>
      <c r="B11" s="54" t="s">
        <v>172</v>
      </c>
      <c r="C11" s="77"/>
      <c r="D11" s="78"/>
      <c r="E11" s="78"/>
    </row>
    <row r="12" spans="1:5" s="79" customFormat="1" ht="12.75" customHeight="1">
      <c r="A12" s="80"/>
      <c r="B12" s="81"/>
      <c r="C12" s="82"/>
      <c r="D12" s="78"/>
      <c r="E12" s="78"/>
    </row>
    <row r="13" spans="1:5" s="79" customFormat="1" ht="12.75" customHeight="1">
      <c r="A13" s="71" t="s">
        <v>173</v>
      </c>
      <c r="B13" s="72" t="s">
        <v>174</v>
      </c>
      <c r="C13" s="73"/>
      <c r="D13" s="78"/>
      <c r="E13" s="78"/>
    </row>
    <row r="14" spans="1:5" s="79" customFormat="1" ht="12.75" customHeight="1">
      <c r="A14" s="71"/>
      <c r="B14" s="72" t="s">
        <v>175</v>
      </c>
      <c r="C14" s="73">
        <f>SUM(C15:C22)</f>
        <v>0</v>
      </c>
      <c r="D14" s="78"/>
      <c r="E14" s="78"/>
    </row>
    <row r="15" spans="1:5" s="79" customFormat="1" ht="12.75" customHeight="1">
      <c r="A15" s="83"/>
      <c r="B15" s="54" t="s">
        <v>176</v>
      </c>
      <c r="C15" s="77">
        <f>2_Položky!G94</f>
        <v>0</v>
      </c>
      <c r="D15" s="78"/>
      <c r="E15" s="78"/>
    </row>
    <row r="16" spans="1:5" s="79" customFormat="1" ht="12.75" customHeight="1">
      <c r="A16" s="83"/>
      <c r="B16" s="54" t="s">
        <v>177</v>
      </c>
      <c r="C16" s="77">
        <f>2_Položky!H94</f>
        <v>0</v>
      </c>
      <c r="D16" s="78"/>
      <c r="E16" s="78"/>
    </row>
    <row r="17" spans="1:5" s="79" customFormat="1" ht="12.75" customHeight="1">
      <c r="A17" s="35"/>
      <c r="B17" s="54" t="s">
        <v>178</v>
      </c>
      <c r="C17" s="77"/>
      <c r="D17" s="78"/>
      <c r="E17" s="78"/>
    </row>
    <row r="18" spans="1:3" ht="12.75" customHeight="1">
      <c r="A18" s="35"/>
      <c r="B18" s="54" t="s">
        <v>179</v>
      </c>
      <c r="C18" s="77"/>
    </row>
    <row r="19" spans="1:3" ht="12.75" customHeight="1">
      <c r="A19" s="35"/>
      <c r="B19" s="54" t="s">
        <v>180</v>
      </c>
      <c r="C19" s="77">
        <f>2_Položky!G44++2_Položky!G77+2_Položky!G84</f>
        <v>0</v>
      </c>
    </row>
    <row r="20" spans="1:3" ht="12.75" customHeight="1">
      <c r="A20" s="76"/>
      <c r="B20" s="54" t="s">
        <v>181</v>
      </c>
      <c r="C20" s="77"/>
    </row>
    <row r="21" spans="1:3" ht="12.75" customHeight="1">
      <c r="A21" s="76"/>
      <c r="B21" s="54" t="s">
        <v>182</v>
      </c>
      <c r="C21" s="77">
        <f>2_Položky!H44+2_Položky!H77</f>
        <v>0</v>
      </c>
    </row>
    <row r="22" spans="1:3" ht="12.75" customHeight="1">
      <c r="A22" s="76"/>
      <c r="B22" s="54" t="s">
        <v>154</v>
      </c>
      <c r="C22" s="77">
        <f>2_Položky!G123</f>
        <v>0</v>
      </c>
    </row>
    <row r="23" spans="1:3" s="75" customFormat="1" ht="12.75" customHeight="1">
      <c r="A23" s="84"/>
      <c r="B23" s="52"/>
      <c r="C23" s="85"/>
    </row>
    <row r="24" spans="1:3" s="75" customFormat="1" ht="12.75" customHeight="1">
      <c r="A24" s="71" t="s">
        <v>183</v>
      </c>
      <c r="B24" s="72" t="s">
        <v>184</v>
      </c>
      <c r="C24" s="73"/>
    </row>
    <row r="25" spans="1:3" s="75" customFormat="1" ht="12.75" customHeight="1">
      <c r="A25" s="83"/>
      <c r="B25" s="54" t="s">
        <v>184</v>
      </c>
      <c r="C25" s="77"/>
    </row>
    <row r="27" spans="1:5" s="79" customFormat="1" ht="12.75" customHeight="1">
      <c r="A27" s="71" t="s">
        <v>185</v>
      </c>
      <c r="B27" s="72" t="s">
        <v>186</v>
      </c>
      <c r="C27" s="73"/>
      <c r="D27" s="78"/>
      <c r="E27" s="78"/>
    </row>
    <row r="28" spans="1:5" s="79" customFormat="1" ht="12.75" customHeight="1">
      <c r="A28" s="71"/>
      <c r="B28" s="72" t="s">
        <v>187</v>
      </c>
      <c r="C28" s="73">
        <f>SUM(C29:C33)</f>
        <v>0</v>
      </c>
      <c r="D28" s="78"/>
      <c r="E28" s="78"/>
    </row>
    <row r="29" spans="1:5" s="79" customFormat="1" ht="12.75" customHeight="1">
      <c r="A29" s="83"/>
      <c r="B29" s="54" t="s">
        <v>188</v>
      </c>
      <c r="C29" s="77"/>
      <c r="D29" s="78"/>
      <c r="E29" s="78"/>
    </row>
    <row r="30" spans="1:5" s="79" customFormat="1" ht="12.75" customHeight="1">
      <c r="A30" s="83"/>
      <c r="B30" s="54" t="s">
        <v>189</v>
      </c>
      <c r="C30" s="77"/>
      <c r="D30" s="78"/>
      <c r="E30" s="78"/>
    </row>
    <row r="31" spans="1:5" s="79" customFormat="1" ht="12.75" customHeight="1">
      <c r="A31" s="35"/>
      <c r="B31" s="54" t="s">
        <v>190</v>
      </c>
      <c r="C31" s="77">
        <f>2_Položky!G115</f>
        <v>0</v>
      </c>
      <c r="D31" s="78"/>
      <c r="E31" s="78"/>
    </row>
    <row r="32" spans="1:5" s="79" customFormat="1" ht="12.75" customHeight="1">
      <c r="A32" s="35"/>
      <c r="B32" s="54" t="s">
        <v>191</v>
      </c>
      <c r="C32" s="77"/>
      <c r="D32" s="78" t="e">
        <f>#REF!</f>
        <v>#REF!</v>
      </c>
      <c r="E32" s="78" t="e">
        <f>#REF!</f>
        <v>#REF!</v>
      </c>
    </row>
    <row r="33" spans="1:5" s="79" customFormat="1" ht="12.75" customHeight="1">
      <c r="A33" s="35"/>
      <c r="B33" s="54" t="s">
        <v>192</v>
      </c>
      <c r="C33" s="77">
        <f>2_Položky!G108+2_Položky!H108</f>
        <v>0</v>
      </c>
      <c r="D33" s="78"/>
      <c r="E33" s="78"/>
    </row>
    <row r="34" spans="1:5" s="79" customFormat="1" ht="12.75" customHeight="1">
      <c r="A34" s="86"/>
      <c r="B34" s="87"/>
      <c r="C34" s="88"/>
      <c r="D34" s="78"/>
      <c r="E34" s="78"/>
    </row>
    <row r="35" spans="1:5" s="79" customFormat="1" ht="12.75" customHeight="1">
      <c r="A35" s="89"/>
      <c r="B35" s="54" t="s">
        <v>193</v>
      </c>
      <c r="C35" s="90">
        <f>C28+C14</f>
        <v>0</v>
      </c>
      <c r="D35" s="78"/>
      <c r="E35" s="78"/>
    </row>
    <row r="36" spans="1:5" s="79" customFormat="1" ht="12.75" customHeight="1">
      <c r="A36" s="89"/>
      <c r="B36" s="92"/>
      <c r="C36" s="90"/>
      <c r="D36" s="78"/>
      <c r="E36" s="78"/>
    </row>
    <row r="38" ht="12.75" customHeight="1">
      <c r="B38" s="91" t="s">
        <v>194</v>
      </c>
    </row>
  </sheetData>
  <sheetProtection/>
  <printOptions gridLines="1"/>
  <pageMargins left="1.1023622047244095" right="0.35433070866141736" top="0.7874015748031497" bottom="0.7874015748031497" header="0" footer="0"/>
  <pageSetup fitToHeight="999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">
      <selection activeCell="D114" sqref="D114"/>
    </sheetView>
  </sheetViews>
  <sheetFormatPr defaultColWidth="9.140625" defaultRowHeight="15" customHeight="1"/>
  <cols>
    <col min="1" max="1" width="5.7109375" style="1" customWidth="1"/>
    <col min="2" max="2" width="11.7109375" style="1" customWidth="1"/>
    <col min="3" max="3" width="42.00390625" style="1" customWidth="1"/>
    <col min="4" max="5" width="11.7109375" style="1" customWidth="1"/>
    <col min="6" max="6" width="7.7109375" style="1" customWidth="1"/>
    <col min="7" max="7" width="15.140625" style="41" customWidth="1"/>
    <col min="8" max="8" width="14.57421875" style="41" customWidth="1"/>
    <col min="9" max="16384" width="9.140625" style="1" customWidth="1"/>
  </cols>
  <sheetData>
    <row r="1" spans="1:3" ht="15" customHeight="1">
      <c r="A1" s="34" t="s">
        <v>173</v>
      </c>
      <c r="B1" s="35" t="s">
        <v>46</v>
      </c>
      <c r="C1" s="36"/>
    </row>
    <row r="2" spans="1:3" ht="15" customHeight="1">
      <c r="A2" s="37" t="s">
        <v>196</v>
      </c>
      <c r="B2" s="35" t="s">
        <v>197</v>
      </c>
      <c r="C2" s="38" t="s">
        <v>198</v>
      </c>
    </row>
    <row r="3" spans="1:8" ht="15" customHeight="1">
      <c r="A3" s="11" t="s">
        <v>0</v>
      </c>
      <c r="B3" s="12" t="s">
        <v>1</v>
      </c>
      <c r="C3" s="12" t="s">
        <v>2</v>
      </c>
      <c r="D3" s="11" t="s">
        <v>3</v>
      </c>
      <c r="E3" s="11" t="s">
        <v>4</v>
      </c>
      <c r="F3" s="12" t="s">
        <v>5</v>
      </c>
      <c r="G3" s="42" t="s">
        <v>155</v>
      </c>
      <c r="H3" s="42" t="s">
        <v>156</v>
      </c>
    </row>
    <row r="4" spans="1:8" ht="15" customHeight="1">
      <c r="A4" s="8">
        <v>1</v>
      </c>
      <c r="B4" s="9" t="s">
        <v>6</v>
      </c>
      <c r="C4" s="9" t="s">
        <v>7</v>
      </c>
      <c r="D4" s="10">
        <v>0</v>
      </c>
      <c r="E4" s="10">
        <v>12</v>
      </c>
      <c r="F4" s="9" t="s">
        <v>8</v>
      </c>
      <c r="G4" s="43">
        <f>D4*E4</f>
        <v>0</v>
      </c>
      <c r="H4" s="43"/>
    </row>
    <row r="5" spans="1:8" ht="15" customHeight="1">
      <c r="A5" s="16">
        <v>2</v>
      </c>
      <c r="B5" s="17" t="s">
        <v>9</v>
      </c>
      <c r="C5" s="17" t="s">
        <v>10</v>
      </c>
      <c r="D5" s="18">
        <v>0</v>
      </c>
      <c r="E5" s="18">
        <v>7</v>
      </c>
      <c r="F5" s="17" t="s">
        <v>8</v>
      </c>
      <c r="G5" s="44">
        <f aca="true" t="shared" si="0" ref="G5:G41">D5*E5</f>
        <v>0</v>
      </c>
      <c r="H5" s="44"/>
    </row>
    <row r="6" spans="1:8" ht="15" customHeight="1">
      <c r="A6" s="28" t="s">
        <v>11</v>
      </c>
      <c r="B6" s="29" t="s">
        <v>12</v>
      </c>
      <c r="C6" s="29" t="s">
        <v>13</v>
      </c>
      <c r="D6" s="30">
        <v>0</v>
      </c>
      <c r="E6" s="30">
        <v>7</v>
      </c>
      <c r="F6" s="29" t="s">
        <v>14</v>
      </c>
      <c r="G6" s="44"/>
      <c r="H6" s="45">
        <f>D6*E6</f>
        <v>0</v>
      </c>
    </row>
    <row r="7" spans="1:8" ht="15" customHeight="1">
      <c r="A7" s="16">
        <v>3</v>
      </c>
      <c r="B7" s="17" t="s">
        <v>15</v>
      </c>
      <c r="C7" s="17" t="s">
        <v>16</v>
      </c>
      <c r="D7" s="18">
        <v>0</v>
      </c>
      <c r="E7" s="18">
        <v>1</v>
      </c>
      <c r="F7" s="17" t="s">
        <v>8</v>
      </c>
      <c r="G7" s="44">
        <f t="shared" si="0"/>
        <v>0</v>
      </c>
      <c r="H7" s="45"/>
    </row>
    <row r="8" spans="1:8" ht="15" customHeight="1">
      <c r="A8" s="28" t="s">
        <v>11</v>
      </c>
      <c r="B8" s="29" t="s">
        <v>17</v>
      </c>
      <c r="C8" s="29" t="s">
        <v>18</v>
      </c>
      <c r="D8" s="30">
        <v>0</v>
      </c>
      <c r="E8" s="30">
        <v>1</v>
      </c>
      <c r="F8" s="29" t="s">
        <v>14</v>
      </c>
      <c r="G8" s="44"/>
      <c r="H8" s="45">
        <f aca="true" t="shared" si="1" ref="H8:H28">D8*E8</f>
        <v>0</v>
      </c>
    </row>
    <row r="9" spans="1:8" ht="15" customHeight="1">
      <c r="A9" s="16">
        <v>4</v>
      </c>
      <c r="B9" s="17" t="s">
        <v>19</v>
      </c>
      <c r="C9" s="17" t="s">
        <v>20</v>
      </c>
      <c r="D9" s="18">
        <v>0</v>
      </c>
      <c r="E9" s="18">
        <v>4</v>
      </c>
      <c r="F9" s="17" t="s">
        <v>8</v>
      </c>
      <c r="G9" s="44">
        <f t="shared" si="0"/>
        <v>0</v>
      </c>
      <c r="H9" s="45"/>
    </row>
    <row r="10" spans="1:8" ht="15" customHeight="1">
      <c r="A10" s="28" t="s">
        <v>11</v>
      </c>
      <c r="B10" s="29" t="s">
        <v>21</v>
      </c>
      <c r="C10" s="29" t="s">
        <v>22</v>
      </c>
      <c r="D10" s="30">
        <v>0</v>
      </c>
      <c r="E10" s="30">
        <v>4</v>
      </c>
      <c r="F10" s="29" t="s">
        <v>14</v>
      </c>
      <c r="G10" s="44"/>
      <c r="H10" s="45">
        <f t="shared" si="1"/>
        <v>0</v>
      </c>
    </row>
    <row r="11" spans="1:8" ht="15" customHeight="1">
      <c r="A11" s="16">
        <v>5</v>
      </c>
      <c r="B11" s="17" t="s">
        <v>23</v>
      </c>
      <c r="C11" s="17" t="s">
        <v>24</v>
      </c>
      <c r="D11" s="18">
        <v>0</v>
      </c>
      <c r="E11" s="18">
        <v>4</v>
      </c>
      <c r="F11" s="17" t="s">
        <v>8</v>
      </c>
      <c r="G11" s="44">
        <f t="shared" si="0"/>
        <v>0</v>
      </c>
      <c r="H11" s="45"/>
    </row>
    <row r="12" spans="1:8" ht="15" customHeight="1">
      <c r="A12" s="28" t="s">
        <v>11</v>
      </c>
      <c r="B12" s="29" t="s">
        <v>25</v>
      </c>
      <c r="C12" s="29" t="s">
        <v>26</v>
      </c>
      <c r="D12" s="30">
        <v>0</v>
      </c>
      <c r="E12" s="30">
        <v>4</v>
      </c>
      <c r="F12" s="29" t="s">
        <v>14</v>
      </c>
      <c r="G12" s="44"/>
      <c r="H12" s="45">
        <f t="shared" si="1"/>
        <v>0</v>
      </c>
    </row>
    <row r="13" spans="1:8" ht="15" customHeight="1">
      <c r="A13" s="16">
        <v>6</v>
      </c>
      <c r="B13" s="17" t="s">
        <v>27</v>
      </c>
      <c r="C13" s="17" t="s">
        <v>28</v>
      </c>
      <c r="D13" s="18">
        <v>0</v>
      </c>
      <c r="E13" s="18">
        <v>4</v>
      </c>
      <c r="F13" s="17" t="s">
        <v>8</v>
      </c>
      <c r="G13" s="44">
        <f t="shared" si="0"/>
        <v>0</v>
      </c>
      <c r="H13" s="45"/>
    </row>
    <row r="14" spans="1:8" ht="15" customHeight="1">
      <c r="A14" s="16">
        <v>7</v>
      </c>
      <c r="B14" s="17" t="s">
        <v>29</v>
      </c>
      <c r="C14" s="17" t="s">
        <v>30</v>
      </c>
      <c r="D14" s="18">
        <v>0</v>
      </c>
      <c r="E14" s="18">
        <v>4</v>
      </c>
      <c r="F14" s="17" t="s">
        <v>8</v>
      </c>
      <c r="G14" s="44">
        <f t="shared" si="0"/>
        <v>0</v>
      </c>
      <c r="H14" s="45"/>
    </row>
    <row r="15" spans="1:8" ht="15" customHeight="1">
      <c r="A15" s="28" t="s">
        <v>11</v>
      </c>
      <c r="B15" s="29" t="s">
        <v>31</v>
      </c>
      <c r="C15" s="29" t="s">
        <v>32</v>
      </c>
      <c r="D15" s="30">
        <v>0</v>
      </c>
      <c r="E15" s="30">
        <v>4</v>
      </c>
      <c r="F15" s="29" t="s">
        <v>8</v>
      </c>
      <c r="G15" s="44"/>
      <c r="H15" s="45">
        <f t="shared" si="1"/>
        <v>0</v>
      </c>
    </row>
    <row r="16" spans="1:8" ht="15" customHeight="1">
      <c r="A16" s="28" t="s">
        <v>33</v>
      </c>
      <c r="B16" s="29" t="s">
        <v>34</v>
      </c>
      <c r="C16" s="29" t="s">
        <v>35</v>
      </c>
      <c r="D16" s="30">
        <v>0</v>
      </c>
      <c r="E16" s="30">
        <v>4</v>
      </c>
      <c r="F16" s="29" t="s">
        <v>8</v>
      </c>
      <c r="G16" s="44"/>
      <c r="H16" s="45">
        <f t="shared" si="1"/>
        <v>0</v>
      </c>
    </row>
    <row r="17" spans="1:8" ht="15" customHeight="1">
      <c r="A17" s="16">
        <v>8</v>
      </c>
      <c r="B17" s="17" t="s">
        <v>36</v>
      </c>
      <c r="C17" s="17" t="s">
        <v>37</v>
      </c>
      <c r="D17" s="18">
        <v>0</v>
      </c>
      <c r="E17" s="18">
        <v>4</v>
      </c>
      <c r="F17" s="17" t="s">
        <v>38</v>
      </c>
      <c r="G17" s="44">
        <f t="shared" si="0"/>
        <v>0</v>
      </c>
      <c r="H17" s="45"/>
    </row>
    <row r="18" spans="1:8" ht="15" customHeight="1">
      <c r="A18" s="28" t="s">
        <v>11</v>
      </c>
      <c r="B18" s="29" t="s">
        <v>39</v>
      </c>
      <c r="C18" s="29" t="s">
        <v>40</v>
      </c>
      <c r="D18" s="30">
        <v>0</v>
      </c>
      <c r="E18" s="30">
        <v>3.8</v>
      </c>
      <c r="F18" s="29" t="s">
        <v>41</v>
      </c>
      <c r="G18" s="44"/>
      <c r="H18" s="45">
        <f t="shared" si="1"/>
        <v>0</v>
      </c>
    </row>
    <row r="19" spans="1:8" ht="15" customHeight="1">
      <c r="A19" s="16">
        <v>9</v>
      </c>
      <c r="B19" s="17" t="s">
        <v>42</v>
      </c>
      <c r="C19" s="17" t="s">
        <v>43</v>
      </c>
      <c r="D19" s="18">
        <v>0</v>
      </c>
      <c r="E19" s="18">
        <v>110</v>
      </c>
      <c r="F19" s="17" t="s">
        <v>38</v>
      </c>
      <c r="G19" s="44">
        <f t="shared" si="0"/>
        <v>0</v>
      </c>
      <c r="H19" s="45"/>
    </row>
    <row r="20" spans="1:8" ht="15" customHeight="1">
      <c r="A20" s="28" t="s">
        <v>11</v>
      </c>
      <c r="B20" s="29" t="s">
        <v>44</v>
      </c>
      <c r="C20" s="29" t="s">
        <v>45</v>
      </c>
      <c r="D20" s="30">
        <v>0</v>
      </c>
      <c r="E20" s="30">
        <v>110</v>
      </c>
      <c r="F20" s="29" t="s">
        <v>46</v>
      </c>
      <c r="G20" s="44"/>
      <c r="H20" s="45">
        <f t="shared" si="1"/>
        <v>0</v>
      </c>
    </row>
    <row r="21" spans="1:8" ht="15" customHeight="1">
      <c r="A21" s="16">
        <v>10</v>
      </c>
      <c r="B21" s="17" t="s">
        <v>47</v>
      </c>
      <c r="C21" s="17" t="s">
        <v>48</v>
      </c>
      <c r="D21" s="18">
        <v>0</v>
      </c>
      <c r="E21" s="18">
        <v>4</v>
      </c>
      <c r="F21" s="17" t="s">
        <v>8</v>
      </c>
      <c r="G21" s="44">
        <f t="shared" si="0"/>
        <v>0</v>
      </c>
      <c r="H21" s="45"/>
    </row>
    <row r="22" spans="1:8" ht="15" customHeight="1">
      <c r="A22" s="28" t="s">
        <v>11</v>
      </c>
      <c r="B22" s="29" t="s">
        <v>49</v>
      </c>
      <c r="C22" s="29" t="s">
        <v>50</v>
      </c>
      <c r="D22" s="30">
        <v>0</v>
      </c>
      <c r="E22" s="30">
        <v>4</v>
      </c>
      <c r="F22" s="29" t="s">
        <v>14</v>
      </c>
      <c r="G22" s="44"/>
      <c r="H22" s="45">
        <f t="shared" si="1"/>
        <v>0</v>
      </c>
    </row>
    <row r="23" spans="1:8" ht="15" customHeight="1">
      <c r="A23" s="16">
        <v>11</v>
      </c>
      <c r="B23" s="17" t="s">
        <v>51</v>
      </c>
      <c r="C23" s="17" t="s">
        <v>52</v>
      </c>
      <c r="D23" s="18">
        <v>0</v>
      </c>
      <c r="E23" s="18">
        <v>4</v>
      </c>
      <c r="F23" s="17" t="s">
        <v>8</v>
      </c>
      <c r="G23" s="44">
        <f t="shared" si="0"/>
        <v>0</v>
      </c>
      <c r="H23" s="45"/>
    </row>
    <row r="24" spans="1:8" ht="15" customHeight="1">
      <c r="A24" s="28" t="s">
        <v>11</v>
      </c>
      <c r="B24" s="29" t="s">
        <v>53</v>
      </c>
      <c r="C24" s="29" t="s">
        <v>54</v>
      </c>
      <c r="D24" s="30">
        <v>0</v>
      </c>
      <c r="E24" s="30">
        <v>4</v>
      </c>
      <c r="F24" s="29" t="s">
        <v>14</v>
      </c>
      <c r="G24" s="44"/>
      <c r="H24" s="45">
        <f t="shared" si="1"/>
        <v>0</v>
      </c>
    </row>
    <row r="25" spans="1:8" ht="15" customHeight="1">
      <c r="A25" s="16">
        <v>12</v>
      </c>
      <c r="B25" s="17" t="s">
        <v>55</v>
      </c>
      <c r="C25" s="17" t="s">
        <v>56</v>
      </c>
      <c r="D25" s="18">
        <v>0</v>
      </c>
      <c r="E25" s="18">
        <v>27</v>
      </c>
      <c r="F25" s="17" t="s">
        <v>38</v>
      </c>
      <c r="G25" s="44">
        <f t="shared" si="0"/>
        <v>0</v>
      </c>
      <c r="H25" s="45"/>
    </row>
    <row r="26" spans="1:8" ht="15" customHeight="1">
      <c r="A26" s="28" t="s">
        <v>11</v>
      </c>
      <c r="B26" s="29" t="s">
        <v>57</v>
      </c>
      <c r="C26" s="29" t="s">
        <v>58</v>
      </c>
      <c r="D26" s="30">
        <v>0</v>
      </c>
      <c r="E26" s="30">
        <v>27</v>
      </c>
      <c r="F26" s="29" t="s">
        <v>46</v>
      </c>
      <c r="G26" s="44"/>
      <c r="H26" s="45">
        <f t="shared" si="1"/>
        <v>0</v>
      </c>
    </row>
    <row r="27" spans="1:8" ht="15" customHeight="1">
      <c r="A27" s="16">
        <v>13</v>
      </c>
      <c r="B27" s="17" t="s">
        <v>59</v>
      </c>
      <c r="C27" s="17" t="s">
        <v>60</v>
      </c>
      <c r="D27" s="18">
        <v>0</v>
      </c>
      <c r="E27" s="18">
        <v>130</v>
      </c>
      <c r="F27" s="17" t="s">
        <v>38</v>
      </c>
      <c r="G27" s="44">
        <f t="shared" si="0"/>
        <v>0</v>
      </c>
      <c r="H27" s="45"/>
    </row>
    <row r="28" spans="1:8" ht="15" customHeight="1">
      <c r="A28" s="25" t="s">
        <v>11</v>
      </c>
      <c r="B28" s="26" t="s">
        <v>61</v>
      </c>
      <c r="C28" s="26" t="s">
        <v>62</v>
      </c>
      <c r="D28" s="27">
        <v>0</v>
      </c>
      <c r="E28" s="27">
        <v>130</v>
      </c>
      <c r="F28" s="26" t="s">
        <v>46</v>
      </c>
      <c r="G28" s="44"/>
      <c r="H28" s="45">
        <f t="shared" si="1"/>
        <v>0</v>
      </c>
    </row>
    <row r="29" spans="1:8" ht="15" customHeight="1">
      <c r="A29" s="28"/>
      <c r="B29" s="29"/>
      <c r="C29" s="29" t="s">
        <v>202</v>
      </c>
      <c r="D29" s="30"/>
      <c r="E29" s="30"/>
      <c r="F29" s="29"/>
      <c r="G29" s="44">
        <f>SUM(G4:G27)</f>
        <v>0</v>
      </c>
      <c r="H29" s="45">
        <f>SUM(H6:H27)</f>
        <v>0</v>
      </c>
    </row>
    <row r="30" spans="1:8" ht="15" customHeight="1">
      <c r="A30" s="28"/>
      <c r="B30" s="29"/>
      <c r="C30" s="39" t="s">
        <v>201</v>
      </c>
      <c r="D30" s="40">
        <v>0.018</v>
      </c>
      <c r="E30" s="30"/>
      <c r="F30" s="29"/>
      <c r="G30" s="44"/>
      <c r="H30" s="45">
        <f>H29*D30</f>
        <v>0</v>
      </c>
    </row>
    <row r="31" spans="1:8" ht="15" customHeight="1">
      <c r="A31" s="28"/>
      <c r="B31" s="29"/>
      <c r="C31" s="39" t="s">
        <v>153</v>
      </c>
      <c r="D31" s="40">
        <v>0.052</v>
      </c>
      <c r="E31" s="30"/>
      <c r="F31" s="29"/>
      <c r="G31" s="44"/>
      <c r="H31" s="45">
        <f>H29*D31</f>
        <v>0</v>
      </c>
    </row>
    <row r="32" spans="1:8" ht="15" customHeight="1">
      <c r="A32" s="28"/>
      <c r="B32" s="29"/>
      <c r="C32" s="39"/>
      <c r="D32" s="40"/>
      <c r="E32" s="30"/>
      <c r="F32" s="29"/>
      <c r="G32" s="44"/>
      <c r="H32" s="45"/>
    </row>
    <row r="33" spans="1:8" ht="15" customHeight="1">
      <c r="A33" s="3"/>
      <c r="C33" s="38" t="s">
        <v>203</v>
      </c>
      <c r="G33" s="44"/>
      <c r="H33" s="46"/>
    </row>
    <row r="34" spans="1:8" ht="15" customHeight="1">
      <c r="A34" s="11" t="s">
        <v>0</v>
      </c>
      <c r="B34" s="12" t="s">
        <v>1</v>
      </c>
      <c r="C34" s="12" t="s">
        <v>2</v>
      </c>
      <c r="D34" s="11" t="s">
        <v>3</v>
      </c>
      <c r="E34" s="11" t="s">
        <v>4</v>
      </c>
      <c r="F34" s="12" t="s">
        <v>5</v>
      </c>
      <c r="G34" s="42" t="s">
        <v>155</v>
      </c>
      <c r="H34" s="42" t="s">
        <v>156</v>
      </c>
    </row>
    <row r="35" spans="1:8" ht="15" customHeight="1">
      <c r="A35" s="22">
        <v>14</v>
      </c>
      <c r="B35" s="23" t="s">
        <v>6</v>
      </c>
      <c r="C35" s="23" t="s">
        <v>7</v>
      </c>
      <c r="D35" s="24">
        <v>0</v>
      </c>
      <c r="E35" s="24">
        <v>18</v>
      </c>
      <c r="F35" s="23" t="s">
        <v>8</v>
      </c>
      <c r="G35" s="44">
        <f t="shared" si="0"/>
        <v>0</v>
      </c>
      <c r="H35" s="47"/>
    </row>
    <row r="36" spans="1:8" ht="15" customHeight="1">
      <c r="A36" s="16">
        <v>15</v>
      </c>
      <c r="B36" s="17" t="s">
        <v>63</v>
      </c>
      <c r="C36" s="17" t="s">
        <v>64</v>
      </c>
      <c r="D36" s="18">
        <v>0</v>
      </c>
      <c r="E36" s="18">
        <v>3</v>
      </c>
      <c r="F36" s="17" t="s">
        <v>8</v>
      </c>
      <c r="G36" s="44">
        <f t="shared" si="0"/>
        <v>0</v>
      </c>
      <c r="H36" s="44"/>
    </row>
    <row r="37" spans="1:8" ht="15" customHeight="1">
      <c r="A37" s="16">
        <v>16</v>
      </c>
      <c r="B37" s="17" t="s">
        <v>65</v>
      </c>
      <c r="C37" s="17" t="s">
        <v>204</v>
      </c>
      <c r="D37" s="18">
        <v>0</v>
      </c>
      <c r="E37" s="18">
        <v>3</v>
      </c>
      <c r="F37" s="17" t="s">
        <v>8</v>
      </c>
      <c r="G37" s="44">
        <f t="shared" si="0"/>
        <v>0</v>
      </c>
      <c r="H37" s="44"/>
    </row>
    <row r="38" spans="1:8" ht="15" customHeight="1">
      <c r="A38" s="16">
        <v>17</v>
      </c>
      <c r="B38" s="17" t="s">
        <v>66</v>
      </c>
      <c r="C38" s="17" t="s">
        <v>67</v>
      </c>
      <c r="D38" s="18">
        <v>0</v>
      </c>
      <c r="E38" s="18">
        <v>3</v>
      </c>
      <c r="F38" s="17" t="s">
        <v>8</v>
      </c>
      <c r="G38" s="44">
        <f t="shared" si="0"/>
        <v>0</v>
      </c>
      <c r="H38" s="44"/>
    </row>
    <row r="39" spans="1:8" ht="15" customHeight="1">
      <c r="A39" s="16">
        <v>18</v>
      </c>
      <c r="B39" s="17" t="s">
        <v>68</v>
      </c>
      <c r="C39" s="17" t="s">
        <v>69</v>
      </c>
      <c r="D39" s="18">
        <v>0</v>
      </c>
      <c r="E39" s="18">
        <v>3</v>
      </c>
      <c r="F39" s="17" t="s">
        <v>8</v>
      </c>
      <c r="G39" s="44">
        <f t="shared" si="0"/>
        <v>0</v>
      </c>
      <c r="H39" s="44"/>
    </row>
    <row r="40" spans="1:8" ht="15" customHeight="1">
      <c r="A40" s="16">
        <v>19</v>
      </c>
      <c r="B40" s="17" t="s">
        <v>70</v>
      </c>
      <c r="C40" s="17" t="s">
        <v>71</v>
      </c>
      <c r="D40" s="18">
        <v>0</v>
      </c>
      <c r="E40" s="18">
        <v>18</v>
      </c>
      <c r="F40" s="17" t="s">
        <v>38</v>
      </c>
      <c r="G40" s="44">
        <f t="shared" si="0"/>
        <v>0</v>
      </c>
      <c r="H40" s="44"/>
    </row>
    <row r="41" spans="1:8" ht="15" customHeight="1">
      <c r="A41" s="19">
        <v>20</v>
      </c>
      <c r="B41" s="20" t="s">
        <v>72</v>
      </c>
      <c r="C41" s="20" t="s">
        <v>73</v>
      </c>
      <c r="D41" s="21">
        <v>0</v>
      </c>
      <c r="E41" s="21">
        <v>130</v>
      </c>
      <c r="F41" s="20" t="s">
        <v>38</v>
      </c>
      <c r="G41" s="44">
        <f t="shared" si="0"/>
        <v>0</v>
      </c>
      <c r="H41" s="48"/>
    </row>
    <row r="42" spans="1:8" ht="15" customHeight="1">
      <c r="A42" s="22"/>
      <c r="B42" s="23"/>
      <c r="C42" s="29" t="s">
        <v>202</v>
      </c>
      <c r="D42" s="24"/>
      <c r="E42" s="24"/>
      <c r="F42" s="23"/>
      <c r="G42" s="47">
        <f>SUM(G35:G41)</f>
        <v>0</v>
      </c>
      <c r="H42" s="47"/>
    </row>
    <row r="43" spans="7:8" ht="15" customHeight="1">
      <c r="G43" s="46"/>
      <c r="H43" s="46"/>
    </row>
    <row r="44" spans="1:8" ht="15" customHeight="1" thickBot="1">
      <c r="A44" s="31" t="s">
        <v>74</v>
      </c>
      <c r="G44" s="41">
        <f>G42+G29</f>
        <v>0</v>
      </c>
      <c r="H44" s="41">
        <f>SUM(H29:H31)</f>
        <v>0</v>
      </c>
    </row>
    <row r="45" spans="1:8" ht="15" customHeight="1" thickTop="1">
      <c r="A45" s="32"/>
      <c r="B45" s="32"/>
      <c r="C45" s="32"/>
      <c r="D45" s="32"/>
      <c r="E45" s="32"/>
      <c r="F45" s="32"/>
      <c r="G45" s="49"/>
      <c r="H45" s="49"/>
    </row>
    <row r="46" spans="1:3" ht="15" customHeight="1">
      <c r="A46" s="34" t="s">
        <v>173</v>
      </c>
      <c r="B46" s="35" t="s">
        <v>46</v>
      </c>
      <c r="C46" s="36"/>
    </row>
    <row r="47" spans="1:3" ht="15" customHeight="1">
      <c r="A47" s="37" t="s">
        <v>196</v>
      </c>
      <c r="B47" s="35" t="s">
        <v>205</v>
      </c>
      <c r="C47" s="38" t="s">
        <v>206</v>
      </c>
    </row>
    <row r="48" spans="1:8" ht="15" customHeight="1">
      <c r="A48" s="11" t="s">
        <v>0</v>
      </c>
      <c r="B48" s="12" t="s">
        <v>1</v>
      </c>
      <c r="C48" s="12" t="s">
        <v>2</v>
      </c>
      <c r="D48" s="11" t="s">
        <v>3</v>
      </c>
      <c r="E48" s="11" t="s">
        <v>4</v>
      </c>
      <c r="F48" s="12" t="s">
        <v>5</v>
      </c>
      <c r="G48" s="42" t="s">
        <v>155</v>
      </c>
      <c r="H48" s="42" t="s">
        <v>156</v>
      </c>
    </row>
    <row r="49" spans="1:8" ht="15" customHeight="1">
      <c r="A49" s="8">
        <v>21</v>
      </c>
      <c r="B49" s="9" t="s">
        <v>75</v>
      </c>
      <c r="C49" s="9" t="s">
        <v>76</v>
      </c>
      <c r="D49" s="10">
        <v>0</v>
      </c>
      <c r="E49" s="10">
        <v>0.1</v>
      </c>
      <c r="F49" s="9" t="s">
        <v>77</v>
      </c>
      <c r="G49" s="43">
        <f>D49*E49</f>
        <v>0</v>
      </c>
      <c r="H49" s="43"/>
    </row>
    <row r="50" spans="1:8" ht="15" customHeight="1">
      <c r="A50" s="16">
        <v>22</v>
      </c>
      <c r="B50" s="17" t="s">
        <v>78</v>
      </c>
      <c r="C50" s="17" t="s">
        <v>79</v>
      </c>
      <c r="D50" s="18">
        <v>0</v>
      </c>
      <c r="E50" s="18">
        <v>30</v>
      </c>
      <c r="F50" s="17" t="s">
        <v>80</v>
      </c>
      <c r="G50" s="44">
        <f>D50*E50</f>
        <v>0</v>
      </c>
      <c r="H50" s="44"/>
    </row>
    <row r="51" spans="1:8" ht="15" customHeight="1">
      <c r="A51" s="16">
        <v>23</v>
      </c>
      <c r="B51" s="17" t="s">
        <v>81</v>
      </c>
      <c r="C51" s="17" t="s">
        <v>82</v>
      </c>
      <c r="D51" s="18">
        <v>0</v>
      </c>
      <c r="E51" s="18">
        <v>4</v>
      </c>
      <c r="F51" s="17" t="s">
        <v>8</v>
      </c>
      <c r="G51" s="44">
        <f aca="true" t="shared" si="2" ref="G51:G72">D51*E51</f>
        <v>0</v>
      </c>
      <c r="H51" s="44"/>
    </row>
    <row r="52" spans="1:8" ht="15" customHeight="1">
      <c r="A52" s="16">
        <v>24</v>
      </c>
      <c r="B52" s="17" t="s">
        <v>83</v>
      </c>
      <c r="C52" s="17" t="s">
        <v>84</v>
      </c>
      <c r="D52" s="18">
        <v>0</v>
      </c>
      <c r="E52" s="18">
        <v>0.6</v>
      </c>
      <c r="F52" s="17" t="s">
        <v>85</v>
      </c>
      <c r="G52" s="44">
        <f t="shared" si="2"/>
        <v>0</v>
      </c>
      <c r="H52" s="44"/>
    </row>
    <row r="53" spans="1:8" ht="15" customHeight="1">
      <c r="A53" s="28" t="s">
        <v>11</v>
      </c>
      <c r="B53" s="29" t="s">
        <v>86</v>
      </c>
      <c r="C53" s="29" t="s">
        <v>87</v>
      </c>
      <c r="D53" s="30">
        <v>0</v>
      </c>
      <c r="E53" s="30">
        <v>0.6</v>
      </c>
      <c r="F53" s="29" t="s">
        <v>85</v>
      </c>
      <c r="G53" s="44"/>
      <c r="H53" s="44">
        <f>D53*E53</f>
        <v>0</v>
      </c>
    </row>
    <row r="54" spans="1:8" ht="15" customHeight="1">
      <c r="A54" s="16">
        <v>25</v>
      </c>
      <c r="B54" s="17" t="s">
        <v>88</v>
      </c>
      <c r="C54" s="17" t="s">
        <v>89</v>
      </c>
      <c r="D54" s="18">
        <v>0</v>
      </c>
      <c r="E54" s="18">
        <v>4</v>
      </c>
      <c r="F54" s="17" t="s">
        <v>8</v>
      </c>
      <c r="G54" s="44">
        <f t="shared" si="2"/>
        <v>0</v>
      </c>
      <c r="H54" s="44"/>
    </row>
    <row r="55" spans="1:8" ht="15" customHeight="1">
      <c r="A55" s="28" t="s">
        <v>11</v>
      </c>
      <c r="B55" s="29" t="s">
        <v>90</v>
      </c>
      <c r="C55" s="29" t="s">
        <v>91</v>
      </c>
      <c r="D55" s="30">
        <v>0</v>
      </c>
      <c r="E55" s="30">
        <v>0.2</v>
      </c>
      <c r="F55" s="29" t="s">
        <v>85</v>
      </c>
      <c r="G55" s="44"/>
      <c r="H55" s="44">
        <f>D55*E55</f>
        <v>0</v>
      </c>
    </row>
    <row r="56" spans="1:8" ht="15" customHeight="1">
      <c r="A56" s="28" t="s">
        <v>33</v>
      </c>
      <c r="B56" s="29" t="s">
        <v>92</v>
      </c>
      <c r="C56" s="29" t="s">
        <v>93</v>
      </c>
      <c r="D56" s="30">
        <v>0</v>
      </c>
      <c r="E56" s="30">
        <v>4</v>
      </c>
      <c r="F56" s="29" t="s">
        <v>8</v>
      </c>
      <c r="G56" s="44"/>
      <c r="H56" s="44">
        <f>D56*E56</f>
        <v>0</v>
      </c>
    </row>
    <row r="57" spans="1:8" ht="15" customHeight="1">
      <c r="A57" s="16">
        <v>26</v>
      </c>
      <c r="B57" s="17" t="s">
        <v>94</v>
      </c>
      <c r="C57" s="17" t="s">
        <v>95</v>
      </c>
      <c r="D57" s="18">
        <v>0</v>
      </c>
      <c r="E57" s="18">
        <v>0.12</v>
      </c>
      <c r="F57" s="17" t="s">
        <v>85</v>
      </c>
      <c r="G57" s="44">
        <f t="shared" si="2"/>
        <v>0</v>
      </c>
      <c r="H57" s="44"/>
    </row>
    <row r="58" spans="1:8" ht="15" customHeight="1">
      <c r="A58" s="16">
        <v>27</v>
      </c>
      <c r="B58" s="17" t="s">
        <v>96</v>
      </c>
      <c r="C58" s="17" t="s">
        <v>97</v>
      </c>
      <c r="D58" s="18">
        <v>0</v>
      </c>
      <c r="E58" s="18">
        <v>76</v>
      </c>
      <c r="F58" s="17" t="s">
        <v>38</v>
      </c>
      <c r="G58" s="44">
        <f t="shared" si="2"/>
        <v>0</v>
      </c>
      <c r="H58" s="44"/>
    </row>
    <row r="59" spans="1:8" ht="15" customHeight="1">
      <c r="A59" s="16">
        <v>28</v>
      </c>
      <c r="B59" s="17" t="s">
        <v>98</v>
      </c>
      <c r="C59" s="17" t="s">
        <v>99</v>
      </c>
      <c r="D59" s="18">
        <v>0</v>
      </c>
      <c r="E59" s="18">
        <v>18</v>
      </c>
      <c r="F59" s="17" t="s">
        <v>38</v>
      </c>
      <c r="G59" s="44">
        <f t="shared" si="2"/>
        <v>0</v>
      </c>
      <c r="H59" s="44"/>
    </row>
    <row r="60" spans="1:8" ht="15" customHeight="1">
      <c r="A60" s="16">
        <v>29</v>
      </c>
      <c r="B60" s="17" t="s">
        <v>100</v>
      </c>
      <c r="C60" s="17" t="s">
        <v>101</v>
      </c>
      <c r="D60" s="18">
        <v>0</v>
      </c>
      <c r="E60" s="18">
        <v>6</v>
      </c>
      <c r="F60" s="17" t="s">
        <v>38</v>
      </c>
      <c r="G60" s="44">
        <f t="shared" si="2"/>
        <v>0</v>
      </c>
      <c r="H60" s="44"/>
    </row>
    <row r="61" spans="1:8" ht="15" customHeight="1">
      <c r="A61" s="16">
        <v>30</v>
      </c>
      <c r="B61" s="17" t="s">
        <v>102</v>
      </c>
      <c r="C61" s="17" t="s">
        <v>103</v>
      </c>
      <c r="D61" s="18">
        <v>0</v>
      </c>
      <c r="E61" s="18">
        <v>1</v>
      </c>
      <c r="F61" s="17" t="s">
        <v>8</v>
      </c>
      <c r="G61" s="44">
        <f t="shared" si="2"/>
        <v>0</v>
      </c>
      <c r="H61" s="44"/>
    </row>
    <row r="62" spans="1:8" ht="15" customHeight="1">
      <c r="A62" s="16">
        <v>31</v>
      </c>
      <c r="B62" s="17" t="s">
        <v>104</v>
      </c>
      <c r="C62" s="17" t="s">
        <v>105</v>
      </c>
      <c r="D62" s="18">
        <v>0</v>
      </c>
      <c r="E62" s="18">
        <v>100</v>
      </c>
      <c r="F62" s="17" t="s">
        <v>38</v>
      </c>
      <c r="G62" s="44">
        <f t="shared" si="2"/>
        <v>0</v>
      </c>
      <c r="H62" s="44"/>
    </row>
    <row r="63" spans="1:8" ht="15" customHeight="1">
      <c r="A63" s="16">
        <v>32</v>
      </c>
      <c r="B63" s="17" t="s">
        <v>106</v>
      </c>
      <c r="C63" s="17" t="s">
        <v>107</v>
      </c>
      <c r="D63" s="18">
        <v>0</v>
      </c>
      <c r="E63" s="18">
        <v>100</v>
      </c>
      <c r="F63" s="17" t="s">
        <v>38</v>
      </c>
      <c r="G63" s="44">
        <f t="shared" si="2"/>
        <v>0</v>
      </c>
      <c r="H63" s="44"/>
    </row>
    <row r="64" spans="1:8" ht="15" customHeight="1">
      <c r="A64" s="28" t="s">
        <v>11</v>
      </c>
      <c r="B64" s="29" t="s">
        <v>108</v>
      </c>
      <c r="C64" s="29" t="s">
        <v>109</v>
      </c>
      <c r="D64" s="30">
        <v>0</v>
      </c>
      <c r="E64" s="30">
        <v>100</v>
      </c>
      <c r="F64" s="29" t="s">
        <v>46</v>
      </c>
      <c r="G64" s="44"/>
      <c r="H64" s="44">
        <f>D64*E64</f>
        <v>0</v>
      </c>
    </row>
    <row r="65" spans="1:8" ht="15" customHeight="1">
      <c r="A65" s="16">
        <v>33</v>
      </c>
      <c r="B65" s="17" t="s">
        <v>110</v>
      </c>
      <c r="C65" s="17" t="s">
        <v>111</v>
      </c>
      <c r="D65" s="18">
        <v>0</v>
      </c>
      <c r="E65" s="18">
        <v>123</v>
      </c>
      <c r="F65" s="17" t="s">
        <v>38</v>
      </c>
      <c r="G65" s="44">
        <f t="shared" si="2"/>
        <v>0</v>
      </c>
      <c r="H65" s="44"/>
    </row>
    <row r="66" spans="1:8" ht="15" customHeight="1">
      <c r="A66" s="11" t="s">
        <v>0</v>
      </c>
      <c r="B66" s="12" t="s">
        <v>1</v>
      </c>
      <c r="C66" s="12" t="s">
        <v>2</v>
      </c>
      <c r="D66" s="11" t="s">
        <v>3</v>
      </c>
      <c r="E66" s="11" t="s">
        <v>4</v>
      </c>
      <c r="F66" s="12" t="s">
        <v>5</v>
      </c>
      <c r="G66" s="42" t="s">
        <v>155</v>
      </c>
      <c r="H66" s="42" t="s">
        <v>156</v>
      </c>
    </row>
    <row r="67" spans="1:8" ht="15" customHeight="1">
      <c r="A67" s="28" t="s">
        <v>11</v>
      </c>
      <c r="B67" s="29" t="s">
        <v>112</v>
      </c>
      <c r="C67" s="29" t="s">
        <v>113</v>
      </c>
      <c r="D67" s="30">
        <v>0</v>
      </c>
      <c r="E67" s="30">
        <v>123</v>
      </c>
      <c r="F67" s="29" t="s">
        <v>46</v>
      </c>
      <c r="G67" s="44"/>
      <c r="H67" s="44">
        <f>D67*E67</f>
        <v>0</v>
      </c>
    </row>
    <row r="68" spans="1:8" ht="15" customHeight="1">
      <c r="A68" s="16">
        <v>34</v>
      </c>
      <c r="B68" s="17" t="s">
        <v>114</v>
      </c>
      <c r="C68" s="17" t="s">
        <v>115</v>
      </c>
      <c r="D68" s="18">
        <v>0</v>
      </c>
      <c r="E68" s="18">
        <v>76</v>
      </c>
      <c r="F68" s="17" t="s">
        <v>38</v>
      </c>
      <c r="G68" s="44">
        <f t="shared" si="2"/>
        <v>0</v>
      </c>
      <c r="H68" s="44"/>
    </row>
    <row r="69" spans="1:8" ht="15" customHeight="1">
      <c r="A69" s="16">
        <v>35</v>
      </c>
      <c r="B69" s="17" t="s">
        <v>116</v>
      </c>
      <c r="C69" s="17" t="s">
        <v>117</v>
      </c>
      <c r="D69" s="18">
        <v>0</v>
      </c>
      <c r="E69" s="18">
        <v>18</v>
      </c>
      <c r="F69" s="17" t="s">
        <v>38</v>
      </c>
      <c r="G69" s="44">
        <f t="shared" si="2"/>
        <v>0</v>
      </c>
      <c r="H69" s="44"/>
    </row>
    <row r="70" spans="1:8" ht="15" customHeight="1">
      <c r="A70" s="16">
        <v>36</v>
      </c>
      <c r="B70" s="17" t="s">
        <v>118</v>
      </c>
      <c r="C70" s="17" t="s">
        <v>119</v>
      </c>
      <c r="D70" s="18">
        <v>0</v>
      </c>
      <c r="E70" s="18">
        <v>6</v>
      </c>
      <c r="F70" s="17" t="s">
        <v>38</v>
      </c>
      <c r="G70" s="44">
        <f t="shared" si="2"/>
        <v>0</v>
      </c>
      <c r="H70" s="44"/>
    </row>
    <row r="71" spans="1:8" ht="15" customHeight="1">
      <c r="A71" s="16">
        <v>37</v>
      </c>
      <c r="B71" s="17" t="s">
        <v>120</v>
      </c>
      <c r="C71" s="17" t="s">
        <v>121</v>
      </c>
      <c r="D71" s="18">
        <v>0</v>
      </c>
      <c r="E71" s="18">
        <v>0.6</v>
      </c>
      <c r="F71" s="17" t="s">
        <v>85</v>
      </c>
      <c r="G71" s="44">
        <f t="shared" si="2"/>
        <v>0</v>
      </c>
      <c r="H71" s="44"/>
    </row>
    <row r="72" spans="1:8" ht="15" customHeight="1">
      <c r="A72" s="19">
        <v>38</v>
      </c>
      <c r="B72" s="20" t="s">
        <v>122</v>
      </c>
      <c r="C72" s="20" t="s">
        <v>123</v>
      </c>
      <c r="D72" s="21">
        <v>0</v>
      </c>
      <c r="E72" s="21">
        <v>100</v>
      </c>
      <c r="F72" s="20" t="s">
        <v>80</v>
      </c>
      <c r="G72" s="44">
        <f t="shared" si="2"/>
        <v>0</v>
      </c>
      <c r="H72" s="44"/>
    </row>
    <row r="73" spans="1:8" ht="15" customHeight="1">
      <c r="A73" s="22"/>
      <c r="B73" s="23"/>
      <c r="C73" s="29" t="s">
        <v>202</v>
      </c>
      <c r="D73" s="30"/>
      <c r="E73" s="24"/>
      <c r="F73" s="23"/>
      <c r="G73" s="47">
        <f>SUM(G49:G72)</f>
        <v>0</v>
      </c>
      <c r="H73" s="47">
        <f>SUM(H53:H67)</f>
        <v>0</v>
      </c>
    </row>
    <row r="74" spans="1:8" ht="15" customHeight="1">
      <c r="A74" s="22"/>
      <c r="B74" s="23"/>
      <c r="C74" s="39" t="s">
        <v>201</v>
      </c>
      <c r="D74" s="40">
        <v>0.018</v>
      </c>
      <c r="E74" s="24"/>
      <c r="F74" s="23"/>
      <c r="G74" s="47"/>
      <c r="H74" s="47">
        <f>H73*D74</f>
        <v>0</v>
      </c>
    </row>
    <row r="75" spans="1:8" ht="15" customHeight="1">
      <c r="A75" s="22"/>
      <c r="B75" s="23"/>
      <c r="C75" s="39" t="s">
        <v>153</v>
      </c>
      <c r="D75" s="40">
        <v>0.052</v>
      </c>
      <c r="E75" s="24"/>
      <c r="F75" s="23"/>
      <c r="G75" s="47"/>
      <c r="H75" s="47">
        <f>H73*D75</f>
        <v>0</v>
      </c>
    </row>
    <row r="76" spans="7:8" ht="15" customHeight="1">
      <c r="G76" s="46"/>
      <c r="H76" s="46"/>
    </row>
    <row r="77" spans="1:8" ht="15" customHeight="1" thickBot="1">
      <c r="A77" s="31" t="s">
        <v>74</v>
      </c>
      <c r="G77" s="41">
        <f>SUM(G73)</f>
        <v>0</v>
      </c>
      <c r="H77" s="41">
        <f>SUM(H73:H75)</f>
        <v>0</v>
      </c>
    </row>
    <row r="78" spans="1:8" ht="15" customHeight="1" thickTop="1">
      <c r="A78" s="32"/>
      <c r="B78" s="32"/>
      <c r="C78" s="32"/>
      <c r="D78" s="32"/>
      <c r="E78" s="32"/>
      <c r="F78" s="32"/>
      <c r="G78" s="49"/>
      <c r="H78" s="49"/>
    </row>
    <row r="79" spans="1:3" ht="15" customHeight="1">
      <c r="A79" s="34" t="s">
        <v>173</v>
      </c>
      <c r="B79" s="35" t="s">
        <v>46</v>
      </c>
      <c r="C79" s="36"/>
    </row>
    <row r="80" spans="1:3" ht="15" customHeight="1">
      <c r="A80" s="37" t="s">
        <v>196</v>
      </c>
      <c r="B80" s="35" t="s">
        <v>199</v>
      </c>
      <c r="C80" s="38" t="s">
        <v>200</v>
      </c>
    </row>
    <row r="81" spans="1:8" ht="15" customHeight="1">
      <c r="A81" s="11" t="s">
        <v>0</v>
      </c>
      <c r="B81" s="12" t="s">
        <v>1</v>
      </c>
      <c r="C81" s="12" t="s">
        <v>2</v>
      </c>
      <c r="D81" s="11" t="s">
        <v>3</v>
      </c>
      <c r="E81" s="11" t="s">
        <v>4</v>
      </c>
      <c r="F81" s="12" t="s">
        <v>5</v>
      </c>
      <c r="G81" s="42" t="s">
        <v>155</v>
      </c>
      <c r="H81" s="42"/>
    </row>
    <row r="82" spans="1:8" ht="15" customHeight="1">
      <c r="A82" s="13">
        <v>40</v>
      </c>
      <c r="B82" s="14" t="s">
        <v>124</v>
      </c>
      <c r="C82" s="14" t="s">
        <v>125</v>
      </c>
      <c r="D82" s="15">
        <v>0</v>
      </c>
      <c r="E82" s="15">
        <v>1</v>
      </c>
      <c r="F82" s="14" t="s">
        <v>126</v>
      </c>
      <c r="G82" s="50">
        <f>D82*E82</f>
        <v>0</v>
      </c>
      <c r="H82" s="50"/>
    </row>
    <row r="83" spans="7:8" ht="15" customHeight="1">
      <c r="G83" s="46"/>
      <c r="H83" s="46"/>
    </row>
    <row r="84" spans="1:7" ht="15" customHeight="1" thickBot="1">
      <c r="A84" s="31" t="s">
        <v>74</v>
      </c>
      <c r="G84" s="41">
        <f>SUM(G82)</f>
        <v>0</v>
      </c>
    </row>
    <row r="85" spans="1:8" ht="15" customHeight="1" thickTop="1">
      <c r="A85" s="32"/>
      <c r="B85" s="32"/>
      <c r="C85" s="32"/>
      <c r="D85" s="32"/>
      <c r="E85" s="32"/>
      <c r="F85" s="32"/>
      <c r="G85" s="49"/>
      <c r="H85" s="49"/>
    </row>
    <row r="86" spans="1:3" ht="15" customHeight="1">
      <c r="A86" s="34" t="s">
        <v>173</v>
      </c>
      <c r="B86" s="35" t="s">
        <v>195</v>
      </c>
      <c r="C86" s="36"/>
    </row>
    <row r="87" spans="1:3" ht="15" customHeight="1">
      <c r="A87" s="37" t="s">
        <v>196</v>
      </c>
      <c r="B87" s="35" t="s">
        <v>207</v>
      </c>
      <c r="C87" s="38" t="s">
        <v>208</v>
      </c>
    </row>
    <row r="88" spans="1:8" ht="15" customHeight="1">
      <c r="A88" s="11" t="s">
        <v>0</v>
      </c>
      <c r="B88" s="12" t="s">
        <v>1</v>
      </c>
      <c r="C88" s="12" t="s">
        <v>2</v>
      </c>
      <c r="D88" s="11" t="s">
        <v>3</v>
      </c>
      <c r="E88" s="11" t="s">
        <v>4</v>
      </c>
      <c r="F88" s="12" t="s">
        <v>5</v>
      </c>
      <c r="G88" s="42" t="s">
        <v>155</v>
      </c>
      <c r="H88" s="42" t="s">
        <v>156</v>
      </c>
    </row>
    <row r="89" spans="1:8" ht="15" customHeight="1">
      <c r="A89" s="8">
        <v>41</v>
      </c>
      <c r="B89" s="9" t="s">
        <v>127</v>
      </c>
      <c r="C89" s="9" t="s">
        <v>128</v>
      </c>
      <c r="D89" s="10">
        <v>0</v>
      </c>
      <c r="E89" s="10">
        <v>6</v>
      </c>
      <c r="F89" s="9" t="s">
        <v>80</v>
      </c>
      <c r="G89" s="43">
        <f>D89*E89</f>
        <v>0</v>
      </c>
      <c r="H89" s="43"/>
    </row>
    <row r="90" spans="1:8" ht="15" customHeight="1">
      <c r="A90" s="16">
        <v>42</v>
      </c>
      <c r="B90" s="17" t="s">
        <v>129</v>
      </c>
      <c r="C90" s="17" t="s">
        <v>130</v>
      </c>
      <c r="D90" s="18">
        <v>0</v>
      </c>
      <c r="E90" s="18">
        <v>6</v>
      </c>
      <c r="F90" s="17" t="s">
        <v>80</v>
      </c>
      <c r="G90" s="44">
        <f>D90*E90</f>
        <v>0</v>
      </c>
      <c r="H90" s="44"/>
    </row>
    <row r="91" spans="1:8" ht="15" customHeight="1">
      <c r="A91" s="28" t="s">
        <v>11</v>
      </c>
      <c r="B91" s="29" t="s">
        <v>131</v>
      </c>
      <c r="C91" s="29" t="s">
        <v>132</v>
      </c>
      <c r="D91" s="30">
        <v>0</v>
      </c>
      <c r="E91" s="30">
        <v>0.3</v>
      </c>
      <c r="F91" s="29" t="s">
        <v>133</v>
      </c>
      <c r="G91" s="45"/>
      <c r="H91" s="45">
        <f>D91*E91</f>
        <v>0</v>
      </c>
    </row>
    <row r="92" spans="1:8" ht="16.5" customHeight="1">
      <c r="A92" s="19">
        <v>43</v>
      </c>
      <c r="B92" s="20" t="s">
        <v>134</v>
      </c>
      <c r="C92" s="9" t="s">
        <v>209</v>
      </c>
      <c r="D92" s="21">
        <v>0</v>
      </c>
      <c r="E92" s="21">
        <v>6</v>
      </c>
      <c r="F92" s="20" t="s">
        <v>80</v>
      </c>
      <c r="G92" s="48">
        <f>D92*E92</f>
        <v>0</v>
      </c>
      <c r="H92" s="48"/>
    </row>
    <row r="93" spans="7:8" ht="15" customHeight="1">
      <c r="G93" s="46"/>
      <c r="H93" s="46"/>
    </row>
    <row r="94" spans="1:8" ht="15" customHeight="1" thickBot="1">
      <c r="A94" s="31" t="s">
        <v>74</v>
      </c>
      <c r="G94" s="41">
        <f>SUM(G89:G92)</f>
        <v>0</v>
      </c>
      <c r="H94" s="41">
        <f>SUM(H91)</f>
        <v>0</v>
      </c>
    </row>
    <row r="95" spans="1:8" ht="15" customHeight="1" thickTop="1">
      <c r="A95" s="32"/>
      <c r="B95" s="32"/>
      <c r="C95" s="32"/>
      <c r="D95" s="32"/>
      <c r="E95" s="32"/>
      <c r="F95" s="32"/>
      <c r="G95" s="49"/>
      <c r="H95" s="49"/>
    </row>
    <row r="96" spans="1:8" ht="15" customHeight="1">
      <c r="A96" s="94"/>
      <c r="B96" s="94"/>
      <c r="C96" s="94"/>
      <c r="D96" s="94"/>
      <c r="E96" s="94"/>
      <c r="F96" s="94"/>
      <c r="G96" s="95"/>
      <c r="H96" s="95"/>
    </row>
    <row r="97" spans="1:8" ht="15" customHeight="1">
      <c r="A97" s="94"/>
      <c r="B97" s="94"/>
      <c r="C97" s="94"/>
      <c r="D97" s="94"/>
      <c r="E97" s="94"/>
      <c r="F97" s="94"/>
      <c r="G97" s="95"/>
      <c r="H97" s="95"/>
    </row>
    <row r="98" spans="1:8" ht="15" customHeight="1">
      <c r="A98" s="94"/>
      <c r="B98" s="94"/>
      <c r="C98" s="94"/>
      <c r="D98" s="94"/>
      <c r="E98" s="94"/>
      <c r="F98" s="94"/>
      <c r="G98" s="95"/>
      <c r="H98" s="95"/>
    </row>
    <row r="99" spans="1:3" ht="15" customHeight="1">
      <c r="A99" s="34" t="s">
        <v>185</v>
      </c>
      <c r="B99" s="35"/>
      <c r="C99" s="53"/>
    </row>
    <row r="100" spans="1:3" ht="15" customHeight="1">
      <c r="A100" s="37" t="s">
        <v>46</v>
      </c>
      <c r="B100" s="35"/>
      <c r="C100" s="54" t="s">
        <v>192</v>
      </c>
    </row>
    <row r="101" spans="1:8" ht="15" customHeight="1">
      <c r="A101" s="11" t="s">
        <v>0</v>
      </c>
      <c r="B101" s="12" t="s">
        <v>1</v>
      </c>
      <c r="C101" s="12" t="s">
        <v>2</v>
      </c>
      <c r="D101" s="11" t="s">
        <v>3</v>
      </c>
      <c r="E101" s="11" t="s">
        <v>4</v>
      </c>
      <c r="F101" s="12" t="s">
        <v>5</v>
      </c>
      <c r="G101" s="42" t="s">
        <v>155</v>
      </c>
      <c r="H101" s="42" t="s">
        <v>156</v>
      </c>
    </row>
    <row r="102" spans="1:8" ht="15" customHeight="1">
      <c r="A102" s="8">
        <v>44</v>
      </c>
      <c r="B102" s="9" t="s">
        <v>135</v>
      </c>
      <c r="C102" s="9" t="s">
        <v>136</v>
      </c>
      <c r="D102" s="10">
        <v>0</v>
      </c>
      <c r="E102" s="10">
        <v>5.5</v>
      </c>
      <c r="F102" s="9" t="s">
        <v>137</v>
      </c>
      <c r="G102" s="43">
        <f>D102*E102</f>
        <v>0</v>
      </c>
      <c r="H102" s="43"/>
    </row>
    <row r="103" spans="1:8" ht="15" customHeight="1">
      <c r="A103" s="16">
        <v>45</v>
      </c>
      <c r="B103" s="17" t="s">
        <v>138</v>
      </c>
      <c r="C103" s="17" t="s">
        <v>139</v>
      </c>
      <c r="D103" s="18">
        <v>0</v>
      </c>
      <c r="E103" s="18">
        <v>3.6</v>
      </c>
      <c r="F103" s="17" t="s">
        <v>137</v>
      </c>
      <c r="G103" s="44">
        <f>D103*E103</f>
        <v>0</v>
      </c>
      <c r="H103" s="44"/>
    </row>
    <row r="104" spans="1:8" ht="15" customHeight="1">
      <c r="A104" s="19">
        <v>46</v>
      </c>
      <c r="B104" s="20" t="s">
        <v>140</v>
      </c>
      <c r="C104" s="20" t="s">
        <v>141</v>
      </c>
      <c r="D104" s="21">
        <v>0</v>
      </c>
      <c r="E104" s="21">
        <v>11.5</v>
      </c>
      <c r="F104" s="20" t="s">
        <v>137</v>
      </c>
      <c r="G104" s="44">
        <f>D104*E104</f>
        <v>0</v>
      </c>
      <c r="H104" s="48"/>
    </row>
    <row r="105" spans="1:8" ht="15" customHeight="1">
      <c r="A105" s="8">
        <v>47</v>
      </c>
      <c r="B105" s="9" t="s">
        <v>143</v>
      </c>
      <c r="C105" s="9" t="s">
        <v>144</v>
      </c>
      <c r="D105" s="10">
        <v>0</v>
      </c>
      <c r="E105" s="10">
        <v>0.3</v>
      </c>
      <c r="F105" s="9" t="s">
        <v>133</v>
      </c>
      <c r="G105" s="43"/>
      <c r="H105" s="43">
        <f>D105*E105</f>
        <v>0</v>
      </c>
    </row>
    <row r="106" spans="1:8" ht="15" customHeight="1">
      <c r="A106" s="19">
        <v>48</v>
      </c>
      <c r="B106" s="20" t="s">
        <v>145</v>
      </c>
      <c r="C106" s="20" t="s">
        <v>146</v>
      </c>
      <c r="D106" s="21">
        <v>0</v>
      </c>
      <c r="E106" s="21">
        <v>0.6</v>
      </c>
      <c r="F106" s="20" t="s">
        <v>133</v>
      </c>
      <c r="G106" s="48"/>
      <c r="H106" s="43">
        <f>D106*E106</f>
        <v>0</v>
      </c>
    </row>
    <row r="107" spans="7:8" ht="15" customHeight="1">
      <c r="G107" s="46"/>
      <c r="H107" s="46"/>
    </row>
    <row r="108" spans="1:8" ht="15" customHeight="1" thickBot="1">
      <c r="A108" s="31" t="s">
        <v>74</v>
      </c>
      <c r="G108" s="41">
        <f>SUM(G102:G104)</f>
        <v>0</v>
      </c>
      <c r="H108" s="41">
        <f>SUM(H105:H106)</f>
        <v>0</v>
      </c>
    </row>
    <row r="109" spans="1:8" ht="15" customHeight="1" thickTop="1">
      <c r="A109" s="32"/>
      <c r="B109" s="32"/>
      <c r="C109" s="32"/>
      <c r="D109" s="32"/>
      <c r="E109" s="32"/>
      <c r="F109" s="32"/>
      <c r="G109" s="49"/>
      <c r="H109" s="49"/>
    </row>
    <row r="110" spans="1:3" ht="15" customHeight="1">
      <c r="A110" s="34" t="s">
        <v>185</v>
      </c>
      <c r="B110" s="35"/>
      <c r="C110" s="53"/>
    </row>
    <row r="111" spans="1:3" ht="15" customHeight="1">
      <c r="A111" s="37" t="s">
        <v>196</v>
      </c>
      <c r="B111" s="35"/>
      <c r="C111" s="54" t="s">
        <v>190</v>
      </c>
    </row>
    <row r="112" spans="1:8" ht="15" customHeight="1">
      <c r="A112" s="11" t="s">
        <v>0</v>
      </c>
      <c r="B112" s="12" t="s">
        <v>1</v>
      </c>
      <c r="C112" s="12" t="s">
        <v>2</v>
      </c>
      <c r="D112" s="11" t="s">
        <v>3</v>
      </c>
      <c r="E112" s="11" t="s">
        <v>4</v>
      </c>
      <c r="F112" s="12" t="s">
        <v>5</v>
      </c>
      <c r="G112" s="42" t="s">
        <v>155</v>
      </c>
      <c r="H112" s="42"/>
    </row>
    <row r="113" spans="1:8" ht="15" customHeight="1">
      <c r="A113" s="8">
        <v>49</v>
      </c>
      <c r="B113" s="9" t="s">
        <v>142</v>
      </c>
      <c r="C113" s="9" t="s">
        <v>210</v>
      </c>
      <c r="D113" s="10">
        <v>0</v>
      </c>
      <c r="E113" s="10">
        <v>100</v>
      </c>
      <c r="F113" s="9" t="s">
        <v>77</v>
      </c>
      <c r="G113" s="43">
        <f>D113*E113</f>
        <v>0</v>
      </c>
      <c r="H113" s="43"/>
    </row>
    <row r="114" spans="7:8" ht="15" customHeight="1">
      <c r="G114" s="46"/>
      <c r="H114" s="46"/>
    </row>
    <row r="115" spans="1:7" ht="15" customHeight="1" thickBot="1">
      <c r="A115" s="31" t="s">
        <v>74</v>
      </c>
      <c r="G115" s="41">
        <f>SUM(G113)</f>
        <v>0</v>
      </c>
    </row>
    <row r="116" spans="1:8" ht="15" customHeight="1" thickTop="1">
      <c r="A116" s="32"/>
      <c r="B116" s="32"/>
      <c r="C116" s="32"/>
      <c r="D116" s="32"/>
      <c r="E116" s="32"/>
      <c r="F116" s="32"/>
      <c r="G116" s="49"/>
      <c r="H116" s="49"/>
    </row>
    <row r="117" spans="1:3" ht="15" customHeight="1">
      <c r="A117" s="34" t="s">
        <v>173</v>
      </c>
      <c r="B117" s="35" t="s">
        <v>46</v>
      </c>
      <c r="C117" s="53"/>
    </row>
    <row r="118" spans="1:3" ht="15" customHeight="1">
      <c r="A118" s="37" t="s">
        <v>196</v>
      </c>
      <c r="B118" s="35"/>
      <c r="C118" s="54" t="s">
        <v>154</v>
      </c>
    </row>
    <row r="119" spans="1:8" ht="15" customHeight="1">
      <c r="A119" s="2" t="s">
        <v>0</v>
      </c>
      <c r="B119" s="4" t="s">
        <v>1</v>
      </c>
      <c r="C119" s="4" t="s">
        <v>2</v>
      </c>
      <c r="D119" s="2" t="s">
        <v>3</v>
      </c>
      <c r="E119" s="2" t="s">
        <v>4</v>
      </c>
      <c r="F119" s="4" t="s">
        <v>5</v>
      </c>
      <c r="G119" s="42" t="s">
        <v>155</v>
      </c>
      <c r="H119" s="51"/>
    </row>
    <row r="120" spans="1:8" ht="15" customHeight="1">
      <c r="A120" s="5">
        <v>1</v>
      </c>
      <c r="B120" s="6" t="s">
        <v>147</v>
      </c>
      <c r="C120" s="6" t="s">
        <v>148</v>
      </c>
      <c r="D120" s="7">
        <v>0</v>
      </c>
      <c r="E120" s="7">
        <v>4.4</v>
      </c>
      <c r="F120" s="6" t="s">
        <v>149</v>
      </c>
      <c r="G120" s="46">
        <f>D120*E120</f>
        <v>0</v>
      </c>
      <c r="H120" s="46"/>
    </row>
    <row r="121" spans="1:8" ht="15" customHeight="1">
      <c r="A121" s="5">
        <v>2</v>
      </c>
      <c r="B121" s="6" t="s">
        <v>150</v>
      </c>
      <c r="C121" s="6" t="s">
        <v>151</v>
      </c>
      <c r="D121" s="7">
        <v>0</v>
      </c>
      <c r="E121" s="7">
        <v>2.5</v>
      </c>
      <c r="F121" s="6" t="s">
        <v>149</v>
      </c>
      <c r="G121" s="46">
        <f>D121*E121</f>
        <v>0</v>
      </c>
      <c r="H121" s="46"/>
    </row>
    <row r="122" spans="1:8" ht="15" customHeight="1">
      <c r="A122" s="5"/>
      <c r="B122" s="6"/>
      <c r="C122" s="6"/>
      <c r="D122" s="7"/>
      <c r="E122" s="7"/>
      <c r="F122" s="6"/>
      <c r="G122" s="46"/>
      <c r="H122" s="46"/>
    </row>
    <row r="123" spans="1:7" ht="15" customHeight="1" thickBot="1">
      <c r="A123" s="31" t="s">
        <v>152</v>
      </c>
      <c r="G123" s="41">
        <f>SUM(G120:G121)</f>
        <v>0</v>
      </c>
    </row>
    <row r="124" spans="1:8" ht="15" customHeight="1" thickTop="1">
      <c r="A124" s="32"/>
      <c r="B124" s="32"/>
      <c r="C124" s="32"/>
      <c r="D124" s="32"/>
      <c r="E124" s="32"/>
      <c r="F124" s="32"/>
      <c r="G124" s="49"/>
      <c r="H124" s="49"/>
    </row>
    <row r="126" ht="15" customHeight="1">
      <c r="A126" s="33"/>
    </row>
  </sheetData>
  <sheetProtection/>
  <printOptions gridLines="1"/>
  <pageMargins left="0.7" right="0.7" top="0.787401575" bottom="0.787401575" header="0.3" footer="0.3"/>
  <pageSetup horizontalDpi="300" verticalDpi="300" orientation="landscape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Matala</dc:creator>
  <cp:keywords/>
  <dc:description/>
  <cp:lastModifiedBy>Jiří Bednář</cp:lastModifiedBy>
  <cp:lastPrinted>2016-04-01T12:22:11Z</cp:lastPrinted>
  <dcterms:created xsi:type="dcterms:W3CDTF">2016-04-01T11:47:05Z</dcterms:created>
  <dcterms:modified xsi:type="dcterms:W3CDTF">2017-01-30T15:14:16Z</dcterms:modified>
  <cp:category/>
  <cp:version/>
  <cp:contentType/>
  <cp:contentStatus/>
</cp:coreProperties>
</file>