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11760"/>
  </bookViews>
  <sheets>
    <sheet name="Stavební úpravy dvora - Objekt " sheetId="1" r:id="rId1"/>
  </sheets>
  <definedNames>
    <definedName name="_xlnm.Print_Titles" localSheetId="0">'Stavební úpravy dvora - Objekt '!$1:$12</definedName>
  </definedNames>
  <calcPr calcId="125725" iterateCount="1"/>
</workbook>
</file>

<file path=xl/calcChain.xml><?xml version="1.0" encoding="utf-8"?>
<calcChain xmlns="http://schemas.openxmlformats.org/spreadsheetml/2006/main">
  <c r="H66" i="1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65"/>
  <c r="H64" s="1"/>
  <c r="H50"/>
  <c r="H51"/>
  <c r="H52"/>
  <c r="H53"/>
  <c r="H54"/>
  <c r="H55"/>
  <c r="H56"/>
  <c r="H57"/>
  <c r="H58"/>
  <c r="H59"/>
  <c r="H60"/>
  <c r="H61"/>
  <c r="H62"/>
  <c r="H63"/>
  <c r="H49"/>
  <c r="H37"/>
  <c r="H38"/>
  <c r="H39"/>
  <c r="H40"/>
  <c r="H41"/>
  <c r="H42"/>
  <c r="H43"/>
  <c r="H44"/>
  <c r="H45"/>
  <c r="H46"/>
  <c r="H47"/>
  <c r="H98"/>
  <c r="H99"/>
  <c r="H100"/>
  <c r="H101"/>
  <c r="H102"/>
  <c r="H103"/>
  <c r="H104"/>
  <c r="H105"/>
  <c r="H106"/>
  <c r="H109"/>
  <c r="H110"/>
  <c r="H111"/>
  <c r="H112"/>
  <c r="H113"/>
  <c r="H114"/>
  <c r="H115"/>
  <c r="H116"/>
  <c r="H117"/>
  <c r="H118"/>
  <c r="H119"/>
  <c r="H120"/>
  <c r="H121"/>
  <c r="H123"/>
  <c r="H124"/>
  <c r="H125"/>
  <c r="H126"/>
  <c r="H127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5"/>
  <c r="H156"/>
  <c r="H157"/>
  <c r="H158"/>
  <c r="H159"/>
  <c r="H160"/>
  <c r="H161"/>
  <c r="H162"/>
  <c r="H163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5"/>
  <c r="H206"/>
  <c r="H207"/>
  <c r="H208"/>
  <c r="H209"/>
  <c r="H211"/>
  <c r="H212"/>
  <c r="H213"/>
  <c r="H214"/>
  <c r="H215"/>
  <c r="H216"/>
  <c r="H217"/>
  <c r="H218"/>
  <c r="H219"/>
  <c r="H220"/>
  <c r="H221"/>
  <c r="H222"/>
  <c r="H224"/>
  <c r="H225"/>
  <c r="H226"/>
  <c r="H227"/>
  <c r="H228"/>
  <c r="H230"/>
  <c r="H231"/>
  <c r="H232"/>
  <c r="H233"/>
  <c r="H234"/>
  <c r="H235"/>
  <c r="H236"/>
  <c r="H238"/>
  <c r="H239"/>
  <c r="H240"/>
  <c r="H241"/>
  <c r="H242"/>
  <c r="H243"/>
  <c r="H245"/>
  <c r="H246"/>
  <c r="H247"/>
  <c r="H26"/>
  <c r="H27"/>
  <c r="H28"/>
  <c r="H30"/>
  <c r="H31"/>
  <c r="H32"/>
  <c r="H33"/>
  <c r="H34"/>
  <c r="H35"/>
  <c r="H36"/>
  <c r="H25"/>
  <c r="H16"/>
  <c r="H17"/>
  <c r="H18"/>
  <c r="H19"/>
  <c r="H20"/>
  <c r="H21"/>
  <c r="H22"/>
  <c r="H23"/>
  <c r="H15"/>
  <c r="H14" s="1"/>
  <c r="H244" l="1"/>
  <c r="H237"/>
  <c r="H229"/>
  <c r="H223"/>
  <c r="H210"/>
  <c r="H204"/>
  <c r="H164"/>
  <c r="H154"/>
  <c r="H128"/>
  <c r="H122"/>
  <c r="H108"/>
  <c r="H97"/>
  <c r="H48"/>
  <c r="H29"/>
  <c r="H24"/>
  <c r="H249" l="1"/>
</calcChain>
</file>

<file path=xl/sharedStrings.xml><?xml version="1.0" encoding="utf-8"?>
<sst xmlns="http://schemas.openxmlformats.org/spreadsheetml/2006/main" count="644" uniqueCount="391">
  <si>
    <t>ZADÁNÍ S VÝKAZEM VÝMĚR</t>
  </si>
  <si>
    <t>Stavba:   Stavební úpravy dvora - Objekt uložení zahradní techniky</t>
  </si>
  <si>
    <t xml:space="preserve">Objekt:   </t>
  </si>
  <si>
    <t xml:space="preserve">Objednatel:   </t>
  </si>
  <si>
    <t xml:space="preserve">Zhotovitel:   </t>
  </si>
  <si>
    <t>Zpracoval:   Jaroslav Kareš</t>
  </si>
  <si>
    <t>Místo:   Útvina 80, st.p. 111/1, k.ú. Útvina</t>
  </si>
  <si>
    <t>Datum:   29.3.2016</t>
  </si>
  <si>
    <t>Č.</t>
  </si>
  <si>
    <t>KCN</t>
  </si>
  <si>
    <t>Kód položky</t>
  </si>
  <si>
    <t>Popis</t>
  </si>
  <si>
    <t>MJ</t>
  </si>
  <si>
    <t>Množství celkem</t>
  </si>
  <si>
    <t>Jednotková cena zadání</t>
  </si>
  <si>
    <t>Celková cena zadání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</si>
  <si>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</si>
  <si>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</si>
  <si>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</si>
  <si>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</si>
  <si>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</si>
  <si>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</si>
  <si>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</si>
  <si>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</si>
  <si>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</si>
  <si>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</si>
  <si>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Zemní práce   </t>
  </si>
  <si>
    <t>001</t>
  </si>
  <si>
    <t>122201101</t>
  </si>
  <si>
    <t xml:space="preserve">Odkopávky a prokopávky nezapažené v hornině tř. 3 objem do 100 m3   </t>
  </si>
  <si>
    <t>m3</t>
  </si>
  <si>
    <t xml:space="preserve">6,60*5,60*0,25   </t>
  </si>
  <si>
    <t>132201101</t>
  </si>
  <si>
    <t xml:space="preserve">Hloubení rýh š do 600 mm v hornině tř. 3 objemu do 100 m3   </t>
  </si>
  <si>
    <t xml:space="preserve">(6,60+4,80)*2*0,40*0,90   </t>
  </si>
  <si>
    <t>133201101</t>
  </si>
  <si>
    <t xml:space="preserve">Hloubení šachet v hornině tř. 3 objemu do 100 m3   </t>
  </si>
  <si>
    <t xml:space="preserve">0,50*0,50*0,40   </t>
  </si>
  <si>
    <t>162701105</t>
  </si>
  <si>
    <t xml:space="preserve">Vodorovné přemístění do 10000 m výkopku/sypaniny z horniny tř. 1 až 4   </t>
  </si>
  <si>
    <t>167101101</t>
  </si>
  <si>
    <t xml:space="preserve">Nakládání výkopku z hornin tř. 1 až 4 do 100 m3   </t>
  </si>
  <si>
    <t>171201101</t>
  </si>
  <si>
    <t xml:space="preserve">Uložení sypaniny do násypů nezhutněných   </t>
  </si>
  <si>
    <t xml:space="preserve">Zakládání   </t>
  </si>
  <si>
    <t>011</t>
  </si>
  <si>
    <t>274313611</t>
  </si>
  <si>
    <t xml:space="preserve">Základové pásy z betonu tř. C 16/20   </t>
  </si>
  <si>
    <t>274351215</t>
  </si>
  <si>
    <t xml:space="preserve">Zřízení bednění stěn základových pasů   </t>
  </si>
  <si>
    <t>m2</t>
  </si>
  <si>
    <t>274351216</t>
  </si>
  <si>
    <t xml:space="preserve">Odstranění bednění stěn základových pasů   </t>
  </si>
  <si>
    <t xml:space="preserve">Svislé a kompletní konstrukce   </t>
  </si>
  <si>
    <t>317941121</t>
  </si>
  <si>
    <t xml:space="preserve">Osazování ocelových válcovaných nosníků na zdivu I, IE, U, UE nebo L do č 12   </t>
  </si>
  <si>
    <t>t</t>
  </si>
  <si>
    <t xml:space="preserve">2,65*4*0,01110   </t>
  </si>
  <si>
    <t>130</t>
  </si>
  <si>
    <t>130107140</t>
  </si>
  <si>
    <t xml:space="preserve">ocel profilová IPN, v jakosti 11 375, h=120 mm   </t>
  </si>
  <si>
    <t xml:space="preserve">Hmotnost: 11,10 kg/m   </t>
  </si>
  <si>
    <t>331231116</t>
  </si>
  <si>
    <t xml:space="preserve">Zdivo pilířů z cihel dl 290 mm pevnosti P 15 na MC 10   </t>
  </si>
  <si>
    <t xml:space="preserve">0,30*0,30*2,45   </t>
  </si>
  <si>
    <t>341272732</t>
  </si>
  <si>
    <t xml:space="preserve">Stěny nosné tl 300 mm z pórobetonových přesných tvárnic PDK Ytong hmotnosti 500 kg/m3   </t>
  </si>
  <si>
    <t xml:space="preserve">(6,60+5,0)*2*2,225+6,60*1,20   </t>
  </si>
  <si>
    <t xml:space="preserve">5,30*1,20*0,50*2   </t>
  </si>
  <si>
    <t xml:space="preserve">"odpočet otvorů"   </t>
  </si>
  <si>
    <t xml:space="preserve">-(2,25*2,125+1,25*1,20+0,90*2,0)   </t>
  </si>
  <si>
    <t xml:space="preserve">Součet   </t>
  </si>
  <si>
    <t>342272523</t>
  </si>
  <si>
    <t xml:space="preserve">Příčky tl 150 mm z pórobetonových přesných hladkých příčkovek objemové hmotnosti 500 kg/m3   </t>
  </si>
  <si>
    <t xml:space="preserve">4,70*2,45-0,80*2,0   </t>
  </si>
  <si>
    <t>342291112</t>
  </si>
  <si>
    <t xml:space="preserve">Ukotvení příček montážní polyuretanovou pěnou tl příčky přes 100 mm   </t>
  </si>
  <si>
    <t>m</t>
  </si>
  <si>
    <t xml:space="preserve">2,45*4   </t>
  </si>
  <si>
    <t>346244341</t>
  </si>
  <si>
    <t xml:space="preserve">Obezdívka pozednice a krokví z plných pálených cihel dl 290 mm na SMS 5 MPa   </t>
  </si>
  <si>
    <t xml:space="preserve">(6,90+6,50)*2*0,10   </t>
  </si>
  <si>
    <t xml:space="preserve">Vodorovné konstrukce   </t>
  </si>
  <si>
    <t>413941123</t>
  </si>
  <si>
    <t xml:space="preserve">Osazování ocelových válcovaných nosníků stropů I, IE, U, UE nebo L do č. 22   </t>
  </si>
  <si>
    <t xml:space="preserve">3,40*0,01430*2   </t>
  </si>
  <si>
    <t>130107160</t>
  </si>
  <si>
    <t xml:space="preserve">ocel profilová IPN, v jakosti 11 375, h=140 mm   </t>
  </si>
  <si>
    <t xml:space="preserve">Hmotnost: 14,40 kg/m   </t>
  </si>
  <si>
    <t xml:space="preserve">0,097*1,08   </t>
  </si>
  <si>
    <t>417321414</t>
  </si>
  <si>
    <t xml:space="preserve">Ztužující pásy a věnce ze ŽB tř. C 20/25   </t>
  </si>
  <si>
    <t xml:space="preserve">(6,50+5,50)*2*0,200*0,174   </t>
  </si>
  <si>
    <t>417352311</t>
  </si>
  <si>
    <t xml:space="preserve">Ztracené bednění věnců z pórobetonových U-profilů Ytong ve zdech tl 300 mm   </t>
  </si>
  <si>
    <t xml:space="preserve">(6,60+5,0)*2   </t>
  </si>
  <si>
    <t>417361221</t>
  </si>
  <si>
    <t xml:space="preserve">Výztuž ztužujících pásů a věnců betonářskou ocelí 10 216   </t>
  </si>
  <si>
    <t xml:space="preserve">(6,30+5,30)*2*4*0,000395*1,10   </t>
  </si>
  <si>
    <t>434311113</t>
  </si>
  <si>
    <t xml:space="preserve">Schodišťové stupně dusané na terén z betonu tř. C 12/15 bez potěru   </t>
  </si>
  <si>
    <t>434351141</t>
  </si>
  <si>
    <t xml:space="preserve">Zřízení bednění stupňů přímočarých schodišť   </t>
  </si>
  <si>
    <t xml:space="preserve">(1,0+0,30)*0,20   </t>
  </si>
  <si>
    <t>434351142</t>
  </si>
  <si>
    <t xml:space="preserve">Odstranění bednění stupňů přímočarých schodišť   </t>
  </si>
  <si>
    <t xml:space="preserve">Úpravy povrchů, podlahy a osazování výplní   </t>
  </si>
  <si>
    <t>612321121</t>
  </si>
  <si>
    <t xml:space="preserve">Vápenocementová omítka hladká jednovrstvá vnitřních stěn nanášená ručně   </t>
  </si>
  <si>
    <t xml:space="preserve">(2,95+2,90+5,0*2+0,075*2)*2*2,40   </t>
  </si>
  <si>
    <t xml:space="preserve">-(2,25*2,125+1,25*1,20+0,90*2,0+0,80*2,0)   </t>
  </si>
  <si>
    <t xml:space="preserve">"ostění"   </t>
  </si>
  <si>
    <t xml:space="preserve">(2,25+1,20+1,25+0,80+2,0)*0,15   </t>
  </si>
  <si>
    <t>622321121</t>
  </si>
  <si>
    <t xml:space="preserve">Vápenocementová omítka hladká jednovrstvá vnějších stěn nanášená ručně   </t>
  </si>
  <si>
    <t xml:space="preserve">6,60*3,80+6,60*2,60+5,60*(3,80+2,60)/2*2   </t>
  </si>
  <si>
    <t xml:space="preserve">(2,25+1,20+1,25+0,80+2,0)*0,10   </t>
  </si>
  <si>
    <t>631311124</t>
  </si>
  <si>
    <t xml:space="preserve">Mazanina tl do 120 mm z betonu prostého bez zvýšených nároků na prostředí tř. C 16/20   </t>
  </si>
  <si>
    <t xml:space="preserve">"podkladní beton přetažený přes záklsdové pasy"   </t>
  </si>
  <si>
    <t xml:space="preserve">6,60*5,60*0,10   </t>
  </si>
  <si>
    <t>631311125</t>
  </si>
  <si>
    <t xml:space="preserve">Mazanina tl do 120 mm z betonu prostého bez zvýšených nároků na prostředí tř. C 20/25   </t>
  </si>
  <si>
    <t xml:space="preserve">"vrchní mazanina"   </t>
  </si>
  <si>
    <t xml:space="preserve">(6,0*5,0-(4,70*0,15+0,30*0,30))*0,10   </t>
  </si>
  <si>
    <t>631351101</t>
  </si>
  <si>
    <t xml:space="preserve">Zřízení bednění rýh a hran v podlahách   </t>
  </si>
  <si>
    <t xml:space="preserve">"podkladní mazanina"   </t>
  </si>
  <si>
    <t xml:space="preserve">(6,60+5,60)*2*0,10   </t>
  </si>
  <si>
    <t>631351102</t>
  </si>
  <si>
    <t xml:space="preserve">Odstranění bednění rýh a hran v podlahách   </t>
  </si>
  <si>
    <t>632451103</t>
  </si>
  <si>
    <t xml:space="preserve">Cementový samonivelační potěr ze suchých směsí tloušťky do 10 mm   </t>
  </si>
  <si>
    <t xml:space="preserve">(6,0*5,0-(4,70*0,15+0,30*0,30))   </t>
  </si>
  <si>
    <t>635111232</t>
  </si>
  <si>
    <t xml:space="preserve">Násyp pod podlahy z drobného kameniva 0-4 se zhutněním   </t>
  </si>
  <si>
    <t xml:space="preserve">5,80*4,80*0,15   </t>
  </si>
  <si>
    <t>642945111</t>
  </si>
  <si>
    <t xml:space="preserve">Osazování protipožárních nebo protiplynových zárubní dveří jednokřídlových do 2,5 m2   </t>
  </si>
  <si>
    <t>kus</t>
  </si>
  <si>
    <t>553</t>
  </si>
  <si>
    <t>553312130R</t>
  </si>
  <si>
    <t xml:space="preserve">zárubeň ocelová s drážkou pro těsnění H 145 DV 800 L/P protipožární   </t>
  </si>
  <si>
    <t>644941111</t>
  </si>
  <si>
    <t xml:space="preserve">Osazování ventilačních mřížek velikosti do 150 x 150 mm   </t>
  </si>
  <si>
    <t>553414270</t>
  </si>
  <si>
    <t xml:space="preserve">mřížka větrací nerezová NVM 150 x 150 se síťovinou   </t>
  </si>
  <si>
    <t>9</t>
  </si>
  <si>
    <t xml:space="preserve">Ostatní konstrukce a práce, bourání   </t>
  </si>
  <si>
    <t>003</t>
  </si>
  <si>
    <t>949101111</t>
  </si>
  <si>
    <t xml:space="preserve">Lešení pomocné pro objekty pozemních staveb s lešeňovou podlahou v do 1,9 m zatížení do 150 kg/m2   </t>
  </si>
  <si>
    <t xml:space="preserve">(6,60+1,20*2+2,80*2)*1,20   </t>
  </si>
  <si>
    <t>949101112</t>
  </si>
  <si>
    <t xml:space="preserve">Lešení pomocné pro objekty pozemních staveb s lešeňovou podlahou v do 3,5 m zatížení do 150 kg/m2   </t>
  </si>
  <si>
    <t>953943121</t>
  </si>
  <si>
    <t xml:space="preserve">Osazování výrobků do 1 kg/kus do betonu bez jejich dodání   </t>
  </si>
  <si>
    <t>311</t>
  </si>
  <si>
    <t>311971160R</t>
  </si>
  <si>
    <t xml:space="preserve">tyč kotevní pozinkovaná se závitem  M10 x 300 mm   </t>
  </si>
  <si>
    <t>311971170R</t>
  </si>
  <si>
    <t xml:space="preserve">ocelové táhlo M10 x 1600 mm   </t>
  </si>
  <si>
    <t>998</t>
  </si>
  <si>
    <t xml:space="preserve">Přesun hmot   </t>
  </si>
  <si>
    <t>998011001</t>
  </si>
  <si>
    <t xml:space="preserve">Přesun hmot pro budovy zděné v do 6 m   </t>
  </si>
  <si>
    <t>PSV</t>
  </si>
  <si>
    <t xml:space="preserve">Práce a dodávky PSV   </t>
  </si>
  <si>
    <t>711</t>
  </si>
  <si>
    <t xml:space="preserve">Izolace proti vodě, vlhkosti a plynům   </t>
  </si>
  <si>
    <t>711111001</t>
  </si>
  <si>
    <t xml:space="preserve">Provedení izolace proti zemní vlhkosti vodorovné za studena nátěrem penetračním   </t>
  </si>
  <si>
    <t xml:space="preserve">6,60*5,60   </t>
  </si>
  <si>
    <t>111</t>
  </si>
  <si>
    <t>111631500</t>
  </si>
  <si>
    <t xml:space="preserve">lak asfaltový ALP/9 (t) bal 9 kg   </t>
  </si>
  <si>
    <t xml:space="preserve">Spotřeba 0,3-0,4kg/m2 dle povrchu, ředidlo technický benzín   </t>
  </si>
  <si>
    <t xml:space="preserve">36,96 * 0,0003   </t>
  </si>
  <si>
    <t>711141559</t>
  </si>
  <si>
    <t xml:space="preserve">Provedení izolace proti zemní vlhkosti pásy přitavením vodorovné NAIP   </t>
  </si>
  <si>
    <t>628</t>
  </si>
  <si>
    <t>628361100</t>
  </si>
  <si>
    <t xml:space="preserve">pás těžký asfaltovaný FOALBIT Al S 40   </t>
  </si>
  <si>
    <t xml:space="preserve">36,96 * 1,15   </t>
  </si>
  <si>
    <t>711161306</t>
  </si>
  <si>
    <t xml:space="preserve">Izolace proti zemní vlhkosti stěn foliemi nopovými pro běžné podmínky tl. 0,5 mm šířky 1,0 m   </t>
  </si>
  <si>
    <t xml:space="preserve">(6,60+5,60*2)*1,0   </t>
  </si>
  <si>
    <t>711161382</t>
  </si>
  <si>
    <t xml:space="preserve">Izolace proti zemní vlhkosti foliemi nopovými ukončené horní provětrávací lištou   </t>
  </si>
  <si>
    <t xml:space="preserve">6,60+5,60*2   </t>
  </si>
  <si>
    <t>998711101</t>
  </si>
  <si>
    <t xml:space="preserve">Přesun hmot tonážní pro izolace proti vodě, vlhkosti a plynům v objektech výšky do 6 m   </t>
  </si>
  <si>
    <t>713</t>
  </si>
  <si>
    <t xml:space="preserve">Izolace tepelné   </t>
  </si>
  <si>
    <t>713111111</t>
  </si>
  <si>
    <t xml:space="preserve">Montáž izolace tepelné vrchem stropů volně kladenými rohožemi, pásy, dílci, deskami   </t>
  </si>
  <si>
    <t xml:space="preserve">5,25*6,0   </t>
  </si>
  <si>
    <t>631</t>
  </si>
  <si>
    <t>631481150</t>
  </si>
  <si>
    <t xml:space="preserve">deska minerální izolační  600x1200 mm tl.160 mm   </t>
  </si>
  <si>
    <t xml:space="preserve">31,5 * 1,02   </t>
  </si>
  <si>
    <t>998713101</t>
  </si>
  <si>
    <t xml:space="preserve">Přesun hmot tonážní pro izolace tepelné v objektech v do 6 m   </t>
  </si>
  <si>
    <t>762</t>
  </si>
  <si>
    <t xml:space="preserve">Konstrukce tesařské   </t>
  </si>
  <si>
    <t>762083122</t>
  </si>
  <si>
    <t xml:space="preserve">Impregnace řeziva proti dřevokaznému hmyzu, houbám a plísním máčením třída ohrožení 3 a 4   </t>
  </si>
  <si>
    <t xml:space="preserve">(5,25*8+6,0*2+6,50*8+77,0)*0,10*0,12   </t>
  </si>
  <si>
    <t>762332131</t>
  </si>
  <si>
    <t xml:space="preserve">Montáž vázaných kcí krovů pravidelných z hraněného řeziva průřezové plochy do 120 cm2   </t>
  </si>
  <si>
    <t xml:space="preserve">"pozednice"   </t>
  </si>
  <si>
    <t xml:space="preserve">6,0*2   </t>
  </si>
  <si>
    <t xml:space="preserve">"krokve"   </t>
  </si>
  <si>
    <t xml:space="preserve">6,50*8   </t>
  </si>
  <si>
    <t xml:space="preserve">"roznášecí trámy + sloupky"   </t>
  </si>
  <si>
    <t xml:space="preserve">(6,25+0,25)*2   </t>
  </si>
  <si>
    <t>605</t>
  </si>
  <si>
    <t>605121300</t>
  </si>
  <si>
    <t xml:space="preserve">řezivo stavební hranol průřezu 100 x 120 mm   </t>
  </si>
  <si>
    <t xml:space="preserve">77,0*0,10*0,12*1,10   </t>
  </si>
  <si>
    <t>762342216</t>
  </si>
  <si>
    <t xml:space="preserve">Montáž laťování na střechách jednoduchých sklonu do 60° osové vzdálenosti do 600 mm   </t>
  </si>
  <si>
    <t xml:space="preserve">6,50*6,90   </t>
  </si>
  <si>
    <t>605141130</t>
  </si>
  <si>
    <t xml:space="preserve">řezivo jehličnaté,střešní latě impregnované   </t>
  </si>
  <si>
    <t xml:space="preserve">6,90*17*0,06*0,04*1,10   </t>
  </si>
  <si>
    <t>762395000</t>
  </si>
  <si>
    <t xml:space="preserve">Spojovací prostředky pro montáž krovu, bednění, laťování, světlíky, klíny   </t>
  </si>
  <si>
    <t xml:space="preserve">0,924+0,282   </t>
  </si>
  <si>
    <t>762822110</t>
  </si>
  <si>
    <t xml:space="preserve">Montáž stropního trámu z hraněného řeziva průřezové plochy do 144 cm2   </t>
  </si>
  <si>
    <t xml:space="preserve">5,25*8   </t>
  </si>
  <si>
    <t xml:space="preserve">42,0*0,10*0,12*1,10   </t>
  </si>
  <si>
    <t>762895000</t>
  </si>
  <si>
    <t xml:space="preserve">Spojovací prostředky pro montáž záklopu, stropnice a podbíjení   </t>
  </si>
  <si>
    <t xml:space="preserve">0,504   </t>
  </si>
  <si>
    <t>998762101</t>
  </si>
  <si>
    <t xml:space="preserve">Přesun hmot tonážní pro kce tesařské v objektech v do 6 m   </t>
  </si>
  <si>
    <t>763</t>
  </si>
  <si>
    <t xml:space="preserve">Konstrukce suché výstavby   </t>
  </si>
  <si>
    <t>763131531</t>
  </si>
  <si>
    <t xml:space="preserve">SDK podhled deska 1xDF 12,5 bez TI jednovrstvá spodní kce profil CD+UD   </t>
  </si>
  <si>
    <t xml:space="preserve">6,0*5,0   </t>
  </si>
  <si>
    <t>763131714</t>
  </si>
  <si>
    <t xml:space="preserve">SDK podhled základní penetrační nátěr   </t>
  </si>
  <si>
    <t xml:space="preserve">14,50+14,75   </t>
  </si>
  <si>
    <t>763131751</t>
  </si>
  <si>
    <t xml:space="preserve">Montáž parotěsné zábrany do SDK podhledu   </t>
  </si>
  <si>
    <t>283</t>
  </si>
  <si>
    <t>283292760</t>
  </si>
  <si>
    <t xml:space="preserve">folie nehořlavá parotěsná 140 g/m2   </t>
  </si>
  <si>
    <t xml:space="preserve">30 * 1,1   </t>
  </si>
  <si>
    <t>763164615</t>
  </si>
  <si>
    <t xml:space="preserve">SDK obklad kovových kcí tvaru U š do 0,6 m desky 1xDF 12,5   </t>
  </si>
  <si>
    <t xml:space="preserve">2,90+2,95   </t>
  </si>
  <si>
    <t>764</t>
  </si>
  <si>
    <t xml:space="preserve">Konstrukce klempířské   </t>
  </si>
  <si>
    <t>764101141</t>
  </si>
  <si>
    <t xml:space="preserve">Montáž krytiny střechy rovné z taškových tabulí sklonu do 30°   </t>
  </si>
  <si>
    <t>553501830</t>
  </si>
  <si>
    <t xml:space="preserve">tašková tabule Lindab Ideal 40 tl. 0,50 mm   </t>
  </si>
  <si>
    <t xml:space="preserve">PE  v ostatních barvách   </t>
  </si>
  <si>
    <t>553502050</t>
  </si>
  <si>
    <t xml:space="preserve">těsnění k taškovým tabulím Lindab 1000 mm   </t>
  </si>
  <si>
    <t>764202105</t>
  </si>
  <si>
    <t xml:space="preserve">Montáž oplechování štítu závětrnou lištou   </t>
  </si>
  <si>
    <t xml:space="preserve">6,50*2   </t>
  </si>
  <si>
    <t>138</t>
  </si>
  <si>
    <t>138801030</t>
  </si>
  <si>
    <t xml:space="preserve">plech tabule 0,5 mm šířka 1250 mm povrch 25 µm Polyester   </t>
  </si>
  <si>
    <t xml:space="preserve">13,0*0,33   </t>
  </si>
  <si>
    <t>764202134</t>
  </si>
  <si>
    <t xml:space="preserve">Montáž oplechování rovné okapové hrany   </t>
  </si>
  <si>
    <t xml:space="preserve">6,90*0,40   </t>
  </si>
  <si>
    <t>764206105</t>
  </si>
  <si>
    <t xml:space="preserve">Montáž oplechování rovných parapetů rš do 400 mm   </t>
  </si>
  <si>
    <t xml:space="preserve">1,30*0,25   </t>
  </si>
  <si>
    <t>764501103</t>
  </si>
  <si>
    <t xml:space="preserve">Montáž žlabu podokapního půlkulatého   </t>
  </si>
  <si>
    <t>553501000</t>
  </si>
  <si>
    <t xml:space="preserve">žlab podokapní půlkruhový R Lindab 125 mm   </t>
  </si>
  <si>
    <t xml:space="preserve">ocel+zinek+PVC,  odstín barvy ostatní   </t>
  </si>
  <si>
    <t>553501370</t>
  </si>
  <si>
    <t xml:space="preserve">spojka žlabů s těsněním Lindab 125 mm   </t>
  </si>
  <si>
    <t>764501104</t>
  </si>
  <si>
    <t xml:space="preserve">Montáž čela pro podokapní půlkulatý žlab   </t>
  </si>
  <si>
    <t>553501330</t>
  </si>
  <si>
    <t xml:space="preserve">čelo žlabové LINDAB 125 mm   </t>
  </si>
  <si>
    <t>764501105</t>
  </si>
  <si>
    <t xml:space="preserve">Montáž háku pro podokapní půlkulatý žlab   </t>
  </si>
  <si>
    <t>553501260</t>
  </si>
  <si>
    <t xml:space="preserve">hák žlabový s příchytným jazýčkem Lindab 125 mm   </t>
  </si>
  <si>
    <t>764501106</t>
  </si>
  <si>
    <t xml:space="preserve">Montáž hrdla pro podokapní půlkulatý žlab   </t>
  </si>
  <si>
    <t>553501480</t>
  </si>
  <si>
    <t xml:space="preserve">prvek napojovací roury LINDAB 87 mm   </t>
  </si>
  <si>
    <t>764508131</t>
  </si>
  <si>
    <t xml:space="preserve">Montáž kruhového svodu   </t>
  </si>
  <si>
    <t>553501060</t>
  </si>
  <si>
    <t xml:space="preserve">roura okapová odtoková Lindab D87 mm   </t>
  </si>
  <si>
    <t>764508132</t>
  </si>
  <si>
    <t xml:space="preserve">Montáž objímky kruhového svodu   </t>
  </si>
  <si>
    <t>553501420</t>
  </si>
  <si>
    <t xml:space="preserve">objímka roury úchytná LINDAB 87 mm   </t>
  </si>
  <si>
    <t>764508134</t>
  </si>
  <si>
    <t xml:space="preserve">Montáž horního dvojitého kolena kruhového svodu   </t>
  </si>
  <si>
    <t>553501580</t>
  </si>
  <si>
    <t xml:space="preserve">koleno odpadové Lindab úhel 60°, 87 mm   </t>
  </si>
  <si>
    <t>998764101</t>
  </si>
  <si>
    <t xml:space="preserve">Přesun hmot tonážní pro konstrukce klempířské v objektech v do 6 m   </t>
  </si>
  <si>
    <t>765</t>
  </si>
  <si>
    <t xml:space="preserve">Krytina skládaná   </t>
  </si>
  <si>
    <t>765191001</t>
  </si>
  <si>
    <t xml:space="preserve">Montáž pojistné hydroizolační fólie kladené ve sklonu do 20° lepením na krokve   </t>
  </si>
  <si>
    <t>283292950</t>
  </si>
  <si>
    <t xml:space="preserve">membrána podstřešní  150 g/m2 s aplikovanou spojovací páskou   </t>
  </si>
  <si>
    <t xml:space="preserve">44,85 * 1,1   </t>
  </si>
  <si>
    <t>998765101</t>
  </si>
  <si>
    <t xml:space="preserve">Přesun hmot tonážní pro krytiny skládané v objektech v do 6 m   </t>
  </si>
  <si>
    <t>766</t>
  </si>
  <si>
    <t xml:space="preserve">Konstrukce truhlářské   </t>
  </si>
  <si>
    <t>766423113</t>
  </si>
  <si>
    <t xml:space="preserve">Montáž obložení podhledů členitých palubkami z měkkého dřeva š do 100 mm   </t>
  </si>
  <si>
    <t xml:space="preserve">6,90*0,55*2+6,50*0,35*2   </t>
  </si>
  <si>
    <t>611</t>
  </si>
  <si>
    <t>611911200</t>
  </si>
  <si>
    <t xml:space="preserve">palubky obkladové SM profil klasický 12,5 x 96 mm A/B   </t>
  </si>
  <si>
    <t xml:space="preserve">12,14*1,10   </t>
  </si>
  <si>
    <t>766622131</t>
  </si>
  <si>
    <t xml:space="preserve">Montáž plastových oken plochy přes 1 m2 otevíravých výšky do 1,5 m s rámem do zdiva   </t>
  </si>
  <si>
    <t xml:space="preserve">1,25*1,20   </t>
  </si>
  <si>
    <t>611441100</t>
  </si>
  <si>
    <t xml:space="preserve">okno plastové jednokřídlové OS 125x120 cm   </t>
  </si>
  <si>
    <t>766660021</t>
  </si>
  <si>
    <t xml:space="preserve">Montáž dveřních křídel otvíravých 1křídlových š do 0,8 m požárních do ocelové zárubně   </t>
  </si>
  <si>
    <t>766660411</t>
  </si>
  <si>
    <t xml:space="preserve">Montáž vchodových dveří 1křídlových bez nadsvětlíku do zdiva   </t>
  </si>
  <si>
    <t>611441630</t>
  </si>
  <si>
    <t xml:space="preserve">dveře plastové vchodové 1křídlové otevíravé 90x200 cm   </t>
  </si>
  <si>
    <t>998763301</t>
  </si>
  <si>
    <t xml:space="preserve">Přesun hmot tonážní pro sádrokartonové konstrukce v objektech v do 6 m   </t>
  </si>
  <si>
    <t>998766101</t>
  </si>
  <si>
    <t xml:space="preserve">Přesun hmot tonážní pro konstrukce truhlářské v objektech v do 6 m   </t>
  </si>
  <si>
    <t>767</t>
  </si>
  <si>
    <t xml:space="preserve">Konstrukce zámečnické   </t>
  </si>
  <si>
    <t>767651111</t>
  </si>
  <si>
    <t xml:space="preserve">Montáž vrat garážových sekčních zajížděcích pod strop plochy do 6 m2   </t>
  </si>
  <si>
    <t>553458670</t>
  </si>
  <si>
    <t xml:space="preserve">vrata garážová sekční zateplená lamelová 2250 x 2125 mm   </t>
  </si>
  <si>
    <t>767651126</t>
  </si>
  <si>
    <t xml:space="preserve">Montáž vrat garážových sekčních elektrického stropního pohonu   </t>
  </si>
  <si>
    <t>553458770</t>
  </si>
  <si>
    <t xml:space="preserve">příslušenství garážových vrat pohon stropní elektrický do 6 m2 EOS   </t>
  </si>
  <si>
    <t>998767101</t>
  </si>
  <si>
    <t xml:space="preserve">Přesun hmot tonážní pro zámečnické konstrukce v objektech v do 6 m   </t>
  </si>
  <si>
    <t>781</t>
  </si>
  <si>
    <t xml:space="preserve">Dokončovací práce - obklady   </t>
  </si>
  <si>
    <t>781414111</t>
  </si>
  <si>
    <t xml:space="preserve">Montáž obkladaček vnitřních pravoúhlých pórovinových do 22 ks/m2 lepených flexibilním lepidlem   </t>
  </si>
  <si>
    <t>597</t>
  </si>
  <si>
    <t>597610390</t>
  </si>
  <si>
    <t xml:space="preserve">obkládačky keramické 20 x 25 x 0,68 cm I. j.   </t>
  </si>
  <si>
    <t xml:space="preserve">1,8 * 1,1   </t>
  </si>
  <si>
    <t>781419191</t>
  </si>
  <si>
    <t xml:space="preserve">Příplatek k montáži obkladů vnitřních pórovinových za plochu do 10 m2   </t>
  </si>
  <si>
    <t>781494511</t>
  </si>
  <si>
    <t xml:space="preserve">Plastové profily ukončovací lepené flexibilním lepidlem   </t>
  </si>
  <si>
    <t xml:space="preserve">1,80*2+1,0   </t>
  </si>
  <si>
    <t>998781101</t>
  </si>
  <si>
    <t xml:space="preserve">Přesun hmot tonážní pro obklady keramické v objektech v do 6 m   </t>
  </si>
  <si>
    <t>783</t>
  </si>
  <si>
    <t xml:space="preserve">Dokončovací práce - nátěry   </t>
  </si>
  <si>
    <t>783118211</t>
  </si>
  <si>
    <t xml:space="preserve">Lakovací dvojnásobný syntetický nátěr truhlářských konstrukcí   </t>
  </si>
  <si>
    <t>783823135</t>
  </si>
  <si>
    <t xml:space="preserve">Penetrační silikonový nátěr hladkých, tenkovrstvých zrnitých a štukových omítek   </t>
  </si>
  <si>
    <t>783827425</t>
  </si>
  <si>
    <t xml:space="preserve">Krycí dvojnásobný silikonový nátěr omítek stupně členitosti 1 a 2   </t>
  </si>
  <si>
    <t>783913151</t>
  </si>
  <si>
    <t xml:space="preserve">Penetrační syntetický nátěr hladkých betonových podlah   </t>
  </si>
  <si>
    <t>783917161</t>
  </si>
  <si>
    <t xml:space="preserve">Krycí dvojnásobný syntetický nátěr betonové podlahy   </t>
  </si>
  <si>
    <t>784</t>
  </si>
  <si>
    <t xml:space="preserve">Dokončovací práce - malby a tapety   </t>
  </si>
  <si>
    <t>784181011</t>
  </si>
  <si>
    <t xml:space="preserve">Dvojnásobné pačokování v místnostech výšky do 3,80 m   </t>
  </si>
  <si>
    <t xml:space="preserve">(2,90+2,95+5,0*2)*2*2,35   </t>
  </si>
  <si>
    <t>784312021</t>
  </si>
  <si>
    <t xml:space="preserve">Dvojnásobné bílé vápenné malby v místnostech výšky do 3,80 m   </t>
  </si>
  <si>
    <t xml:space="preserve">(2,90+2,95+5,0*2)*2*2,35+14,50+14,75   </t>
  </si>
  <si>
    <t xml:space="preserve">Celkem   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</si>
</sst>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7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9"/>
      <name val="MS Sans Serif"/>
      <charset val="238"/>
    </font>
    <font>
      <sz val="8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sz val="9"/>
      <name val="MS Sans Serif"/>
      <charset val="238"/>
    </font>
    <font>
      <sz val="7"/>
      <name val="MS Sans Serif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i/>
      <sz val="8"/>
      <color indexed="12"/>
      <name val="Arial CE"/>
      <charset val="238"/>
    </font>
    <font>
      <i/>
      <sz val="7"/>
      <name val="Arial CE"/>
      <charset val="238"/>
    </font>
    <font>
      <sz val="8"/>
      <color indexed="20"/>
      <name val="Arial CE"/>
      <charset val="238"/>
    </font>
    <font>
      <sz val="8"/>
      <color indexed="61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57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>
      <alignment horizontal="left" vertical="top"/>
      <protection locked="0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5" fontId="7" fillId="0" borderId="0" xfId="0" applyNumberFormat="1" applyFont="1" applyAlignment="1">
      <alignment horizontal="right" vertical="top"/>
      <protection locked="0"/>
    </xf>
    <xf numFmtId="166" fontId="6" fillId="0" borderId="0" xfId="0" applyNumberFormat="1" applyFont="1" applyAlignment="1" applyProtection="1">
      <alignment horizontal="right" vertical="top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  <protection locked="0"/>
    </xf>
    <xf numFmtId="164" fontId="9" fillId="0" borderId="0" xfId="0" applyNumberFormat="1" applyFont="1" applyAlignment="1">
      <alignment horizontal="right"/>
      <protection locked="0"/>
    </xf>
    <xf numFmtId="0" fontId="9" fillId="0" borderId="0" xfId="0" applyFont="1" applyAlignment="1">
      <alignment horizontal="left" wrapText="1"/>
      <protection locked="0"/>
    </xf>
    <xf numFmtId="165" fontId="9" fillId="0" borderId="0" xfId="0" applyNumberFormat="1" applyFont="1" applyAlignment="1">
      <alignment horizontal="right"/>
      <protection locked="0"/>
    </xf>
    <xf numFmtId="166" fontId="9" fillId="0" borderId="0" xfId="0" applyNumberFormat="1" applyFont="1" applyAlignment="1">
      <alignment horizontal="right"/>
      <protection locked="0"/>
    </xf>
    <xf numFmtId="164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5" fontId="10" fillId="0" borderId="0" xfId="0" applyNumberFormat="1" applyFont="1" applyAlignment="1">
      <alignment horizontal="right"/>
      <protection locked="0"/>
    </xf>
    <xf numFmtId="166" fontId="10" fillId="0" borderId="0" xfId="0" applyNumberFormat="1" applyFont="1" applyAlignment="1">
      <alignment horizontal="right"/>
      <protection locked="0"/>
    </xf>
    <xf numFmtId="164" fontId="4" fillId="0" borderId="1" xfId="0" applyNumberFormat="1" applyFont="1" applyBorder="1" applyAlignment="1">
      <alignment horizontal="right"/>
      <protection locked="0"/>
    </xf>
    <xf numFmtId="0" fontId="4" fillId="0" borderId="1" xfId="0" applyFont="1" applyBorder="1" applyAlignment="1">
      <alignment horizontal="left" wrapText="1"/>
      <protection locked="0"/>
    </xf>
    <xf numFmtId="165" fontId="4" fillId="0" borderId="1" xfId="0" applyNumberFormat="1" applyFont="1" applyBorder="1" applyAlignment="1">
      <alignment horizontal="right"/>
      <protection locked="0"/>
    </xf>
    <xf numFmtId="166" fontId="4" fillId="0" borderId="1" xfId="0" applyNumberFormat="1" applyFont="1" applyBorder="1" applyAlignment="1">
      <alignment horizontal="right"/>
      <protection locked="0"/>
    </xf>
    <xf numFmtId="164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165" fontId="11" fillId="0" borderId="0" xfId="0" applyNumberFormat="1" applyFont="1" applyAlignment="1">
      <alignment horizontal="right"/>
      <protection locked="0"/>
    </xf>
    <xf numFmtId="166" fontId="11" fillId="0" borderId="0" xfId="0" applyNumberFormat="1" applyFont="1" applyAlignment="1">
      <alignment horizontal="right"/>
      <protection locked="0"/>
    </xf>
    <xf numFmtId="164" fontId="12" fillId="0" borderId="1" xfId="0" applyNumberFormat="1" applyFont="1" applyBorder="1" applyAlignment="1">
      <alignment horizontal="right"/>
      <protection locked="0"/>
    </xf>
    <xf numFmtId="0" fontId="12" fillId="0" borderId="1" xfId="0" applyFont="1" applyBorder="1" applyAlignment="1">
      <alignment horizontal="left" wrapText="1"/>
      <protection locked="0"/>
    </xf>
    <xf numFmtId="165" fontId="12" fillId="0" borderId="1" xfId="0" applyNumberFormat="1" applyFont="1" applyBorder="1" applyAlignment="1">
      <alignment horizontal="right"/>
      <protection locked="0"/>
    </xf>
    <xf numFmtId="166" fontId="12" fillId="0" borderId="1" xfId="0" applyNumberFormat="1" applyFont="1" applyBorder="1" applyAlignment="1">
      <alignment horizontal="right"/>
      <protection locked="0"/>
    </xf>
    <xf numFmtId="164" fontId="13" fillId="0" borderId="0" xfId="0" applyNumberFormat="1" applyFont="1" applyAlignment="1">
      <alignment horizontal="right" vertical="center"/>
      <protection locked="0"/>
    </xf>
    <xf numFmtId="0" fontId="13" fillId="0" borderId="0" xfId="0" applyFont="1" applyAlignment="1">
      <alignment horizontal="left" vertical="center" wrapText="1"/>
      <protection locked="0"/>
    </xf>
    <xf numFmtId="165" fontId="13" fillId="0" borderId="0" xfId="0" applyNumberFormat="1" applyFont="1" applyAlignment="1">
      <alignment horizontal="right" vertical="center"/>
      <protection locked="0"/>
    </xf>
    <xf numFmtId="166" fontId="13" fillId="0" borderId="0" xfId="0" applyNumberFormat="1" applyFont="1" applyAlignment="1">
      <alignment horizontal="right" vertical="center"/>
      <protection locked="0"/>
    </xf>
    <xf numFmtId="164" fontId="14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165" fontId="14" fillId="0" borderId="0" xfId="0" applyNumberFormat="1" applyFont="1" applyAlignment="1">
      <alignment horizontal="right"/>
      <protection locked="0"/>
    </xf>
    <xf numFmtId="166" fontId="14" fillId="0" borderId="0" xfId="0" applyNumberFormat="1" applyFont="1" applyAlignment="1">
      <alignment horizontal="right"/>
      <protection locked="0"/>
    </xf>
    <xf numFmtId="164" fontId="15" fillId="0" borderId="0" xfId="0" applyNumberFormat="1" applyFont="1" applyAlignment="1">
      <alignment horizontal="right"/>
      <protection locked="0"/>
    </xf>
    <xf numFmtId="0" fontId="15" fillId="0" borderId="0" xfId="0" applyFont="1" applyAlignment="1">
      <alignment horizontal="left" wrapText="1"/>
      <protection locked="0"/>
    </xf>
    <xf numFmtId="165" fontId="15" fillId="0" borderId="0" xfId="0" applyNumberFormat="1" applyFont="1" applyAlignment="1">
      <alignment horizontal="right"/>
      <protection locked="0"/>
    </xf>
    <xf numFmtId="166" fontId="15" fillId="0" borderId="0" xfId="0" applyNumberFormat="1" applyFont="1" applyAlignment="1">
      <alignment horizontal="right"/>
      <protection locked="0"/>
    </xf>
    <xf numFmtId="164" fontId="16" fillId="0" borderId="0" xfId="0" applyNumberFormat="1" applyFont="1" applyAlignment="1">
      <alignment horizontal="right"/>
      <protection locked="0"/>
    </xf>
    <xf numFmtId="0" fontId="16" fillId="0" borderId="0" xfId="0" applyFont="1" applyAlignment="1">
      <alignment horizontal="left" wrapText="1"/>
      <protection locked="0"/>
    </xf>
    <xf numFmtId="165" fontId="16" fillId="0" borderId="0" xfId="0" applyNumberFormat="1" applyFont="1" applyAlignment="1">
      <alignment horizontal="right"/>
      <protection locked="0"/>
    </xf>
    <xf numFmtId="166" fontId="16" fillId="0" borderId="0" xfId="0" applyNumberFormat="1" applyFont="1" applyAlignment="1">
      <alignment horizontal="right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9"/>
  <sheetViews>
    <sheetView showGridLines="0" tabSelected="1" workbookViewId="0">
      <pane ySplit="12" topLeftCell="A241" activePane="bottomLeft" state="frozenSplit"/>
      <selection pane="bottomLeft" activeCell="G83" sqref="G83"/>
    </sheetView>
  </sheetViews>
  <sheetFormatPr defaultColWidth="10.5" defaultRowHeight="12" customHeight="1"/>
  <cols>
    <col min="1" max="1" width="6.6640625" style="2" customWidth="1"/>
    <col min="2" max="2" width="7.6640625" style="3" customWidth="1"/>
    <col min="3" max="3" width="11.6640625" style="3" customWidth="1"/>
    <col min="4" max="4" width="50" style="3" customWidth="1"/>
    <col min="5" max="5" width="5.5" style="3" customWidth="1"/>
    <col min="6" max="6" width="13.33203125" style="4" customWidth="1"/>
    <col min="7" max="7" width="17.83203125" style="5" customWidth="1"/>
    <col min="8" max="8" width="21.1640625" style="5" customWidth="1"/>
    <col min="9" max="16384" width="10.5" style="1"/>
  </cols>
  <sheetData>
    <row r="1" spans="1:8" s="6" customFormat="1" ht="27.75" customHeight="1">
      <c r="A1" s="55" t="s">
        <v>0</v>
      </c>
      <c r="B1" s="55"/>
      <c r="C1" s="55"/>
      <c r="D1" s="55"/>
      <c r="E1" s="55"/>
      <c r="F1" s="56"/>
      <c r="G1" s="55"/>
      <c r="H1" s="55"/>
    </row>
    <row r="2" spans="1:8" s="6" customFormat="1" ht="12.75" customHeight="1">
      <c r="A2" s="7" t="s">
        <v>1</v>
      </c>
      <c r="B2" s="7"/>
      <c r="C2" s="7"/>
      <c r="D2" s="7"/>
      <c r="E2" s="7"/>
      <c r="F2" s="8"/>
      <c r="G2" s="7"/>
      <c r="H2" s="7"/>
    </row>
    <row r="3" spans="1:8" s="6" customFormat="1" ht="12.75" customHeight="1">
      <c r="A3" s="7" t="s">
        <v>2</v>
      </c>
      <c r="B3" s="7"/>
      <c r="C3" s="7"/>
      <c r="D3" s="7"/>
      <c r="E3" s="7"/>
      <c r="F3" s="8"/>
      <c r="G3" s="7"/>
      <c r="H3" s="7"/>
    </row>
    <row r="4" spans="1:8" s="6" customFormat="1" ht="13.5" customHeight="1">
      <c r="A4" s="9"/>
      <c r="B4" s="7"/>
      <c r="C4" s="9"/>
      <c r="D4" s="7"/>
      <c r="E4" s="7"/>
      <c r="F4" s="8"/>
      <c r="G4" s="7"/>
      <c r="H4" s="7"/>
    </row>
    <row r="5" spans="1:8" s="6" customFormat="1" ht="6.75" customHeight="1">
      <c r="A5" s="10"/>
      <c r="B5" s="10"/>
      <c r="C5" s="10"/>
      <c r="D5" s="10"/>
      <c r="E5" s="10"/>
      <c r="F5" s="1"/>
      <c r="G5" s="11"/>
      <c r="H5" s="10"/>
    </row>
    <row r="6" spans="1:8" s="6" customFormat="1" ht="12.75" customHeight="1">
      <c r="A6" s="12" t="s">
        <v>3</v>
      </c>
      <c r="B6" s="13"/>
      <c r="C6" s="13"/>
      <c r="D6" s="13"/>
      <c r="E6" s="13"/>
      <c r="F6" s="14"/>
      <c r="G6" s="15"/>
      <c r="H6" s="15"/>
    </row>
    <row r="7" spans="1:8" s="6" customFormat="1" ht="12.75" customHeight="1">
      <c r="A7" s="12" t="s">
        <v>4</v>
      </c>
      <c r="B7" s="13"/>
      <c r="C7" s="13"/>
      <c r="D7" s="13"/>
      <c r="E7" s="13"/>
      <c r="F7" s="14"/>
      <c r="G7" s="12" t="s">
        <v>5</v>
      </c>
      <c r="H7" s="15"/>
    </row>
    <row r="8" spans="1:8" s="6" customFormat="1" ht="12.75" customHeight="1">
      <c r="A8" s="12" t="s">
        <v>6</v>
      </c>
      <c r="B8" s="13"/>
      <c r="C8" s="13"/>
      <c r="D8" s="13"/>
      <c r="E8" s="13"/>
      <c r="F8" s="14"/>
      <c r="G8" s="12" t="s">
        <v>7</v>
      </c>
      <c r="H8" s="15"/>
    </row>
    <row r="9" spans="1:8" s="6" customFormat="1" ht="6" customHeight="1">
      <c r="A9" s="11"/>
      <c r="B9" s="11"/>
      <c r="C9" s="11"/>
      <c r="D9" s="11"/>
      <c r="E9" s="11"/>
      <c r="F9" s="1"/>
      <c r="G9" s="11"/>
      <c r="H9" s="11"/>
    </row>
    <row r="10" spans="1:8" s="6" customFormat="1" ht="24" customHeight="1">
      <c r="A10" s="16" t="s">
        <v>8</v>
      </c>
      <c r="B10" s="16" t="s">
        <v>9</v>
      </c>
      <c r="C10" s="16" t="s">
        <v>10</v>
      </c>
      <c r="D10" s="16" t="s">
        <v>11</v>
      </c>
      <c r="E10" s="16" t="s">
        <v>12</v>
      </c>
      <c r="F10" s="17" t="s">
        <v>13</v>
      </c>
      <c r="G10" s="16" t="s">
        <v>14</v>
      </c>
      <c r="H10" s="16" t="s">
        <v>15</v>
      </c>
    </row>
    <row r="11" spans="1:8" s="6" customFormat="1" ht="12.75" hidden="1" customHeight="1">
      <c r="A11" s="16" t="s">
        <v>16</v>
      </c>
      <c r="B11" s="16" t="s">
        <v>17</v>
      </c>
      <c r="C11" s="16" t="s">
        <v>18</v>
      </c>
      <c r="D11" s="16" t="s">
        <v>19</v>
      </c>
      <c r="E11" s="16" t="s">
        <v>20</v>
      </c>
      <c r="F11" s="18" t="s">
        <v>21</v>
      </c>
      <c r="G11" s="16" t="s">
        <v>22</v>
      </c>
      <c r="H11" s="16" t="s">
        <v>23</v>
      </c>
    </row>
    <row r="12" spans="1:8" s="6" customFormat="1" ht="4.5" customHeight="1">
      <c r="A12" s="11"/>
      <c r="B12" s="11"/>
      <c r="C12" s="11"/>
      <c r="D12" s="11"/>
      <c r="E12" s="11"/>
      <c r="F12" s="1"/>
      <c r="G12" s="11"/>
      <c r="H12" s="11"/>
    </row>
    <row r="13" spans="1:8" s="6" customFormat="1" ht="30.75" customHeight="1">
      <c r="A13" s="19"/>
      <c r="B13" s="20"/>
      <c r="C13" s="20" t="s">
        <v>24</v>
      </c>
      <c r="D13" s="20" t="s">
        <v>25</v>
      </c>
      <c r="E13" s="20"/>
      <c r="F13" s="21"/>
      <c r="G13" s="22"/>
      <c r="H13" s="22"/>
    </row>
    <row r="14" spans="1:8" s="6" customFormat="1" ht="28.5" customHeight="1">
      <c r="A14" s="23"/>
      <c r="B14" s="24"/>
      <c r="C14" s="24" t="s">
        <v>16</v>
      </c>
      <c r="D14" s="24" t="s">
        <v>26</v>
      </c>
      <c r="E14" s="24"/>
      <c r="F14" s="25"/>
      <c r="G14" s="26"/>
      <c r="H14" s="26">
        <f>H15+H16+H17+H18+H19+H20+H21+H22+H23</f>
        <v>13499.340000000002</v>
      </c>
    </row>
    <row r="15" spans="1:8" s="6" customFormat="1" ht="24" customHeight="1">
      <c r="A15" s="27">
        <v>1</v>
      </c>
      <c r="B15" s="28" t="s">
        <v>27</v>
      </c>
      <c r="C15" s="28" t="s">
        <v>28</v>
      </c>
      <c r="D15" s="28" t="s">
        <v>29</v>
      </c>
      <c r="E15" s="28" t="s">
        <v>30</v>
      </c>
      <c r="F15" s="29">
        <v>9.24</v>
      </c>
      <c r="G15" s="30">
        <v>560</v>
      </c>
      <c r="H15" s="30">
        <f>F15*G15</f>
        <v>5174.4000000000005</v>
      </c>
    </row>
    <row r="16" spans="1:8" s="6" customFormat="1" ht="13.5" customHeight="1">
      <c r="A16" s="31"/>
      <c r="B16" s="32"/>
      <c r="C16" s="32"/>
      <c r="D16" s="32" t="s">
        <v>31</v>
      </c>
      <c r="E16" s="32"/>
      <c r="F16" s="33">
        <v>9.24</v>
      </c>
      <c r="G16" s="34"/>
      <c r="H16" s="30">
        <f t="shared" ref="H16:H23" si="0">F16*G16</f>
        <v>0</v>
      </c>
    </row>
    <row r="17" spans="1:8" s="6" customFormat="1" ht="13.5" customHeight="1">
      <c r="A17" s="27">
        <v>2</v>
      </c>
      <c r="B17" s="28" t="s">
        <v>27</v>
      </c>
      <c r="C17" s="28" t="s">
        <v>32</v>
      </c>
      <c r="D17" s="28" t="s">
        <v>33</v>
      </c>
      <c r="E17" s="28" t="s">
        <v>30</v>
      </c>
      <c r="F17" s="29">
        <v>8.2080000000000002</v>
      </c>
      <c r="G17" s="30">
        <v>460</v>
      </c>
      <c r="H17" s="30">
        <f t="shared" si="0"/>
        <v>3775.6800000000003</v>
      </c>
    </row>
    <row r="18" spans="1:8" s="6" customFormat="1" ht="13.5" customHeight="1">
      <c r="A18" s="31"/>
      <c r="B18" s="32"/>
      <c r="C18" s="32"/>
      <c r="D18" s="32" t="s">
        <v>34</v>
      </c>
      <c r="E18" s="32"/>
      <c r="F18" s="33">
        <v>8.2080000000000002</v>
      </c>
      <c r="G18" s="34"/>
      <c r="H18" s="30">
        <f t="shared" si="0"/>
        <v>0</v>
      </c>
    </row>
    <row r="19" spans="1:8" s="6" customFormat="1" ht="13.5" customHeight="1">
      <c r="A19" s="27">
        <v>3</v>
      </c>
      <c r="B19" s="28" t="s">
        <v>27</v>
      </c>
      <c r="C19" s="28" t="s">
        <v>35</v>
      </c>
      <c r="D19" s="28" t="s">
        <v>36</v>
      </c>
      <c r="E19" s="28" t="s">
        <v>30</v>
      </c>
      <c r="F19" s="29">
        <v>0.1</v>
      </c>
      <c r="G19" s="30">
        <v>2500</v>
      </c>
      <c r="H19" s="30">
        <f t="shared" si="0"/>
        <v>250</v>
      </c>
    </row>
    <row r="20" spans="1:8" s="6" customFormat="1" ht="13.5" customHeight="1">
      <c r="A20" s="31"/>
      <c r="B20" s="32"/>
      <c r="C20" s="32"/>
      <c r="D20" s="32" t="s">
        <v>37</v>
      </c>
      <c r="E20" s="32"/>
      <c r="F20" s="33">
        <v>0.1</v>
      </c>
      <c r="G20" s="34"/>
      <c r="H20" s="30">
        <f t="shared" si="0"/>
        <v>0</v>
      </c>
    </row>
    <row r="21" spans="1:8" s="6" customFormat="1" ht="24" customHeight="1">
      <c r="A21" s="27">
        <v>4</v>
      </c>
      <c r="B21" s="28" t="s">
        <v>27</v>
      </c>
      <c r="C21" s="28" t="s">
        <v>38</v>
      </c>
      <c r="D21" s="28" t="s">
        <v>39</v>
      </c>
      <c r="E21" s="28" t="s">
        <v>30</v>
      </c>
      <c r="F21" s="29">
        <v>17.547999999999998</v>
      </c>
      <c r="G21" s="30">
        <v>125</v>
      </c>
      <c r="H21" s="30">
        <f t="shared" si="0"/>
        <v>2193.5</v>
      </c>
    </row>
    <row r="22" spans="1:8" s="6" customFormat="1" ht="13.5" customHeight="1">
      <c r="A22" s="27">
        <v>5</v>
      </c>
      <c r="B22" s="28" t="s">
        <v>27</v>
      </c>
      <c r="C22" s="28" t="s">
        <v>40</v>
      </c>
      <c r="D22" s="28" t="s">
        <v>41</v>
      </c>
      <c r="E22" s="28" t="s">
        <v>30</v>
      </c>
      <c r="F22" s="29">
        <v>17.547999999999998</v>
      </c>
      <c r="G22" s="30">
        <v>75</v>
      </c>
      <c r="H22" s="30">
        <f t="shared" si="0"/>
        <v>1316.1</v>
      </c>
    </row>
    <row r="23" spans="1:8" s="6" customFormat="1" ht="13.5" customHeight="1">
      <c r="A23" s="27">
        <v>6</v>
      </c>
      <c r="B23" s="28" t="s">
        <v>27</v>
      </c>
      <c r="C23" s="28" t="s">
        <v>42</v>
      </c>
      <c r="D23" s="28" t="s">
        <v>43</v>
      </c>
      <c r="E23" s="28" t="s">
        <v>30</v>
      </c>
      <c r="F23" s="29">
        <v>17.547999999999998</v>
      </c>
      <c r="G23" s="30">
        <v>45</v>
      </c>
      <c r="H23" s="30">
        <f t="shared" si="0"/>
        <v>789.66</v>
      </c>
    </row>
    <row r="24" spans="1:8" s="6" customFormat="1" ht="28.5" customHeight="1">
      <c r="A24" s="23"/>
      <c r="B24" s="24"/>
      <c r="C24" s="24" t="s">
        <v>17</v>
      </c>
      <c r="D24" s="24" t="s">
        <v>44</v>
      </c>
      <c r="E24" s="24"/>
      <c r="F24" s="25"/>
      <c r="G24" s="26"/>
      <c r="H24" s="26">
        <f>H25+H26+H27+H28</f>
        <v>26157.600000000002</v>
      </c>
    </row>
    <row r="25" spans="1:8" s="6" customFormat="1" ht="13.5" customHeight="1">
      <c r="A25" s="27">
        <v>7</v>
      </c>
      <c r="B25" s="28" t="s">
        <v>45</v>
      </c>
      <c r="C25" s="28" t="s">
        <v>46</v>
      </c>
      <c r="D25" s="28" t="s">
        <v>47</v>
      </c>
      <c r="E25" s="28" t="s">
        <v>30</v>
      </c>
      <c r="F25" s="29">
        <v>8.2080000000000002</v>
      </c>
      <c r="G25" s="30">
        <v>2200</v>
      </c>
      <c r="H25" s="30">
        <f>F25*G25</f>
        <v>18057.600000000002</v>
      </c>
    </row>
    <row r="26" spans="1:8" s="6" customFormat="1" ht="13.5" customHeight="1">
      <c r="A26" s="31"/>
      <c r="B26" s="32"/>
      <c r="C26" s="32"/>
      <c r="D26" s="32" t="s">
        <v>34</v>
      </c>
      <c r="E26" s="32"/>
      <c r="F26" s="33">
        <v>8.2080000000000002</v>
      </c>
      <c r="G26" s="34"/>
      <c r="H26" s="30">
        <f t="shared" ref="H26:H47" si="1">F26*G26</f>
        <v>0</v>
      </c>
    </row>
    <row r="27" spans="1:8" s="6" customFormat="1" ht="13.5" customHeight="1">
      <c r="A27" s="27">
        <v>8</v>
      </c>
      <c r="B27" s="28" t="s">
        <v>45</v>
      </c>
      <c r="C27" s="28" t="s">
        <v>48</v>
      </c>
      <c r="D27" s="28" t="s">
        <v>49</v>
      </c>
      <c r="E27" s="28" t="s">
        <v>50</v>
      </c>
      <c r="F27" s="29">
        <v>36</v>
      </c>
      <c r="G27" s="30">
        <v>160</v>
      </c>
      <c r="H27" s="30">
        <f t="shared" si="1"/>
        <v>5760</v>
      </c>
    </row>
    <row r="28" spans="1:8" s="6" customFormat="1" ht="13.5" customHeight="1">
      <c r="A28" s="27">
        <v>9</v>
      </c>
      <c r="B28" s="28" t="s">
        <v>45</v>
      </c>
      <c r="C28" s="28" t="s">
        <v>51</v>
      </c>
      <c r="D28" s="28" t="s">
        <v>52</v>
      </c>
      <c r="E28" s="28" t="s">
        <v>50</v>
      </c>
      <c r="F28" s="29">
        <v>36</v>
      </c>
      <c r="G28" s="30">
        <v>65</v>
      </c>
      <c r="H28" s="30">
        <f t="shared" si="1"/>
        <v>2340</v>
      </c>
    </row>
    <row r="29" spans="1:8" s="6" customFormat="1" ht="28.5" customHeight="1">
      <c r="A29" s="23"/>
      <c r="B29" s="24"/>
      <c r="C29" s="24" t="s">
        <v>18</v>
      </c>
      <c r="D29" s="24" t="s">
        <v>53</v>
      </c>
      <c r="E29" s="24"/>
      <c r="F29" s="25"/>
      <c r="G29" s="26"/>
      <c r="H29" s="30">
        <f>H30+H31+H32+H33+H34+H35+H36+H37+H38+H39+H40+H41+H42+H43+H44+H45+H46+H47</f>
        <v>100550</v>
      </c>
    </row>
    <row r="30" spans="1:8" s="6" customFormat="1" ht="24" customHeight="1">
      <c r="A30" s="27">
        <v>10</v>
      </c>
      <c r="B30" s="28" t="s">
        <v>45</v>
      </c>
      <c r="C30" s="28" t="s">
        <v>54</v>
      </c>
      <c r="D30" s="28" t="s">
        <v>55</v>
      </c>
      <c r="E30" s="28" t="s">
        <v>56</v>
      </c>
      <c r="F30" s="29">
        <v>0.11799999999999999</v>
      </c>
      <c r="G30" s="30">
        <v>7800</v>
      </c>
      <c r="H30" s="30">
        <f t="shared" si="1"/>
        <v>920.4</v>
      </c>
    </row>
    <row r="31" spans="1:8" s="6" customFormat="1" ht="13.5" customHeight="1">
      <c r="A31" s="31"/>
      <c r="B31" s="32"/>
      <c r="C31" s="32"/>
      <c r="D31" s="32" t="s">
        <v>57</v>
      </c>
      <c r="E31" s="32"/>
      <c r="F31" s="33">
        <v>0.11799999999999999</v>
      </c>
      <c r="G31" s="34"/>
      <c r="H31" s="30">
        <f t="shared" si="1"/>
        <v>0</v>
      </c>
    </row>
    <row r="32" spans="1:8" s="6" customFormat="1" ht="13.5" customHeight="1">
      <c r="A32" s="35">
        <v>11</v>
      </c>
      <c r="B32" s="36" t="s">
        <v>58</v>
      </c>
      <c r="C32" s="36" t="s">
        <v>59</v>
      </c>
      <c r="D32" s="36" t="s">
        <v>60</v>
      </c>
      <c r="E32" s="36" t="s">
        <v>56</v>
      </c>
      <c r="F32" s="37">
        <v>0.11799999999999999</v>
      </c>
      <c r="G32" s="38">
        <v>26500</v>
      </c>
      <c r="H32" s="30">
        <f t="shared" si="1"/>
        <v>3127</v>
      </c>
    </row>
    <row r="33" spans="1:8" s="6" customFormat="1" ht="12" customHeight="1">
      <c r="A33" s="39"/>
      <c r="B33" s="40"/>
      <c r="C33" s="40"/>
      <c r="D33" s="40" t="s">
        <v>61</v>
      </c>
      <c r="E33" s="40"/>
      <c r="F33" s="41"/>
      <c r="G33" s="42"/>
      <c r="H33" s="30">
        <f t="shared" si="1"/>
        <v>0</v>
      </c>
    </row>
    <row r="34" spans="1:8" s="6" customFormat="1" ht="13.5" customHeight="1">
      <c r="A34" s="27">
        <v>12</v>
      </c>
      <c r="B34" s="28" t="s">
        <v>45</v>
      </c>
      <c r="C34" s="28" t="s">
        <v>62</v>
      </c>
      <c r="D34" s="28" t="s">
        <v>63</v>
      </c>
      <c r="E34" s="28" t="s">
        <v>30</v>
      </c>
      <c r="F34" s="29">
        <v>0.221</v>
      </c>
      <c r="G34" s="30">
        <v>6500</v>
      </c>
      <c r="H34" s="30">
        <f t="shared" si="1"/>
        <v>1436.5</v>
      </c>
    </row>
    <row r="35" spans="1:8" s="6" customFormat="1" ht="13.5" customHeight="1">
      <c r="A35" s="31"/>
      <c r="B35" s="32"/>
      <c r="C35" s="32"/>
      <c r="D35" s="32" t="s">
        <v>64</v>
      </c>
      <c r="E35" s="32"/>
      <c r="F35" s="33">
        <v>0.221</v>
      </c>
      <c r="G35" s="34"/>
      <c r="H35" s="30">
        <f t="shared" si="1"/>
        <v>0</v>
      </c>
    </row>
    <row r="36" spans="1:8" s="6" customFormat="1" ht="24" customHeight="1">
      <c r="A36" s="27">
        <v>13</v>
      </c>
      <c r="B36" s="28" t="s">
        <v>45</v>
      </c>
      <c r="C36" s="28" t="s">
        <v>65</v>
      </c>
      <c r="D36" s="28" t="s">
        <v>66</v>
      </c>
      <c r="E36" s="28" t="s">
        <v>50</v>
      </c>
      <c r="F36" s="29">
        <v>57.819000000000003</v>
      </c>
      <c r="G36" s="30">
        <v>1400</v>
      </c>
      <c r="H36" s="30">
        <f t="shared" si="1"/>
        <v>80946.600000000006</v>
      </c>
    </row>
    <row r="37" spans="1:8" s="6" customFormat="1" ht="13.5" customHeight="1">
      <c r="A37" s="31"/>
      <c r="B37" s="32"/>
      <c r="C37" s="32"/>
      <c r="D37" s="32" t="s">
        <v>67</v>
      </c>
      <c r="E37" s="32"/>
      <c r="F37" s="33">
        <v>59.54</v>
      </c>
      <c r="G37" s="34"/>
      <c r="H37" s="30">
        <f t="shared" si="1"/>
        <v>0</v>
      </c>
    </row>
    <row r="38" spans="1:8" s="6" customFormat="1" ht="13.5" customHeight="1">
      <c r="A38" s="31"/>
      <c r="B38" s="32"/>
      <c r="C38" s="32"/>
      <c r="D38" s="32" t="s">
        <v>68</v>
      </c>
      <c r="E38" s="32"/>
      <c r="F38" s="33">
        <v>6.36</v>
      </c>
      <c r="G38" s="34"/>
      <c r="H38" s="30">
        <f t="shared" si="1"/>
        <v>0</v>
      </c>
    </row>
    <row r="39" spans="1:8" s="6" customFormat="1" ht="13.5" customHeight="1">
      <c r="A39" s="43"/>
      <c r="B39" s="44"/>
      <c r="C39" s="44"/>
      <c r="D39" s="44" t="s">
        <v>69</v>
      </c>
      <c r="E39" s="44"/>
      <c r="F39" s="45"/>
      <c r="G39" s="46"/>
      <c r="H39" s="30">
        <f t="shared" si="1"/>
        <v>0</v>
      </c>
    </row>
    <row r="40" spans="1:8" s="6" customFormat="1" ht="13.5" customHeight="1">
      <c r="A40" s="31"/>
      <c r="B40" s="32"/>
      <c r="C40" s="32"/>
      <c r="D40" s="32" t="s">
        <v>70</v>
      </c>
      <c r="E40" s="32"/>
      <c r="F40" s="33">
        <v>-8.0809999999999995</v>
      </c>
      <c r="G40" s="34"/>
      <c r="H40" s="30">
        <f t="shared" si="1"/>
        <v>0</v>
      </c>
    </row>
    <row r="41" spans="1:8" s="6" customFormat="1" ht="13.5" customHeight="1">
      <c r="A41" s="47"/>
      <c r="B41" s="48"/>
      <c r="C41" s="48"/>
      <c r="D41" s="48" t="s">
        <v>71</v>
      </c>
      <c r="E41" s="48"/>
      <c r="F41" s="49">
        <v>57.819000000000003</v>
      </c>
      <c r="G41" s="50"/>
      <c r="H41" s="30">
        <f t="shared" si="1"/>
        <v>0</v>
      </c>
    </row>
    <row r="42" spans="1:8" s="6" customFormat="1" ht="24" customHeight="1">
      <c r="A42" s="27">
        <v>14</v>
      </c>
      <c r="B42" s="28" t="s">
        <v>45</v>
      </c>
      <c r="C42" s="28" t="s">
        <v>72</v>
      </c>
      <c r="D42" s="28" t="s">
        <v>73</v>
      </c>
      <c r="E42" s="28" t="s">
        <v>50</v>
      </c>
      <c r="F42" s="29">
        <v>9.9149999999999991</v>
      </c>
      <c r="G42" s="30">
        <v>900</v>
      </c>
      <c r="H42" s="30">
        <f t="shared" si="1"/>
        <v>8923.5</v>
      </c>
    </row>
    <row r="43" spans="1:8" s="6" customFormat="1" ht="13.5" customHeight="1">
      <c r="A43" s="31"/>
      <c r="B43" s="32"/>
      <c r="C43" s="32"/>
      <c r="D43" s="32" t="s">
        <v>74</v>
      </c>
      <c r="E43" s="32"/>
      <c r="F43" s="33">
        <v>9.9149999999999991</v>
      </c>
      <c r="G43" s="34"/>
      <c r="H43" s="30">
        <f t="shared" si="1"/>
        <v>0</v>
      </c>
    </row>
    <row r="44" spans="1:8" s="6" customFormat="1" ht="24" customHeight="1">
      <c r="A44" s="27">
        <v>15</v>
      </c>
      <c r="B44" s="28" t="s">
        <v>45</v>
      </c>
      <c r="C44" s="28" t="s">
        <v>75</v>
      </c>
      <c r="D44" s="28" t="s">
        <v>76</v>
      </c>
      <c r="E44" s="28" t="s">
        <v>77</v>
      </c>
      <c r="F44" s="29">
        <v>9.8000000000000007</v>
      </c>
      <c r="G44" s="30">
        <v>120</v>
      </c>
      <c r="H44" s="30">
        <f t="shared" si="1"/>
        <v>1176</v>
      </c>
    </row>
    <row r="45" spans="1:8" s="6" customFormat="1" ht="13.5" customHeight="1">
      <c r="A45" s="31"/>
      <c r="B45" s="32"/>
      <c r="C45" s="32"/>
      <c r="D45" s="32" t="s">
        <v>78</v>
      </c>
      <c r="E45" s="32"/>
      <c r="F45" s="33">
        <v>9.8000000000000007</v>
      </c>
      <c r="G45" s="34"/>
      <c r="H45" s="30">
        <f t="shared" si="1"/>
        <v>0</v>
      </c>
    </row>
    <row r="46" spans="1:8" s="6" customFormat="1" ht="24" customHeight="1">
      <c r="A46" s="27">
        <v>16</v>
      </c>
      <c r="B46" s="28" t="s">
        <v>45</v>
      </c>
      <c r="C46" s="28" t="s">
        <v>79</v>
      </c>
      <c r="D46" s="28" t="s">
        <v>80</v>
      </c>
      <c r="E46" s="28" t="s">
        <v>50</v>
      </c>
      <c r="F46" s="29">
        <v>2.68</v>
      </c>
      <c r="G46" s="30">
        <v>1500</v>
      </c>
      <c r="H46" s="30">
        <f t="shared" si="1"/>
        <v>4020.0000000000005</v>
      </c>
    </row>
    <row r="47" spans="1:8" s="6" customFormat="1" ht="13.5" customHeight="1">
      <c r="A47" s="31"/>
      <c r="B47" s="32"/>
      <c r="C47" s="32"/>
      <c r="D47" s="32" t="s">
        <v>81</v>
      </c>
      <c r="E47" s="32"/>
      <c r="F47" s="33">
        <v>2.68</v>
      </c>
      <c r="G47" s="34"/>
      <c r="H47" s="30">
        <f t="shared" si="1"/>
        <v>0</v>
      </c>
    </row>
    <row r="48" spans="1:8" s="6" customFormat="1" ht="28.5" customHeight="1">
      <c r="A48" s="23"/>
      <c r="B48" s="24"/>
      <c r="C48" s="24" t="s">
        <v>19</v>
      </c>
      <c r="D48" s="24" t="s">
        <v>82</v>
      </c>
      <c r="E48" s="24"/>
      <c r="F48" s="25"/>
      <c r="G48" s="26"/>
      <c r="H48" s="30">
        <f>H49+H50+H51+H52+H53+H54+H55+H56+H57+H58+H59+H60+H61+H62+H63</f>
        <v>20273.2</v>
      </c>
    </row>
    <row r="49" spans="1:8" s="6" customFormat="1" ht="24" customHeight="1">
      <c r="A49" s="27">
        <v>17</v>
      </c>
      <c r="B49" s="28" t="s">
        <v>45</v>
      </c>
      <c r="C49" s="28" t="s">
        <v>83</v>
      </c>
      <c r="D49" s="28" t="s">
        <v>84</v>
      </c>
      <c r="E49" s="28" t="s">
        <v>56</v>
      </c>
      <c r="F49" s="29">
        <v>9.7000000000000003E-2</v>
      </c>
      <c r="G49" s="30">
        <v>8500</v>
      </c>
      <c r="H49" s="30">
        <f>F49*G49</f>
        <v>824.5</v>
      </c>
    </row>
    <row r="50" spans="1:8" s="6" customFormat="1" ht="13.5" customHeight="1">
      <c r="A50" s="31"/>
      <c r="B50" s="32"/>
      <c r="C50" s="32"/>
      <c r="D50" s="32" t="s">
        <v>85</v>
      </c>
      <c r="E50" s="32"/>
      <c r="F50" s="33">
        <v>9.7000000000000003E-2</v>
      </c>
      <c r="G50" s="34"/>
      <c r="H50" s="30">
        <f t="shared" ref="H50:H63" si="2">F50*G50</f>
        <v>0</v>
      </c>
    </row>
    <row r="51" spans="1:8" s="6" customFormat="1" ht="13.5" customHeight="1">
      <c r="A51" s="35">
        <v>18</v>
      </c>
      <c r="B51" s="36" t="s">
        <v>58</v>
      </c>
      <c r="C51" s="36" t="s">
        <v>86</v>
      </c>
      <c r="D51" s="36" t="s">
        <v>87</v>
      </c>
      <c r="E51" s="36" t="s">
        <v>56</v>
      </c>
      <c r="F51" s="37">
        <v>0.105</v>
      </c>
      <c r="G51" s="38">
        <v>26500</v>
      </c>
      <c r="H51" s="30">
        <f t="shared" si="2"/>
        <v>2782.5</v>
      </c>
    </row>
    <row r="52" spans="1:8" s="6" customFormat="1" ht="12" customHeight="1">
      <c r="A52" s="39"/>
      <c r="B52" s="40"/>
      <c r="C52" s="40"/>
      <c r="D52" s="40" t="s">
        <v>88</v>
      </c>
      <c r="E52" s="40"/>
      <c r="F52" s="41"/>
      <c r="G52" s="42"/>
      <c r="H52" s="30">
        <f t="shared" si="2"/>
        <v>0</v>
      </c>
    </row>
    <row r="53" spans="1:8" s="6" customFormat="1" ht="13.5" customHeight="1">
      <c r="A53" s="31"/>
      <c r="B53" s="32"/>
      <c r="C53" s="32"/>
      <c r="D53" s="32" t="s">
        <v>89</v>
      </c>
      <c r="E53" s="32"/>
      <c r="F53" s="33">
        <v>0.105</v>
      </c>
      <c r="G53" s="34"/>
      <c r="H53" s="30">
        <f t="shared" si="2"/>
        <v>0</v>
      </c>
    </row>
    <row r="54" spans="1:8" s="6" customFormat="1" ht="13.5" customHeight="1">
      <c r="A54" s="27">
        <v>19</v>
      </c>
      <c r="B54" s="28" t="s">
        <v>45</v>
      </c>
      <c r="C54" s="28" t="s">
        <v>90</v>
      </c>
      <c r="D54" s="28" t="s">
        <v>91</v>
      </c>
      <c r="E54" s="28" t="s">
        <v>30</v>
      </c>
      <c r="F54" s="29">
        <v>0.83499999999999996</v>
      </c>
      <c r="G54" s="30">
        <v>3600</v>
      </c>
      <c r="H54" s="30">
        <f t="shared" si="2"/>
        <v>3006</v>
      </c>
    </row>
    <row r="55" spans="1:8" s="6" customFormat="1" ht="13.5" customHeight="1">
      <c r="A55" s="31"/>
      <c r="B55" s="32"/>
      <c r="C55" s="32"/>
      <c r="D55" s="32" t="s">
        <v>92</v>
      </c>
      <c r="E55" s="32"/>
      <c r="F55" s="33">
        <v>0.83499999999999996</v>
      </c>
      <c r="G55" s="34"/>
      <c r="H55" s="30">
        <f t="shared" si="2"/>
        <v>0</v>
      </c>
    </row>
    <row r="56" spans="1:8" s="6" customFormat="1" ht="24" customHeight="1">
      <c r="A56" s="27">
        <v>20</v>
      </c>
      <c r="B56" s="28" t="s">
        <v>45</v>
      </c>
      <c r="C56" s="28" t="s">
        <v>93</v>
      </c>
      <c r="D56" s="28" t="s">
        <v>94</v>
      </c>
      <c r="E56" s="28" t="s">
        <v>77</v>
      </c>
      <c r="F56" s="29">
        <v>23.2</v>
      </c>
      <c r="G56" s="30">
        <v>480</v>
      </c>
      <c r="H56" s="30">
        <f t="shared" si="2"/>
        <v>11136</v>
      </c>
    </row>
    <row r="57" spans="1:8" s="6" customFormat="1" ht="13.5" customHeight="1">
      <c r="A57" s="31"/>
      <c r="B57" s="32"/>
      <c r="C57" s="32"/>
      <c r="D57" s="32" t="s">
        <v>95</v>
      </c>
      <c r="E57" s="32"/>
      <c r="F57" s="33">
        <v>23.2</v>
      </c>
      <c r="G57" s="34"/>
      <c r="H57" s="30">
        <f t="shared" si="2"/>
        <v>0</v>
      </c>
    </row>
    <row r="58" spans="1:8" s="6" customFormat="1" ht="13.5" customHeight="1">
      <c r="A58" s="27">
        <v>21</v>
      </c>
      <c r="B58" s="28" t="s">
        <v>45</v>
      </c>
      <c r="C58" s="28" t="s">
        <v>96</v>
      </c>
      <c r="D58" s="28" t="s">
        <v>97</v>
      </c>
      <c r="E58" s="28" t="s">
        <v>56</v>
      </c>
      <c r="F58" s="29">
        <v>0.04</v>
      </c>
      <c r="G58" s="30">
        <v>40000</v>
      </c>
      <c r="H58" s="30">
        <f t="shared" si="2"/>
        <v>1600</v>
      </c>
    </row>
    <row r="59" spans="1:8" s="6" customFormat="1" ht="13.5" customHeight="1">
      <c r="A59" s="31"/>
      <c r="B59" s="32"/>
      <c r="C59" s="32"/>
      <c r="D59" s="32" t="s">
        <v>98</v>
      </c>
      <c r="E59" s="32"/>
      <c r="F59" s="33">
        <v>0.04</v>
      </c>
      <c r="G59" s="34"/>
      <c r="H59" s="30">
        <f t="shared" si="2"/>
        <v>0</v>
      </c>
    </row>
    <row r="60" spans="1:8" s="6" customFormat="1" ht="24" customHeight="1">
      <c r="A60" s="27">
        <v>22</v>
      </c>
      <c r="B60" s="28" t="s">
        <v>45</v>
      </c>
      <c r="C60" s="28" t="s">
        <v>99</v>
      </c>
      <c r="D60" s="28" t="s">
        <v>100</v>
      </c>
      <c r="E60" s="28" t="s">
        <v>77</v>
      </c>
      <c r="F60" s="29">
        <v>1</v>
      </c>
      <c r="G60" s="30">
        <v>750</v>
      </c>
      <c r="H60" s="30">
        <f t="shared" si="2"/>
        <v>750</v>
      </c>
    </row>
    <row r="61" spans="1:8" s="6" customFormat="1" ht="13.5" customHeight="1">
      <c r="A61" s="27">
        <v>23</v>
      </c>
      <c r="B61" s="28" t="s">
        <v>45</v>
      </c>
      <c r="C61" s="28" t="s">
        <v>101</v>
      </c>
      <c r="D61" s="28" t="s">
        <v>102</v>
      </c>
      <c r="E61" s="28" t="s">
        <v>50</v>
      </c>
      <c r="F61" s="29">
        <v>0.26</v>
      </c>
      <c r="G61" s="30">
        <v>450</v>
      </c>
      <c r="H61" s="30">
        <f t="shared" si="2"/>
        <v>117</v>
      </c>
    </row>
    <row r="62" spans="1:8" s="6" customFormat="1" ht="13.5" customHeight="1">
      <c r="A62" s="31"/>
      <c r="B62" s="32"/>
      <c r="C62" s="32"/>
      <c r="D62" s="32" t="s">
        <v>103</v>
      </c>
      <c r="E62" s="32"/>
      <c r="F62" s="33">
        <v>0.26</v>
      </c>
      <c r="G62" s="34"/>
      <c r="H62" s="30">
        <f t="shared" si="2"/>
        <v>0</v>
      </c>
    </row>
    <row r="63" spans="1:8" s="6" customFormat="1" ht="13.5" customHeight="1">
      <c r="A63" s="27">
        <v>24</v>
      </c>
      <c r="B63" s="28" t="s">
        <v>45</v>
      </c>
      <c r="C63" s="28" t="s">
        <v>104</v>
      </c>
      <c r="D63" s="28" t="s">
        <v>105</v>
      </c>
      <c r="E63" s="28" t="s">
        <v>50</v>
      </c>
      <c r="F63" s="29">
        <v>0.26</v>
      </c>
      <c r="G63" s="30">
        <v>220</v>
      </c>
      <c r="H63" s="30">
        <f t="shared" si="2"/>
        <v>57.2</v>
      </c>
    </row>
    <row r="64" spans="1:8" s="6" customFormat="1" ht="28.5" customHeight="1">
      <c r="A64" s="23"/>
      <c r="B64" s="24"/>
      <c r="C64" s="24" t="s">
        <v>21</v>
      </c>
      <c r="D64" s="24" t="s">
        <v>106</v>
      </c>
      <c r="E64" s="24"/>
      <c r="F64" s="25"/>
      <c r="G64" s="26"/>
      <c r="H64" s="30">
        <f>SUM(H65:H96)</f>
        <v>72045.64</v>
      </c>
    </row>
    <row r="65" spans="1:8" s="6" customFormat="1" ht="24" customHeight="1">
      <c r="A65" s="27">
        <v>25</v>
      </c>
      <c r="B65" s="28" t="s">
        <v>45</v>
      </c>
      <c r="C65" s="28" t="s">
        <v>107</v>
      </c>
      <c r="D65" s="28" t="s">
        <v>108</v>
      </c>
      <c r="E65" s="28" t="s">
        <v>50</v>
      </c>
      <c r="F65" s="29">
        <v>68.244</v>
      </c>
      <c r="G65" s="30">
        <v>210</v>
      </c>
      <c r="H65" s="30">
        <f>F65*G65</f>
        <v>14331.24</v>
      </c>
    </row>
    <row r="66" spans="1:8" s="6" customFormat="1" ht="13.5" customHeight="1">
      <c r="A66" s="31"/>
      <c r="B66" s="32"/>
      <c r="C66" s="32"/>
      <c r="D66" s="32" t="s">
        <v>109</v>
      </c>
      <c r="E66" s="32"/>
      <c r="F66" s="33">
        <v>76.8</v>
      </c>
      <c r="G66" s="34"/>
      <c r="H66" s="30">
        <f t="shared" ref="H66:H96" si="3">F66*G66</f>
        <v>0</v>
      </c>
    </row>
    <row r="67" spans="1:8" s="6" customFormat="1" ht="13.5" customHeight="1">
      <c r="A67" s="43"/>
      <c r="B67" s="44"/>
      <c r="C67" s="44"/>
      <c r="D67" s="44" t="s">
        <v>69</v>
      </c>
      <c r="E67" s="44"/>
      <c r="F67" s="45"/>
      <c r="G67" s="46"/>
      <c r="H67" s="30">
        <f t="shared" si="3"/>
        <v>0</v>
      </c>
    </row>
    <row r="68" spans="1:8" s="6" customFormat="1" ht="13.5" customHeight="1">
      <c r="A68" s="31"/>
      <c r="B68" s="32"/>
      <c r="C68" s="32"/>
      <c r="D68" s="32" t="s">
        <v>110</v>
      </c>
      <c r="E68" s="32"/>
      <c r="F68" s="33">
        <v>-9.6809999999999992</v>
      </c>
      <c r="G68" s="34"/>
      <c r="H68" s="30">
        <f t="shared" si="3"/>
        <v>0</v>
      </c>
    </row>
    <row r="69" spans="1:8" s="6" customFormat="1" ht="13.5" customHeight="1">
      <c r="A69" s="43"/>
      <c r="B69" s="44"/>
      <c r="C69" s="44"/>
      <c r="D69" s="44" t="s">
        <v>111</v>
      </c>
      <c r="E69" s="44"/>
      <c r="F69" s="45"/>
      <c r="G69" s="46"/>
      <c r="H69" s="30">
        <f t="shared" si="3"/>
        <v>0</v>
      </c>
    </row>
    <row r="70" spans="1:8" s="6" customFormat="1" ht="13.5" customHeight="1">
      <c r="A70" s="31"/>
      <c r="B70" s="32"/>
      <c r="C70" s="32"/>
      <c r="D70" s="32" t="s">
        <v>112</v>
      </c>
      <c r="E70" s="32"/>
      <c r="F70" s="33">
        <v>1.125</v>
      </c>
      <c r="G70" s="34"/>
      <c r="H70" s="30">
        <f t="shared" si="3"/>
        <v>0</v>
      </c>
    </row>
    <row r="71" spans="1:8" s="6" customFormat="1" ht="13.5" customHeight="1">
      <c r="A71" s="47"/>
      <c r="B71" s="48"/>
      <c r="C71" s="48"/>
      <c r="D71" s="48" t="s">
        <v>71</v>
      </c>
      <c r="E71" s="48"/>
      <c r="F71" s="49">
        <v>68.244</v>
      </c>
      <c r="G71" s="50"/>
      <c r="H71" s="30">
        <f t="shared" si="3"/>
        <v>0</v>
      </c>
    </row>
    <row r="72" spans="1:8" s="6" customFormat="1" ht="24" customHeight="1">
      <c r="A72" s="27">
        <v>26</v>
      </c>
      <c r="B72" s="28" t="s">
        <v>45</v>
      </c>
      <c r="C72" s="28" t="s">
        <v>113</v>
      </c>
      <c r="D72" s="28" t="s">
        <v>114</v>
      </c>
      <c r="E72" s="28" t="s">
        <v>50</v>
      </c>
      <c r="F72" s="29">
        <v>70.748999999999995</v>
      </c>
      <c r="G72" s="30">
        <v>300</v>
      </c>
      <c r="H72" s="30">
        <f t="shared" si="3"/>
        <v>21224.699999999997</v>
      </c>
    </row>
    <row r="73" spans="1:8" s="6" customFormat="1" ht="13.5" customHeight="1">
      <c r="A73" s="31"/>
      <c r="B73" s="32"/>
      <c r="C73" s="32"/>
      <c r="D73" s="32" t="s">
        <v>115</v>
      </c>
      <c r="E73" s="32"/>
      <c r="F73" s="33">
        <v>78.08</v>
      </c>
      <c r="G73" s="34"/>
      <c r="H73" s="30">
        <f t="shared" si="3"/>
        <v>0</v>
      </c>
    </row>
    <row r="74" spans="1:8" s="6" customFormat="1" ht="13.5" customHeight="1">
      <c r="A74" s="43"/>
      <c r="B74" s="44"/>
      <c r="C74" s="44"/>
      <c r="D74" s="44" t="s">
        <v>69</v>
      </c>
      <c r="E74" s="44"/>
      <c r="F74" s="45"/>
      <c r="G74" s="46"/>
      <c r="H74" s="30">
        <f t="shared" si="3"/>
        <v>0</v>
      </c>
    </row>
    <row r="75" spans="1:8" s="6" customFormat="1" ht="13.5" customHeight="1">
      <c r="A75" s="31"/>
      <c r="B75" s="32"/>
      <c r="C75" s="32"/>
      <c r="D75" s="32" t="s">
        <v>70</v>
      </c>
      <c r="E75" s="32"/>
      <c r="F75" s="33">
        <v>-8.0809999999999995</v>
      </c>
      <c r="G75" s="34"/>
      <c r="H75" s="30">
        <f t="shared" si="3"/>
        <v>0</v>
      </c>
    </row>
    <row r="76" spans="1:8" s="6" customFormat="1" ht="13.5" customHeight="1">
      <c r="A76" s="43"/>
      <c r="B76" s="44"/>
      <c r="C76" s="44"/>
      <c r="D76" s="44" t="s">
        <v>111</v>
      </c>
      <c r="E76" s="44"/>
      <c r="F76" s="45"/>
      <c r="G76" s="46"/>
      <c r="H76" s="30">
        <f t="shared" si="3"/>
        <v>0</v>
      </c>
    </row>
    <row r="77" spans="1:8" s="6" customFormat="1" ht="13.5" customHeight="1">
      <c r="A77" s="31"/>
      <c r="B77" s="32"/>
      <c r="C77" s="32"/>
      <c r="D77" s="32" t="s">
        <v>116</v>
      </c>
      <c r="E77" s="32"/>
      <c r="F77" s="33">
        <v>0.75</v>
      </c>
      <c r="G77" s="34"/>
      <c r="H77" s="30">
        <f t="shared" si="3"/>
        <v>0</v>
      </c>
    </row>
    <row r="78" spans="1:8" s="6" customFormat="1" ht="13.5" customHeight="1">
      <c r="A78" s="47"/>
      <c r="B78" s="48"/>
      <c r="C78" s="48"/>
      <c r="D78" s="48" t="s">
        <v>71</v>
      </c>
      <c r="E78" s="48"/>
      <c r="F78" s="49">
        <v>70.748999999999995</v>
      </c>
      <c r="G78" s="50"/>
      <c r="H78" s="30">
        <f t="shared" si="3"/>
        <v>0</v>
      </c>
    </row>
    <row r="79" spans="1:8" s="6" customFormat="1" ht="24" customHeight="1">
      <c r="A79" s="27">
        <v>27</v>
      </c>
      <c r="B79" s="28" t="s">
        <v>45</v>
      </c>
      <c r="C79" s="28" t="s">
        <v>117</v>
      </c>
      <c r="D79" s="28" t="s">
        <v>118</v>
      </c>
      <c r="E79" s="28" t="s">
        <v>30</v>
      </c>
      <c r="F79" s="29">
        <v>3.6960000000000002</v>
      </c>
      <c r="G79" s="30">
        <v>2650</v>
      </c>
      <c r="H79" s="30">
        <f t="shared" si="3"/>
        <v>9794.4</v>
      </c>
    </row>
    <row r="80" spans="1:8" s="6" customFormat="1" ht="13.5" customHeight="1">
      <c r="A80" s="43"/>
      <c r="B80" s="44"/>
      <c r="C80" s="44"/>
      <c r="D80" s="44" t="s">
        <v>119</v>
      </c>
      <c r="E80" s="44"/>
      <c r="F80" s="45"/>
      <c r="G80" s="46"/>
      <c r="H80" s="30">
        <f t="shared" si="3"/>
        <v>0</v>
      </c>
    </row>
    <row r="81" spans="1:8" s="6" customFormat="1" ht="13.5" customHeight="1">
      <c r="A81" s="31"/>
      <c r="B81" s="32"/>
      <c r="C81" s="32"/>
      <c r="D81" s="32" t="s">
        <v>120</v>
      </c>
      <c r="E81" s="32"/>
      <c r="F81" s="33">
        <v>3.6960000000000002</v>
      </c>
      <c r="G81" s="34"/>
      <c r="H81" s="30">
        <f t="shared" si="3"/>
        <v>0</v>
      </c>
    </row>
    <row r="82" spans="1:8" s="6" customFormat="1" ht="24" customHeight="1">
      <c r="A82" s="27">
        <v>28</v>
      </c>
      <c r="B82" s="28" t="s">
        <v>45</v>
      </c>
      <c r="C82" s="28" t="s">
        <v>121</v>
      </c>
      <c r="D82" s="28" t="s">
        <v>122</v>
      </c>
      <c r="E82" s="28" t="s">
        <v>30</v>
      </c>
      <c r="F82" s="29">
        <v>2.9209999999999998</v>
      </c>
      <c r="G82" s="30">
        <v>2900</v>
      </c>
      <c r="H82" s="30">
        <f t="shared" si="3"/>
        <v>8470.9</v>
      </c>
    </row>
    <row r="83" spans="1:8" s="6" customFormat="1" ht="13.5" customHeight="1">
      <c r="A83" s="43"/>
      <c r="B83" s="44"/>
      <c r="C83" s="44"/>
      <c r="D83" s="44" t="s">
        <v>123</v>
      </c>
      <c r="E83" s="44"/>
      <c r="F83" s="45"/>
      <c r="G83" s="46"/>
      <c r="H83" s="30">
        <f t="shared" si="3"/>
        <v>0</v>
      </c>
    </row>
    <row r="84" spans="1:8" s="6" customFormat="1" ht="13.5" customHeight="1">
      <c r="A84" s="31"/>
      <c r="B84" s="32"/>
      <c r="C84" s="32"/>
      <c r="D84" s="32" t="s">
        <v>124</v>
      </c>
      <c r="E84" s="32"/>
      <c r="F84" s="33">
        <v>2.9209999999999998</v>
      </c>
      <c r="G84" s="34"/>
      <c r="H84" s="30">
        <f t="shared" si="3"/>
        <v>0</v>
      </c>
    </row>
    <row r="85" spans="1:8" s="6" customFormat="1" ht="13.5" customHeight="1">
      <c r="A85" s="27">
        <v>29</v>
      </c>
      <c r="B85" s="28" t="s">
        <v>45</v>
      </c>
      <c r="C85" s="28" t="s">
        <v>125</v>
      </c>
      <c r="D85" s="28" t="s">
        <v>126</v>
      </c>
      <c r="E85" s="28" t="s">
        <v>50</v>
      </c>
      <c r="F85" s="29">
        <v>2.44</v>
      </c>
      <c r="G85" s="30">
        <v>420</v>
      </c>
      <c r="H85" s="30">
        <f t="shared" si="3"/>
        <v>1024.8</v>
      </c>
    </row>
    <row r="86" spans="1:8" s="6" customFormat="1" ht="13.5" customHeight="1">
      <c r="A86" s="43"/>
      <c r="B86" s="44"/>
      <c r="C86" s="44"/>
      <c r="D86" s="44" t="s">
        <v>127</v>
      </c>
      <c r="E86" s="44"/>
      <c r="F86" s="45"/>
      <c r="G86" s="46"/>
      <c r="H86" s="30">
        <f t="shared" si="3"/>
        <v>0</v>
      </c>
    </row>
    <row r="87" spans="1:8" s="6" customFormat="1" ht="13.5" customHeight="1">
      <c r="A87" s="31"/>
      <c r="B87" s="32"/>
      <c r="C87" s="32"/>
      <c r="D87" s="32" t="s">
        <v>128</v>
      </c>
      <c r="E87" s="32"/>
      <c r="F87" s="33">
        <v>2.44</v>
      </c>
      <c r="G87" s="34"/>
      <c r="H87" s="30">
        <f t="shared" si="3"/>
        <v>0</v>
      </c>
    </row>
    <row r="88" spans="1:8" s="6" customFormat="1" ht="13.5" customHeight="1">
      <c r="A88" s="27">
        <v>30</v>
      </c>
      <c r="B88" s="28" t="s">
        <v>45</v>
      </c>
      <c r="C88" s="28" t="s">
        <v>129</v>
      </c>
      <c r="D88" s="28" t="s">
        <v>130</v>
      </c>
      <c r="E88" s="28" t="s">
        <v>50</v>
      </c>
      <c r="F88" s="29">
        <v>2.44</v>
      </c>
      <c r="G88" s="30">
        <v>220</v>
      </c>
      <c r="H88" s="30">
        <f t="shared" si="3"/>
        <v>536.79999999999995</v>
      </c>
    </row>
    <row r="89" spans="1:8" s="6" customFormat="1" ht="24" customHeight="1">
      <c r="A89" s="27">
        <v>31</v>
      </c>
      <c r="B89" s="28" t="s">
        <v>45</v>
      </c>
      <c r="C89" s="28" t="s">
        <v>131</v>
      </c>
      <c r="D89" s="28" t="s">
        <v>132</v>
      </c>
      <c r="E89" s="28" t="s">
        <v>50</v>
      </c>
      <c r="F89" s="29">
        <v>29.204999999999998</v>
      </c>
      <c r="G89" s="30">
        <v>240</v>
      </c>
      <c r="H89" s="30">
        <f t="shared" si="3"/>
        <v>7009.2</v>
      </c>
    </row>
    <row r="90" spans="1:8" s="6" customFormat="1" ht="13.5" customHeight="1">
      <c r="A90" s="31"/>
      <c r="B90" s="32"/>
      <c r="C90" s="32"/>
      <c r="D90" s="32" t="s">
        <v>133</v>
      </c>
      <c r="E90" s="32"/>
      <c r="F90" s="33">
        <v>29.204999999999998</v>
      </c>
      <c r="G90" s="34"/>
      <c r="H90" s="30">
        <f t="shared" si="3"/>
        <v>0</v>
      </c>
    </row>
    <row r="91" spans="1:8" s="6" customFormat="1" ht="13.5" customHeight="1">
      <c r="A91" s="27">
        <v>32</v>
      </c>
      <c r="B91" s="28" t="s">
        <v>45</v>
      </c>
      <c r="C91" s="28" t="s">
        <v>134</v>
      </c>
      <c r="D91" s="28" t="s">
        <v>135</v>
      </c>
      <c r="E91" s="28" t="s">
        <v>30</v>
      </c>
      <c r="F91" s="29">
        <v>4.1760000000000002</v>
      </c>
      <c r="G91" s="30">
        <v>1100</v>
      </c>
      <c r="H91" s="30">
        <f t="shared" si="3"/>
        <v>4593.6000000000004</v>
      </c>
    </row>
    <row r="92" spans="1:8" s="6" customFormat="1" ht="13.5" customHeight="1">
      <c r="A92" s="31"/>
      <c r="B92" s="32"/>
      <c r="C92" s="32"/>
      <c r="D92" s="32" t="s">
        <v>136</v>
      </c>
      <c r="E92" s="32"/>
      <c r="F92" s="33">
        <v>4.1760000000000002</v>
      </c>
      <c r="G92" s="34"/>
      <c r="H92" s="30">
        <f t="shared" si="3"/>
        <v>0</v>
      </c>
    </row>
    <row r="93" spans="1:8" s="6" customFormat="1" ht="24" customHeight="1">
      <c r="A93" s="27">
        <v>33</v>
      </c>
      <c r="B93" s="28" t="s">
        <v>45</v>
      </c>
      <c r="C93" s="28" t="s">
        <v>137</v>
      </c>
      <c r="D93" s="28" t="s">
        <v>138</v>
      </c>
      <c r="E93" s="28" t="s">
        <v>139</v>
      </c>
      <c r="F93" s="29">
        <v>1</v>
      </c>
      <c r="G93" s="30">
        <v>1200</v>
      </c>
      <c r="H93" s="30">
        <f t="shared" si="3"/>
        <v>1200</v>
      </c>
    </row>
    <row r="94" spans="1:8" s="6" customFormat="1" ht="24" customHeight="1">
      <c r="A94" s="35">
        <v>34</v>
      </c>
      <c r="B94" s="36" t="s">
        <v>140</v>
      </c>
      <c r="C94" s="36" t="s">
        <v>141</v>
      </c>
      <c r="D94" s="36" t="s">
        <v>142</v>
      </c>
      <c r="E94" s="36" t="s">
        <v>139</v>
      </c>
      <c r="F94" s="37">
        <v>1</v>
      </c>
      <c r="G94" s="38">
        <v>2100</v>
      </c>
      <c r="H94" s="30">
        <f t="shared" si="3"/>
        <v>2100</v>
      </c>
    </row>
    <row r="95" spans="1:8" s="6" customFormat="1" ht="13.5" customHeight="1">
      <c r="A95" s="27">
        <v>35</v>
      </c>
      <c r="B95" s="28" t="s">
        <v>45</v>
      </c>
      <c r="C95" s="28" t="s">
        <v>143</v>
      </c>
      <c r="D95" s="28" t="s">
        <v>144</v>
      </c>
      <c r="E95" s="28" t="s">
        <v>139</v>
      </c>
      <c r="F95" s="29">
        <v>4</v>
      </c>
      <c r="G95" s="30">
        <v>120</v>
      </c>
      <c r="H95" s="30">
        <f t="shared" si="3"/>
        <v>480</v>
      </c>
    </row>
    <row r="96" spans="1:8" s="6" customFormat="1" ht="13.5" customHeight="1">
      <c r="A96" s="35">
        <v>36</v>
      </c>
      <c r="B96" s="36" t="s">
        <v>140</v>
      </c>
      <c r="C96" s="36" t="s">
        <v>145</v>
      </c>
      <c r="D96" s="36" t="s">
        <v>146</v>
      </c>
      <c r="E96" s="36" t="s">
        <v>139</v>
      </c>
      <c r="F96" s="37">
        <v>4</v>
      </c>
      <c r="G96" s="38">
        <v>320</v>
      </c>
      <c r="H96" s="30">
        <f t="shared" si="3"/>
        <v>1280</v>
      </c>
    </row>
    <row r="97" spans="1:8" s="6" customFormat="1" ht="28.5" customHeight="1">
      <c r="A97" s="23"/>
      <c r="B97" s="24"/>
      <c r="C97" s="24" t="s">
        <v>147</v>
      </c>
      <c r="D97" s="24" t="s">
        <v>148</v>
      </c>
      <c r="E97" s="24"/>
      <c r="F97" s="25"/>
      <c r="G97" s="26"/>
      <c r="H97" s="30">
        <f>SUM(H98:H104)</f>
        <v>12462.2</v>
      </c>
    </row>
    <row r="98" spans="1:8" s="6" customFormat="1" ht="24" customHeight="1">
      <c r="A98" s="27">
        <v>37</v>
      </c>
      <c r="B98" s="28" t="s">
        <v>149</v>
      </c>
      <c r="C98" s="28" t="s">
        <v>150</v>
      </c>
      <c r="D98" s="28" t="s">
        <v>151</v>
      </c>
      <c r="E98" s="28" t="s">
        <v>50</v>
      </c>
      <c r="F98" s="29">
        <v>17.52</v>
      </c>
      <c r="G98" s="30">
        <v>240</v>
      </c>
      <c r="H98" s="30">
        <f t="shared" ref="H98:H153" si="4">F98*G98</f>
        <v>4204.8</v>
      </c>
    </row>
    <row r="99" spans="1:8" s="6" customFormat="1" ht="13.5" customHeight="1">
      <c r="A99" s="31"/>
      <c r="B99" s="32"/>
      <c r="C99" s="32"/>
      <c r="D99" s="32" t="s">
        <v>152</v>
      </c>
      <c r="E99" s="32"/>
      <c r="F99" s="33">
        <v>17.52</v>
      </c>
      <c r="G99" s="34"/>
      <c r="H99" s="30">
        <f t="shared" si="4"/>
        <v>0</v>
      </c>
    </row>
    <row r="100" spans="1:8" s="6" customFormat="1" ht="24" customHeight="1">
      <c r="A100" s="27">
        <v>38</v>
      </c>
      <c r="B100" s="28" t="s">
        <v>149</v>
      </c>
      <c r="C100" s="28" t="s">
        <v>153</v>
      </c>
      <c r="D100" s="28" t="s">
        <v>154</v>
      </c>
      <c r="E100" s="28" t="s">
        <v>50</v>
      </c>
      <c r="F100" s="29">
        <v>17.52</v>
      </c>
      <c r="G100" s="30">
        <v>370</v>
      </c>
      <c r="H100" s="30">
        <f t="shared" si="4"/>
        <v>6482.4</v>
      </c>
    </row>
    <row r="101" spans="1:8" s="6" customFormat="1" ht="13.5" customHeight="1">
      <c r="A101" s="31"/>
      <c r="B101" s="32"/>
      <c r="C101" s="32"/>
      <c r="D101" s="32" t="s">
        <v>152</v>
      </c>
      <c r="E101" s="32"/>
      <c r="F101" s="33">
        <v>17.52</v>
      </c>
      <c r="G101" s="34"/>
      <c r="H101" s="30">
        <f t="shared" si="4"/>
        <v>0</v>
      </c>
    </row>
    <row r="102" spans="1:8" s="6" customFormat="1" ht="13.5" customHeight="1">
      <c r="A102" s="27">
        <v>39</v>
      </c>
      <c r="B102" s="28" t="s">
        <v>45</v>
      </c>
      <c r="C102" s="28" t="s">
        <v>155</v>
      </c>
      <c r="D102" s="28" t="s">
        <v>156</v>
      </c>
      <c r="E102" s="28" t="s">
        <v>139</v>
      </c>
      <c r="F102" s="29">
        <v>10</v>
      </c>
      <c r="G102" s="30">
        <v>75</v>
      </c>
      <c r="H102" s="30">
        <f t="shared" si="4"/>
        <v>750</v>
      </c>
    </row>
    <row r="103" spans="1:8" s="6" customFormat="1" ht="13.5" customHeight="1">
      <c r="A103" s="35">
        <v>40</v>
      </c>
      <c r="B103" s="36" t="s">
        <v>157</v>
      </c>
      <c r="C103" s="36" t="s">
        <v>158</v>
      </c>
      <c r="D103" s="36" t="s">
        <v>159</v>
      </c>
      <c r="E103" s="36" t="s">
        <v>139</v>
      </c>
      <c r="F103" s="37">
        <v>5</v>
      </c>
      <c r="G103" s="38">
        <v>65</v>
      </c>
      <c r="H103" s="30">
        <f t="shared" si="4"/>
        <v>325</v>
      </c>
    </row>
    <row r="104" spans="1:8" s="6" customFormat="1" ht="13.5" customHeight="1">
      <c r="A104" s="35">
        <v>41</v>
      </c>
      <c r="B104" s="36" t="s">
        <v>157</v>
      </c>
      <c r="C104" s="36" t="s">
        <v>160</v>
      </c>
      <c r="D104" s="36" t="s">
        <v>161</v>
      </c>
      <c r="E104" s="36" t="s">
        <v>139</v>
      </c>
      <c r="F104" s="37">
        <v>5</v>
      </c>
      <c r="G104" s="38">
        <v>140</v>
      </c>
      <c r="H104" s="30">
        <f t="shared" si="4"/>
        <v>700</v>
      </c>
    </row>
    <row r="105" spans="1:8" s="6" customFormat="1" ht="28.5" customHeight="1">
      <c r="A105" s="23"/>
      <c r="B105" s="24"/>
      <c r="C105" s="24" t="s">
        <v>162</v>
      </c>
      <c r="D105" s="24" t="s">
        <v>163</v>
      </c>
      <c r="E105" s="24"/>
      <c r="F105" s="25"/>
      <c r="G105" s="26"/>
      <c r="H105" s="30">
        <f t="shared" si="4"/>
        <v>0</v>
      </c>
    </row>
    <row r="106" spans="1:8" s="6" customFormat="1" ht="13.5" customHeight="1">
      <c r="A106" s="27">
        <v>42</v>
      </c>
      <c r="B106" s="28" t="s">
        <v>45</v>
      </c>
      <c r="C106" s="28" t="s">
        <v>164</v>
      </c>
      <c r="D106" s="28" t="s">
        <v>165</v>
      </c>
      <c r="E106" s="28" t="s">
        <v>56</v>
      </c>
      <c r="F106" s="29">
        <v>63.171999999999997</v>
      </c>
      <c r="G106" s="30">
        <v>120</v>
      </c>
      <c r="H106" s="30">
        <f t="shared" si="4"/>
        <v>7580.6399999999994</v>
      </c>
    </row>
    <row r="107" spans="1:8" s="6" customFormat="1" ht="30.75" customHeight="1">
      <c r="A107" s="19"/>
      <c r="B107" s="20"/>
      <c r="C107" s="20" t="s">
        <v>166</v>
      </c>
      <c r="D107" s="20" t="s">
        <v>167</v>
      </c>
      <c r="E107" s="20"/>
      <c r="F107" s="21"/>
      <c r="G107" s="22"/>
      <c r="H107" s="30"/>
    </row>
    <row r="108" spans="1:8" s="6" customFormat="1" ht="28.5" customHeight="1">
      <c r="A108" s="23"/>
      <c r="B108" s="24"/>
      <c r="C108" s="24" t="s">
        <v>168</v>
      </c>
      <c r="D108" s="24" t="s">
        <v>169</v>
      </c>
      <c r="E108" s="24"/>
      <c r="F108" s="25"/>
      <c r="G108" s="26"/>
      <c r="H108" s="30">
        <f>SUM(H109:H121)</f>
        <v>13090.16</v>
      </c>
    </row>
    <row r="109" spans="1:8" s="6" customFormat="1" ht="24" customHeight="1">
      <c r="A109" s="27">
        <v>43</v>
      </c>
      <c r="B109" s="28" t="s">
        <v>168</v>
      </c>
      <c r="C109" s="28" t="s">
        <v>170</v>
      </c>
      <c r="D109" s="28" t="s">
        <v>171</v>
      </c>
      <c r="E109" s="28" t="s">
        <v>50</v>
      </c>
      <c r="F109" s="29">
        <v>36.96</v>
      </c>
      <c r="G109" s="30">
        <v>30</v>
      </c>
      <c r="H109" s="30">
        <f t="shared" si="4"/>
        <v>1108.8</v>
      </c>
    </row>
    <row r="110" spans="1:8" s="6" customFormat="1" ht="13.5" customHeight="1">
      <c r="A110" s="31"/>
      <c r="B110" s="32"/>
      <c r="C110" s="32"/>
      <c r="D110" s="32" t="s">
        <v>172</v>
      </c>
      <c r="E110" s="32"/>
      <c r="F110" s="33">
        <v>36.96</v>
      </c>
      <c r="G110" s="34"/>
      <c r="H110" s="30">
        <f t="shared" si="4"/>
        <v>0</v>
      </c>
    </row>
    <row r="111" spans="1:8" s="6" customFormat="1" ht="13.5" customHeight="1">
      <c r="A111" s="35">
        <v>44</v>
      </c>
      <c r="B111" s="36" t="s">
        <v>173</v>
      </c>
      <c r="C111" s="36" t="s">
        <v>174</v>
      </c>
      <c r="D111" s="36" t="s">
        <v>175</v>
      </c>
      <c r="E111" s="36" t="s">
        <v>56</v>
      </c>
      <c r="F111" s="37">
        <v>1.0999999999999999E-2</v>
      </c>
      <c r="G111" s="38">
        <v>80000</v>
      </c>
      <c r="H111" s="30">
        <f t="shared" si="4"/>
        <v>880</v>
      </c>
    </row>
    <row r="112" spans="1:8" s="6" customFormat="1" ht="12" customHeight="1">
      <c r="A112" s="39"/>
      <c r="B112" s="40"/>
      <c r="C112" s="40"/>
      <c r="D112" s="40" t="s">
        <v>176</v>
      </c>
      <c r="E112" s="40"/>
      <c r="F112" s="41"/>
      <c r="G112" s="42"/>
      <c r="H112" s="30">
        <f t="shared" si="4"/>
        <v>0</v>
      </c>
    </row>
    <row r="113" spans="1:8" s="6" customFormat="1" ht="13.5" customHeight="1">
      <c r="A113" s="47"/>
      <c r="B113" s="48"/>
      <c r="C113" s="48"/>
      <c r="D113" s="48" t="s">
        <v>177</v>
      </c>
      <c r="E113" s="48"/>
      <c r="F113" s="49">
        <v>1.0999999999999999E-2</v>
      </c>
      <c r="G113" s="50"/>
      <c r="H113" s="30">
        <f t="shared" si="4"/>
        <v>0</v>
      </c>
    </row>
    <row r="114" spans="1:8" s="6" customFormat="1" ht="24" customHeight="1">
      <c r="A114" s="27">
        <v>45</v>
      </c>
      <c r="B114" s="28" t="s">
        <v>168</v>
      </c>
      <c r="C114" s="28" t="s">
        <v>178</v>
      </c>
      <c r="D114" s="28" t="s">
        <v>179</v>
      </c>
      <c r="E114" s="28" t="s">
        <v>50</v>
      </c>
      <c r="F114" s="29">
        <v>36.96</v>
      </c>
      <c r="G114" s="30">
        <v>75</v>
      </c>
      <c r="H114" s="30">
        <f t="shared" si="4"/>
        <v>2772</v>
      </c>
    </row>
    <row r="115" spans="1:8" s="6" customFormat="1" ht="13.5" customHeight="1">
      <c r="A115" s="35">
        <v>46</v>
      </c>
      <c r="B115" s="36" t="s">
        <v>180</v>
      </c>
      <c r="C115" s="36" t="s">
        <v>181</v>
      </c>
      <c r="D115" s="36" t="s">
        <v>182</v>
      </c>
      <c r="E115" s="36" t="s">
        <v>50</v>
      </c>
      <c r="F115" s="37">
        <v>42.503999999999998</v>
      </c>
      <c r="G115" s="38">
        <v>90</v>
      </c>
      <c r="H115" s="30">
        <f t="shared" si="4"/>
        <v>3825.3599999999997</v>
      </c>
    </row>
    <row r="116" spans="1:8" s="6" customFormat="1" ht="13.5" customHeight="1">
      <c r="A116" s="47"/>
      <c r="B116" s="48"/>
      <c r="C116" s="48"/>
      <c r="D116" s="48" t="s">
        <v>183</v>
      </c>
      <c r="E116" s="48"/>
      <c r="F116" s="49">
        <v>42.503999999999998</v>
      </c>
      <c r="G116" s="50"/>
      <c r="H116" s="30">
        <f t="shared" si="4"/>
        <v>0</v>
      </c>
    </row>
    <row r="117" spans="1:8" s="6" customFormat="1" ht="24" customHeight="1">
      <c r="A117" s="27">
        <v>47</v>
      </c>
      <c r="B117" s="28" t="s">
        <v>168</v>
      </c>
      <c r="C117" s="28" t="s">
        <v>184</v>
      </c>
      <c r="D117" s="28" t="s">
        <v>185</v>
      </c>
      <c r="E117" s="28" t="s">
        <v>50</v>
      </c>
      <c r="F117" s="29">
        <v>17.8</v>
      </c>
      <c r="G117" s="30">
        <v>145</v>
      </c>
      <c r="H117" s="30">
        <f t="shared" si="4"/>
        <v>2581</v>
      </c>
    </row>
    <row r="118" spans="1:8" s="6" customFormat="1" ht="13.5" customHeight="1">
      <c r="A118" s="31"/>
      <c r="B118" s="32"/>
      <c r="C118" s="32"/>
      <c r="D118" s="32" t="s">
        <v>186</v>
      </c>
      <c r="E118" s="32"/>
      <c r="F118" s="33">
        <v>17.8</v>
      </c>
      <c r="G118" s="34"/>
      <c r="H118" s="30">
        <f t="shared" si="4"/>
        <v>0</v>
      </c>
    </row>
    <row r="119" spans="1:8" s="6" customFormat="1" ht="24" customHeight="1">
      <c r="A119" s="27">
        <v>48</v>
      </c>
      <c r="B119" s="28" t="s">
        <v>168</v>
      </c>
      <c r="C119" s="28" t="s">
        <v>187</v>
      </c>
      <c r="D119" s="28" t="s">
        <v>188</v>
      </c>
      <c r="E119" s="28" t="s">
        <v>77</v>
      </c>
      <c r="F119" s="29">
        <v>17.8</v>
      </c>
      <c r="G119" s="30">
        <v>85</v>
      </c>
      <c r="H119" s="30">
        <f t="shared" si="4"/>
        <v>1513</v>
      </c>
    </row>
    <row r="120" spans="1:8" s="6" customFormat="1" ht="13.5" customHeight="1">
      <c r="A120" s="31"/>
      <c r="B120" s="32"/>
      <c r="C120" s="32"/>
      <c r="D120" s="32" t="s">
        <v>189</v>
      </c>
      <c r="E120" s="32"/>
      <c r="F120" s="33">
        <v>17.8</v>
      </c>
      <c r="G120" s="34"/>
      <c r="H120" s="30">
        <f t="shared" si="4"/>
        <v>0</v>
      </c>
    </row>
    <row r="121" spans="1:8" s="6" customFormat="1" ht="24" customHeight="1">
      <c r="A121" s="27">
        <v>49</v>
      </c>
      <c r="B121" s="28" t="s">
        <v>168</v>
      </c>
      <c r="C121" s="28" t="s">
        <v>190</v>
      </c>
      <c r="D121" s="28" t="s">
        <v>191</v>
      </c>
      <c r="E121" s="28" t="s">
        <v>56</v>
      </c>
      <c r="F121" s="29">
        <v>0.20499999999999999</v>
      </c>
      <c r="G121" s="30">
        <v>2000</v>
      </c>
      <c r="H121" s="30">
        <f t="shared" si="4"/>
        <v>410</v>
      </c>
    </row>
    <row r="122" spans="1:8" s="6" customFormat="1" ht="28.5" customHeight="1">
      <c r="A122" s="23"/>
      <c r="B122" s="24"/>
      <c r="C122" s="24" t="s">
        <v>192</v>
      </c>
      <c r="D122" s="24" t="s">
        <v>193</v>
      </c>
      <c r="E122" s="24"/>
      <c r="F122" s="25"/>
      <c r="G122" s="26"/>
      <c r="H122" s="30">
        <f>SUM(H123:H127)</f>
        <v>9712.7999999999993</v>
      </c>
    </row>
    <row r="123" spans="1:8" s="6" customFormat="1" ht="24" customHeight="1">
      <c r="A123" s="27">
        <v>50</v>
      </c>
      <c r="B123" s="28" t="s">
        <v>192</v>
      </c>
      <c r="C123" s="28" t="s">
        <v>194</v>
      </c>
      <c r="D123" s="28" t="s">
        <v>195</v>
      </c>
      <c r="E123" s="28" t="s">
        <v>50</v>
      </c>
      <c r="F123" s="29">
        <v>31.5</v>
      </c>
      <c r="G123" s="30">
        <v>85</v>
      </c>
      <c r="H123" s="30">
        <f t="shared" si="4"/>
        <v>2677.5</v>
      </c>
    </row>
    <row r="124" spans="1:8" s="6" customFormat="1" ht="13.5" customHeight="1">
      <c r="A124" s="31"/>
      <c r="B124" s="32"/>
      <c r="C124" s="32"/>
      <c r="D124" s="32" t="s">
        <v>196</v>
      </c>
      <c r="E124" s="32"/>
      <c r="F124" s="33">
        <v>31.5</v>
      </c>
      <c r="G124" s="34"/>
      <c r="H124" s="30">
        <f t="shared" si="4"/>
        <v>0</v>
      </c>
    </row>
    <row r="125" spans="1:8" s="6" customFormat="1" ht="13.5" customHeight="1">
      <c r="A125" s="35">
        <v>51</v>
      </c>
      <c r="B125" s="36" t="s">
        <v>197</v>
      </c>
      <c r="C125" s="36" t="s">
        <v>198</v>
      </c>
      <c r="D125" s="36" t="s">
        <v>199</v>
      </c>
      <c r="E125" s="36" t="s">
        <v>50</v>
      </c>
      <c r="F125" s="37">
        <v>32.130000000000003</v>
      </c>
      <c r="G125" s="38">
        <v>210</v>
      </c>
      <c r="H125" s="30">
        <f t="shared" si="4"/>
        <v>6747.3</v>
      </c>
    </row>
    <row r="126" spans="1:8" s="6" customFormat="1" ht="13.5" customHeight="1">
      <c r="A126" s="47"/>
      <c r="B126" s="48"/>
      <c r="C126" s="48"/>
      <c r="D126" s="48" t="s">
        <v>200</v>
      </c>
      <c r="E126" s="48"/>
      <c r="F126" s="49">
        <v>32.130000000000003</v>
      </c>
      <c r="G126" s="50"/>
      <c r="H126" s="30">
        <f t="shared" si="4"/>
        <v>0</v>
      </c>
    </row>
    <row r="127" spans="1:8" s="6" customFormat="1" ht="24" customHeight="1">
      <c r="A127" s="27">
        <v>52</v>
      </c>
      <c r="B127" s="28" t="s">
        <v>192</v>
      </c>
      <c r="C127" s="28" t="s">
        <v>201</v>
      </c>
      <c r="D127" s="28" t="s">
        <v>202</v>
      </c>
      <c r="E127" s="28" t="s">
        <v>56</v>
      </c>
      <c r="F127" s="29">
        <v>0.14399999999999999</v>
      </c>
      <c r="G127" s="30">
        <v>2000</v>
      </c>
      <c r="H127" s="30">
        <f t="shared" si="4"/>
        <v>288</v>
      </c>
    </row>
    <row r="128" spans="1:8" s="6" customFormat="1" ht="28.5" customHeight="1">
      <c r="A128" s="23"/>
      <c r="B128" s="24"/>
      <c r="C128" s="24" t="s">
        <v>203</v>
      </c>
      <c r="D128" s="24" t="s">
        <v>204</v>
      </c>
      <c r="E128" s="24"/>
      <c r="F128" s="25"/>
      <c r="G128" s="26"/>
      <c r="H128" s="30">
        <f>SUM(H129:H153)</f>
        <v>33706.75</v>
      </c>
    </row>
    <row r="129" spans="1:8" s="6" customFormat="1" ht="24" customHeight="1">
      <c r="A129" s="27">
        <v>53</v>
      </c>
      <c r="B129" s="28" t="s">
        <v>203</v>
      </c>
      <c r="C129" s="28" t="s">
        <v>205</v>
      </c>
      <c r="D129" s="28" t="s">
        <v>206</v>
      </c>
      <c r="E129" s="28" t="s">
        <v>30</v>
      </c>
      <c r="F129" s="29">
        <v>2.1960000000000002</v>
      </c>
      <c r="G129" s="30">
        <v>1150</v>
      </c>
      <c r="H129" s="30">
        <f t="shared" si="4"/>
        <v>2525.4</v>
      </c>
    </row>
    <row r="130" spans="1:8" s="6" customFormat="1" ht="13.5" customHeight="1">
      <c r="A130" s="31"/>
      <c r="B130" s="32"/>
      <c r="C130" s="32"/>
      <c r="D130" s="32" t="s">
        <v>207</v>
      </c>
      <c r="E130" s="32"/>
      <c r="F130" s="33">
        <v>2.1960000000000002</v>
      </c>
      <c r="G130" s="34"/>
      <c r="H130" s="30">
        <f t="shared" si="4"/>
        <v>0</v>
      </c>
    </row>
    <row r="131" spans="1:8" s="6" customFormat="1" ht="24" customHeight="1">
      <c r="A131" s="27">
        <v>54</v>
      </c>
      <c r="B131" s="28" t="s">
        <v>203</v>
      </c>
      <c r="C131" s="28" t="s">
        <v>208</v>
      </c>
      <c r="D131" s="28" t="s">
        <v>209</v>
      </c>
      <c r="E131" s="28" t="s">
        <v>77</v>
      </c>
      <c r="F131" s="29">
        <v>77</v>
      </c>
      <c r="G131" s="30">
        <v>135</v>
      </c>
      <c r="H131" s="30">
        <f t="shared" si="4"/>
        <v>10395</v>
      </c>
    </row>
    <row r="132" spans="1:8" s="6" customFormat="1" ht="13.5" customHeight="1">
      <c r="A132" s="43"/>
      <c r="B132" s="44"/>
      <c r="C132" s="44"/>
      <c r="D132" s="44" t="s">
        <v>210</v>
      </c>
      <c r="E132" s="44"/>
      <c r="F132" s="45"/>
      <c r="G132" s="46"/>
      <c r="H132" s="30">
        <f t="shared" si="4"/>
        <v>0</v>
      </c>
    </row>
    <row r="133" spans="1:8" s="6" customFormat="1" ht="13.5" customHeight="1">
      <c r="A133" s="31"/>
      <c r="B133" s="32"/>
      <c r="C133" s="32"/>
      <c r="D133" s="32" t="s">
        <v>211</v>
      </c>
      <c r="E133" s="32"/>
      <c r="F133" s="33">
        <v>12</v>
      </c>
      <c r="G133" s="34"/>
      <c r="H133" s="30">
        <f t="shared" si="4"/>
        <v>0</v>
      </c>
    </row>
    <row r="134" spans="1:8" s="6" customFormat="1" ht="13.5" customHeight="1">
      <c r="A134" s="43"/>
      <c r="B134" s="44"/>
      <c r="C134" s="44"/>
      <c r="D134" s="44" t="s">
        <v>212</v>
      </c>
      <c r="E134" s="44"/>
      <c r="F134" s="45"/>
      <c r="G134" s="46"/>
      <c r="H134" s="30">
        <f t="shared" si="4"/>
        <v>0</v>
      </c>
    </row>
    <row r="135" spans="1:8" s="6" customFormat="1" ht="13.5" customHeight="1">
      <c r="A135" s="31"/>
      <c r="B135" s="32"/>
      <c r="C135" s="32"/>
      <c r="D135" s="32" t="s">
        <v>213</v>
      </c>
      <c r="E135" s="32"/>
      <c r="F135" s="33">
        <v>52</v>
      </c>
      <c r="G135" s="34"/>
      <c r="H135" s="30">
        <f t="shared" si="4"/>
        <v>0</v>
      </c>
    </row>
    <row r="136" spans="1:8" s="6" customFormat="1" ht="13.5" customHeight="1">
      <c r="A136" s="43"/>
      <c r="B136" s="44"/>
      <c r="C136" s="44"/>
      <c r="D136" s="44" t="s">
        <v>214</v>
      </c>
      <c r="E136" s="44"/>
      <c r="F136" s="45"/>
      <c r="G136" s="46"/>
      <c r="H136" s="30">
        <f t="shared" si="4"/>
        <v>0</v>
      </c>
    </row>
    <row r="137" spans="1:8" s="6" customFormat="1" ht="13.5" customHeight="1">
      <c r="A137" s="31"/>
      <c r="B137" s="32"/>
      <c r="C137" s="32"/>
      <c r="D137" s="32" t="s">
        <v>215</v>
      </c>
      <c r="E137" s="32"/>
      <c r="F137" s="33">
        <v>13</v>
      </c>
      <c r="G137" s="34"/>
      <c r="H137" s="30">
        <f t="shared" si="4"/>
        <v>0</v>
      </c>
    </row>
    <row r="138" spans="1:8" s="6" customFormat="1" ht="13.5" customHeight="1">
      <c r="A138" s="47"/>
      <c r="B138" s="48"/>
      <c r="C138" s="48"/>
      <c r="D138" s="48" t="s">
        <v>71</v>
      </c>
      <c r="E138" s="48"/>
      <c r="F138" s="49">
        <v>77</v>
      </c>
      <c r="G138" s="50"/>
      <c r="H138" s="30">
        <f t="shared" si="4"/>
        <v>0</v>
      </c>
    </row>
    <row r="139" spans="1:8" s="6" customFormat="1" ht="13.5" customHeight="1">
      <c r="A139" s="35">
        <v>55</v>
      </c>
      <c r="B139" s="36" t="s">
        <v>216</v>
      </c>
      <c r="C139" s="36" t="s">
        <v>217</v>
      </c>
      <c r="D139" s="36" t="s">
        <v>218</v>
      </c>
      <c r="E139" s="36" t="s">
        <v>30</v>
      </c>
      <c r="F139" s="37">
        <v>1.016</v>
      </c>
      <c r="G139" s="38">
        <v>6500</v>
      </c>
      <c r="H139" s="30">
        <f t="shared" si="4"/>
        <v>6604</v>
      </c>
    </row>
    <row r="140" spans="1:8" s="6" customFormat="1" ht="13.5" customHeight="1">
      <c r="A140" s="31"/>
      <c r="B140" s="32"/>
      <c r="C140" s="32"/>
      <c r="D140" s="32" t="s">
        <v>219</v>
      </c>
      <c r="E140" s="32"/>
      <c r="F140" s="33">
        <v>1.016</v>
      </c>
      <c r="G140" s="34"/>
      <c r="H140" s="30">
        <f t="shared" si="4"/>
        <v>0</v>
      </c>
    </row>
    <row r="141" spans="1:8" s="6" customFormat="1" ht="24" customHeight="1">
      <c r="A141" s="27">
        <v>56</v>
      </c>
      <c r="B141" s="28" t="s">
        <v>203</v>
      </c>
      <c r="C141" s="28" t="s">
        <v>220</v>
      </c>
      <c r="D141" s="28" t="s">
        <v>221</v>
      </c>
      <c r="E141" s="28" t="s">
        <v>50</v>
      </c>
      <c r="F141" s="29">
        <v>44.85</v>
      </c>
      <c r="G141" s="30">
        <v>35</v>
      </c>
      <c r="H141" s="30">
        <f t="shared" si="4"/>
        <v>1569.75</v>
      </c>
    </row>
    <row r="142" spans="1:8" s="6" customFormat="1" ht="13.5" customHeight="1">
      <c r="A142" s="31"/>
      <c r="B142" s="32"/>
      <c r="C142" s="32"/>
      <c r="D142" s="32" t="s">
        <v>222</v>
      </c>
      <c r="E142" s="32"/>
      <c r="F142" s="33">
        <v>44.85</v>
      </c>
      <c r="G142" s="34"/>
      <c r="H142" s="30">
        <f t="shared" si="4"/>
        <v>0</v>
      </c>
    </row>
    <row r="143" spans="1:8" s="6" customFormat="1" ht="13.5" customHeight="1">
      <c r="A143" s="35">
        <v>57</v>
      </c>
      <c r="B143" s="36" t="s">
        <v>216</v>
      </c>
      <c r="C143" s="36" t="s">
        <v>223</v>
      </c>
      <c r="D143" s="36" t="s">
        <v>224</v>
      </c>
      <c r="E143" s="36" t="s">
        <v>30</v>
      </c>
      <c r="F143" s="37">
        <v>0.31</v>
      </c>
      <c r="G143" s="38">
        <v>6500</v>
      </c>
      <c r="H143" s="30">
        <f t="shared" si="4"/>
        <v>2015</v>
      </c>
    </row>
    <row r="144" spans="1:8" s="6" customFormat="1" ht="13.5" customHeight="1">
      <c r="A144" s="31"/>
      <c r="B144" s="32"/>
      <c r="C144" s="32"/>
      <c r="D144" s="32" t="s">
        <v>225</v>
      </c>
      <c r="E144" s="32"/>
      <c r="F144" s="33">
        <v>0.31</v>
      </c>
      <c r="G144" s="34"/>
      <c r="H144" s="30">
        <f t="shared" si="4"/>
        <v>0</v>
      </c>
    </row>
    <row r="145" spans="1:8" s="6" customFormat="1" ht="24" customHeight="1">
      <c r="A145" s="27">
        <v>58</v>
      </c>
      <c r="B145" s="28" t="s">
        <v>203</v>
      </c>
      <c r="C145" s="28" t="s">
        <v>226</v>
      </c>
      <c r="D145" s="28" t="s">
        <v>227</v>
      </c>
      <c r="E145" s="28" t="s">
        <v>30</v>
      </c>
      <c r="F145" s="29">
        <v>1.206</v>
      </c>
      <c r="G145" s="30">
        <v>1500</v>
      </c>
      <c r="H145" s="30">
        <f t="shared" si="4"/>
        <v>1809</v>
      </c>
    </row>
    <row r="146" spans="1:8" s="6" customFormat="1" ht="13.5" customHeight="1">
      <c r="A146" s="31"/>
      <c r="B146" s="32"/>
      <c r="C146" s="32"/>
      <c r="D146" s="32" t="s">
        <v>228</v>
      </c>
      <c r="E146" s="32"/>
      <c r="F146" s="33">
        <v>1.206</v>
      </c>
      <c r="G146" s="34"/>
      <c r="H146" s="30">
        <f t="shared" si="4"/>
        <v>0</v>
      </c>
    </row>
    <row r="147" spans="1:8" s="6" customFormat="1" ht="24" customHeight="1">
      <c r="A147" s="27">
        <v>59</v>
      </c>
      <c r="B147" s="28" t="s">
        <v>203</v>
      </c>
      <c r="C147" s="28" t="s">
        <v>229</v>
      </c>
      <c r="D147" s="28" t="s">
        <v>230</v>
      </c>
      <c r="E147" s="28" t="s">
        <v>77</v>
      </c>
      <c r="F147" s="29">
        <v>42</v>
      </c>
      <c r="G147" s="30">
        <v>75</v>
      </c>
      <c r="H147" s="30">
        <f t="shared" si="4"/>
        <v>3150</v>
      </c>
    </row>
    <row r="148" spans="1:8" s="6" customFormat="1" ht="13.5" customHeight="1">
      <c r="A148" s="31"/>
      <c r="B148" s="32"/>
      <c r="C148" s="32"/>
      <c r="D148" s="32" t="s">
        <v>231</v>
      </c>
      <c r="E148" s="32"/>
      <c r="F148" s="33">
        <v>42</v>
      </c>
      <c r="G148" s="34"/>
      <c r="H148" s="30">
        <f t="shared" si="4"/>
        <v>0</v>
      </c>
    </row>
    <row r="149" spans="1:8" s="6" customFormat="1" ht="13.5" customHeight="1">
      <c r="A149" s="35">
        <v>60</v>
      </c>
      <c r="B149" s="36" t="s">
        <v>216</v>
      </c>
      <c r="C149" s="36" t="s">
        <v>217</v>
      </c>
      <c r="D149" s="36" t="s">
        <v>218</v>
      </c>
      <c r="E149" s="36" t="s">
        <v>30</v>
      </c>
      <c r="F149" s="37">
        <v>0.55400000000000005</v>
      </c>
      <c r="G149" s="38">
        <v>6500</v>
      </c>
      <c r="H149" s="30">
        <f t="shared" si="4"/>
        <v>3601.0000000000005</v>
      </c>
    </row>
    <row r="150" spans="1:8" s="6" customFormat="1" ht="13.5" customHeight="1">
      <c r="A150" s="31"/>
      <c r="B150" s="32"/>
      <c r="C150" s="32"/>
      <c r="D150" s="32" t="s">
        <v>232</v>
      </c>
      <c r="E150" s="32"/>
      <c r="F150" s="33">
        <v>0.55400000000000005</v>
      </c>
      <c r="G150" s="34"/>
      <c r="H150" s="30">
        <f t="shared" si="4"/>
        <v>0</v>
      </c>
    </row>
    <row r="151" spans="1:8" s="6" customFormat="1" ht="24" customHeight="1">
      <c r="A151" s="27">
        <v>61</v>
      </c>
      <c r="B151" s="28" t="s">
        <v>203</v>
      </c>
      <c r="C151" s="28" t="s">
        <v>233</v>
      </c>
      <c r="D151" s="28" t="s">
        <v>234</v>
      </c>
      <c r="E151" s="28" t="s">
        <v>30</v>
      </c>
      <c r="F151" s="29">
        <v>0.504</v>
      </c>
      <c r="G151" s="30">
        <v>1500</v>
      </c>
      <c r="H151" s="30">
        <f t="shared" si="4"/>
        <v>756</v>
      </c>
    </row>
    <row r="152" spans="1:8" s="6" customFormat="1" ht="13.5" customHeight="1">
      <c r="A152" s="31"/>
      <c r="B152" s="32"/>
      <c r="C152" s="32"/>
      <c r="D152" s="32" t="s">
        <v>235</v>
      </c>
      <c r="E152" s="32"/>
      <c r="F152" s="33">
        <v>0.504</v>
      </c>
      <c r="G152" s="34"/>
      <c r="H152" s="30">
        <f t="shared" si="4"/>
        <v>0</v>
      </c>
    </row>
    <row r="153" spans="1:8" s="6" customFormat="1" ht="13.5" customHeight="1">
      <c r="A153" s="27">
        <v>62</v>
      </c>
      <c r="B153" s="28" t="s">
        <v>203</v>
      </c>
      <c r="C153" s="28" t="s">
        <v>236</v>
      </c>
      <c r="D153" s="28" t="s">
        <v>237</v>
      </c>
      <c r="E153" s="28" t="s">
        <v>56</v>
      </c>
      <c r="F153" s="29">
        <v>1.0680000000000001</v>
      </c>
      <c r="G153" s="30">
        <v>1200</v>
      </c>
      <c r="H153" s="30">
        <f t="shared" si="4"/>
        <v>1281.6000000000001</v>
      </c>
    </row>
    <row r="154" spans="1:8" s="6" customFormat="1" ht="28.5" customHeight="1">
      <c r="A154" s="23"/>
      <c r="B154" s="24"/>
      <c r="C154" s="24" t="s">
        <v>238</v>
      </c>
      <c r="D154" s="24" t="s">
        <v>239</v>
      </c>
      <c r="E154" s="24"/>
      <c r="F154" s="25"/>
      <c r="G154" s="26"/>
      <c r="H154" s="30">
        <f>SUM(H155:H163)</f>
        <v>24243.75</v>
      </c>
    </row>
    <row r="155" spans="1:8" s="6" customFormat="1" ht="24" customHeight="1">
      <c r="A155" s="27">
        <v>63</v>
      </c>
      <c r="B155" s="28" t="s">
        <v>238</v>
      </c>
      <c r="C155" s="28" t="s">
        <v>240</v>
      </c>
      <c r="D155" s="28" t="s">
        <v>241</v>
      </c>
      <c r="E155" s="28" t="s">
        <v>50</v>
      </c>
      <c r="F155" s="29">
        <v>30</v>
      </c>
      <c r="G155" s="30">
        <v>590</v>
      </c>
      <c r="H155" s="30">
        <f t="shared" ref="H155:H217" si="5">F155*G155</f>
        <v>17700</v>
      </c>
    </row>
    <row r="156" spans="1:8" s="6" customFormat="1" ht="13.5" customHeight="1">
      <c r="A156" s="31"/>
      <c r="B156" s="32"/>
      <c r="C156" s="32"/>
      <c r="D156" s="32" t="s">
        <v>242</v>
      </c>
      <c r="E156" s="32"/>
      <c r="F156" s="33">
        <v>30</v>
      </c>
      <c r="G156" s="34"/>
      <c r="H156" s="30">
        <f t="shared" si="5"/>
        <v>0</v>
      </c>
    </row>
    <row r="157" spans="1:8" s="6" customFormat="1" ht="13.5" customHeight="1">
      <c r="A157" s="27">
        <v>64</v>
      </c>
      <c r="B157" s="28" t="s">
        <v>238</v>
      </c>
      <c r="C157" s="28" t="s">
        <v>243</v>
      </c>
      <c r="D157" s="28" t="s">
        <v>244</v>
      </c>
      <c r="E157" s="28" t="s">
        <v>50</v>
      </c>
      <c r="F157" s="29">
        <v>29.25</v>
      </c>
      <c r="G157" s="30">
        <v>25</v>
      </c>
      <c r="H157" s="30">
        <f t="shared" si="5"/>
        <v>731.25</v>
      </c>
    </row>
    <row r="158" spans="1:8" s="6" customFormat="1" ht="13.5" customHeight="1">
      <c r="A158" s="31"/>
      <c r="B158" s="32"/>
      <c r="C158" s="32"/>
      <c r="D158" s="32" t="s">
        <v>245</v>
      </c>
      <c r="E158" s="32"/>
      <c r="F158" s="33">
        <v>29.25</v>
      </c>
      <c r="G158" s="34"/>
      <c r="H158" s="30">
        <f t="shared" si="5"/>
        <v>0</v>
      </c>
    </row>
    <row r="159" spans="1:8" s="6" customFormat="1" ht="13.5" customHeight="1">
      <c r="A159" s="27">
        <v>65</v>
      </c>
      <c r="B159" s="28" t="s">
        <v>238</v>
      </c>
      <c r="C159" s="28" t="s">
        <v>246</v>
      </c>
      <c r="D159" s="28" t="s">
        <v>247</v>
      </c>
      <c r="E159" s="28" t="s">
        <v>50</v>
      </c>
      <c r="F159" s="29">
        <v>30</v>
      </c>
      <c r="G159" s="30">
        <v>35</v>
      </c>
      <c r="H159" s="30">
        <f t="shared" si="5"/>
        <v>1050</v>
      </c>
    </row>
    <row r="160" spans="1:8" s="6" customFormat="1" ht="13.5" customHeight="1">
      <c r="A160" s="35">
        <v>66</v>
      </c>
      <c r="B160" s="36" t="s">
        <v>248</v>
      </c>
      <c r="C160" s="36" t="s">
        <v>249</v>
      </c>
      <c r="D160" s="36" t="s">
        <v>250</v>
      </c>
      <c r="E160" s="36" t="s">
        <v>50</v>
      </c>
      <c r="F160" s="37">
        <v>33</v>
      </c>
      <c r="G160" s="38">
        <v>22</v>
      </c>
      <c r="H160" s="30">
        <f t="shared" si="5"/>
        <v>726</v>
      </c>
    </row>
    <row r="161" spans="1:8" s="6" customFormat="1" ht="13.5" customHeight="1">
      <c r="A161" s="47"/>
      <c r="B161" s="48"/>
      <c r="C161" s="48"/>
      <c r="D161" s="48" t="s">
        <v>251</v>
      </c>
      <c r="E161" s="48"/>
      <c r="F161" s="49">
        <v>33</v>
      </c>
      <c r="G161" s="50"/>
      <c r="H161" s="30">
        <f t="shared" si="5"/>
        <v>0</v>
      </c>
    </row>
    <row r="162" spans="1:8" s="6" customFormat="1" ht="24" customHeight="1">
      <c r="A162" s="27">
        <v>67</v>
      </c>
      <c r="B162" s="28" t="s">
        <v>238</v>
      </c>
      <c r="C162" s="28" t="s">
        <v>252</v>
      </c>
      <c r="D162" s="28" t="s">
        <v>253</v>
      </c>
      <c r="E162" s="28" t="s">
        <v>77</v>
      </c>
      <c r="F162" s="29">
        <v>5.85</v>
      </c>
      <c r="G162" s="30">
        <v>690</v>
      </c>
      <c r="H162" s="30">
        <f t="shared" si="5"/>
        <v>4036.4999999999995</v>
      </c>
    </row>
    <row r="163" spans="1:8" s="6" customFormat="1" ht="13.5" customHeight="1">
      <c r="A163" s="31"/>
      <c r="B163" s="32"/>
      <c r="C163" s="32"/>
      <c r="D163" s="32" t="s">
        <v>254</v>
      </c>
      <c r="E163" s="32"/>
      <c r="F163" s="33">
        <v>5.85</v>
      </c>
      <c r="G163" s="34"/>
      <c r="H163" s="30">
        <f t="shared" si="5"/>
        <v>0</v>
      </c>
    </row>
    <row r="164" spans="1:8" s="6" customFormat="1" ht="28.5" customHeight="1">
      <c r="A164" s="23"/>
      <c r="B164" s="24"/>
      <c r="C164" s="24" t="s">
        <v>255</v>
      </c>
      <c r="D164" s="24" t="s">
        <v>256</v>
      </c>
      <c r="E164" s="24"/>
      <c r="F164" s="25"/>
      <c r="G164" s="26"/>
      <c r="H164" s="30">
        <f>SUM(H165:H203)</f>
        <v>31288.25</v>
      </c>
    </row>
    <row r="165" spans="1:8" s="6" customFormat="1" ht="24" customHeight="1">
      <c r="A165" s="27">
        <v>68</v>
      </c>
      <c r="B165" s="28" t="s">
        <v>255</v>
      </c>
      <c r="C165" s="28" t="s">
        <v>257</v>
      </c>
      <c r="D165" s="28" t="s">
        <v>258</v>
      </c>
      <c r="E165" s="28" t="s">
        <v>50</v>
      </c>
      <c r="F165" s="29">
        <v>44.85</v>
      </c>
      <c r="G165" s="30">
        <v>135</v>
      </c>
      <c r="H165" s="30">
        <f t="shared" si="5"/>
        <v>6054.75</v>
      </c>
    </row>
    <row r="166" spans="1:8" s="6" customFormat="1" ht="13.5" customHeight="1">
      <c r="A166" s="31"/>
      <c r="B166" s="32"/>
      <c r="C166" s="32"/>
      <c r="D166" s="32" t="s">
        <v>222</v>
      </c>
      <c r="E166" s="32"/>
      <c r="F166" s="33">
        <v>44.85</v>
      </c>
      <c r="G166" s="34"/>
      <c r="H166" s="30">
        <f t="shared" si="5"/>
        <v>0</v>
      </c>
    </row>
    <row r="167" spans="1:8" s="6" customFormat="1" ht="13.5" customHeight="1">
      <c r="A167" s="35">
        <v>69</v>
      </c>
      <c r="B167" s="36" t="s">
        <v>140</v>
      </c>
      <c r="C167" s="36" t="s">
        <v>259</v>
      </c>
      <c r="D167" s="36" t="s">
        <v>260</v>
      </c>
      <c r="E167" s="36" t="s">
        <v>50</v>
      </c>
      <c r="F167" s="37">
        <v>44.85</v>
      </c>
      <c r="G167" s="38">
        <v>275</v>
      </c>
      <c r="H167" s="30">
        <f t="shared" si="5"/>
        <v>12333.75</v>
      </c>
    </row>
    <row r="168" spans="1:8" s="6" customFormat="1" ht="12" customHeight="1">
      <c r="A168" s="39"/>
      <c r="B168" s="40"/>
      <c r="C168" s="40"/>
      <c r="D168" s="40" t="s">
        <v>261</v>
      </c>
      <c r="E168" s="40"/>
      <c r="F168" s="41"/>
      <c r="G168" s="42"/>
      <c r="H168" s="30">
        <f t="shared" si="5"/>
        <v>0</v>
      </c>
    </row>
    <row r="169" spans="1:8" s="6" customFormat="1" ht="13.5" customHeight="1">
      <c r="A169" s="35">
        <v>70</v>
      </c>
      <c r="B169" s="36" t="s">
        <v>140</v>
      </c>
      <c r="C169" s="36" t="s">
        <v>262</v>
      </c>
      <c r="D169" s="36" t="s">
        <v>263</v>
      </c>
      <c r="E169" s="36" t="s">
        <v>139</v>
      </c>
      <c r="F169" s="37">
        <v>14</v>
      </c>
      <c r="G169" s="38">
        <v>55</v>
      </c>
      <c r="H169" s="30">
        <f t="shared" si="5"/>
        <v>770</v>
      </c>
    </row>
    <row r="170" spans="1:8" s="6" customFormat="1" ht="13.5" customHeight="1">
      <c r="A170" s="27">
        <v>71</v>
      </c>
      <c r="B170" s="28" t="s">
        <v>255</v>
      </c>
      <c r="C170" s="28" t="s">
        <v>264</v>
      </c>
      <c r="D170" s="28" t="s">
        <v>265</v>
      </c>
      <c r="E170" s="28" t="s">
        <v>77</v>
      </c>
      <c r="F170" s="29">
        <v>13</v>
      </c>
      <c r="G170" s="30">
        <v>150</v>
      </c>
      <c r="H170" s="30">
        <f t="shared" si="5"/>
        <v>1950</v>
      </c>
    </row>
    <row r="171" spans="1:8" s="6" customFormat="1" ht="13.5" customHeight="1">
      <c r="A171" s="31"/>
      <c r="B171" s="32"/>
      <c r="C171" s="32"/>
      <c r="D171" s="32" t="s">
        <v>266</v>
      </c>
      <c r="E171" s="32"/>
      <c r="F171" s="33">
        <v>13</v>
      </c>
      <c r="G171" s="34"/>
      <c r="H171" s="30">
        <f t="shared" si="5"/>
        <v>0</v>
      </c>
    </row>
    <row r="172" spans="1:8" s="6" customFormat="1" ht="24" customHeight="1">
      <c r="A172" s="35">
        <v>72</v>
      </c>
      <c r="B172" s="36" t="s">
        <v>267</v>
      </c>
      <c r="C172" s="36" t="s">
        <v>268</v>
      </c>
      <c r="D172" s="36" t="s">
        <v>269</v>
      </c>
      <c r="E172" s="36" t="s">
        <v>50</v>
      </c>
      <c r="F172" s="37">
        <v>4.29</v>
      </c>
      <c r="G172" s="38">
        <v>290</v>
      </c>
      <c r="H172" s="30">
        <f t="shared" si="5"/>
        <v>1244.0999999999999</v>
      </c>
    </row>
    <row r="173" spans="1:8" s="6" customFormat="1" ht="13.5" customHeight="1">
      <c r="A173" s="31"/>
      <c r="B173" s="32"/>
      <c r="C173" s="32"/>
      <c r="D173" s="32" t="s">
        <v>270</v>
      </c>
      <c r="E173" s="32"/>
      <c r="F173" s="33">
        <v>4.29</v>
      </c>
      <c r="G173" s="34"/>
      <c r="H173" s="30">
        <f t="shared" si="5"/>
        <v>0</v>
      </c>
    </row>
    <row r="174" spans="1:8" s="6" customFormat="1" ht="13.5" customHeight="1">
      <c r="A174" s="27">
        <v>73</v>
      </c>
      <c r="B174" s="28" t="s">
        <v>255</v>
      </c>
      <c r="C174" s="28" t="s">
        <v>271</v>
      </c>
      <c r="D174" s="28" t="s">
        <v>272</v>
      </c>
      <c r="E174" s="28" t="s">
        <v>77</v>
      </c>
      <c r="F174" s="29">
        <v>6.9</v>
      </c>
      <c r="G174" s="30">
        <v>135</v>
      </c>
      <c r="H174" s="30">
        <f t="shared" si="5"/>
        <v>931.5</v>
      </c>
    </row>
    <row r="175" spans="1:8" s="6" customFormat="1" ht="24" customHeight="1">
      <c r="A175" s="35">
        <v>74</v>
      </c>
      <c r="B175" s="36" t="s">
        <v>267</v>
      </c>
      <c r="C175" s="36" t="s">
        <v>268</v>
      </c>
      <c r="D175" s="36" t="s">
        <v>269</v>
      </c>
      <c r="E175" s="36" t="s">
        <v>50</v>
      </c>
      <c r="F175" s="37">
        <v>2.76</v>
      </c>
      <c r="G175" s="38">
        <v>290</v>
      </c>
      <c r="H175" s="30">
        <f t="shared" si="5"/>
        <v>800.4</v>
      </c>
    </row>
    <row r="176" spans="1:8" s="6" customFormat="1" ht="13.5" customHeight="1">
      <c r="A176" s="31"/>
      <c r="B176" s="32"/>
      <c r="C176" s="32"/>
      <c r="D176" s="32" t="s">
        <v>273</v>
      </c>
      <c r="E176" s="32"/>
      <c r="F176" s="33">
        <v>2.76</v>
      </c>
      <c r="G176" s="34"/>
      <c r="H176" s="30">
        <f t="shared" si="5"/>
        <v>0</v>
      </c>
    </row>
    <row r="177" spans="1:8" s="6" customFormat="1" ht="13.5" customHeight="1">
      <c r="A177" s="27">
        <v>75</v>
      </c>
      <c r="B177" s="28" t="s">
        <v>255</v>
      </c>
      <c r="C177" s="28" t="s">
        <v>274</v>
      </c>
      <c r="D177" s="28" t="s">
        <v>275</v>
      </c>
      <c r="E177" s="28" t="s">
        <v>77</v>
      </c>
      <c r="F177" s="29">
        <v>1.25</v>
      </c>
      <c r="G177" s="30">
        <v>160</v>
      </c>
      <c r="H177" s="30">
        <f t="shared" si="5"/>
        <v>200</v>
      </c>
    </row>
    <row r="178" spans="1:8" s="6" customFormat="1" ht="24" customHeight="1">
      <c r="A178" s="35">
        <v>76</v>
      </c>
      <c r="B178" s="36" t="s">
        <v>267</v>
      </c>
      <c r="C178" s="36" t="s">
        <v>268</v>
      </c>
      <c r="D178" s="36" t="s">
        <v>269</v>
      </c>
      <c r="E178" s="36" t="s">
        <v>50</v>
      </c>
      <c r="F178" s="37">
        <v>0.32500000000000001</v>
      </c>
      <c r="G178" s="38">
        <v>290</v>
      </c>
      <c r="H178" s="30">
        <f t="shared" si="5"/>
        <v>94.25</v>
      </c>
    </row>
    <row r="179" spans="1:8" s="6" customFormat="1" ht="13.5" customHeight="1">
      <c r="A179" s="31"/>
      <c r="B179" s="32"/>
      <c r="C179" s="32"/>
      <c r="D179" s="32" t="s">
        <v>276</v>
      </c>
      <c r="E179" s="32"/>
      <c r="F179" s="33">
        <v>0.32500000000000001</v>
      </c>
      <c r="G179" s="34"/>
      <c r="H179" s="30">
        <f t="shared" si="5"/>
        <v>0</v>
      </c>
    </row>
    <row r="180" spans="1:8" s="6" customFormat="1" ht="13.5" customHeight="1">
      <c r="A180" s="27">
        <v>77</v>
      </c>
      <c r="B180" s="28" t="s">
        <v>255</v>
      </c>
      <c r="C180" s="28" t="s">
        <v>277</v>
      </c>
      <c r="D180" s="28" t="s">
        <v>278</v>
      </c>
      <c r="E180" s="28" t="s">
        <v>77</v>
      </c>
      <c r="F180" s="29">
        <v>6.9</v>
      </c>
      <c r="G180" s="30">
        <v>140</v>
      </c>
      <c r="H180" s="30">
        <f t="shared" si="5"/>
        <v>966</v>
      </c>
    </row>
    <row r="181" spans="1:8" s="6" customFormat="1" ht="13.5" customHeight="1">
      <c r="A181" s="35">
        <v>78</v>
      </c>
      <c r="B181" s="36" t="s">
        <v>140</v>
      </c>
      <c r="C181" s="36" t="s">
        <v>279</v>
      </c>
      <c r="D181" s="36" t="s">
        <v>280</v>
      </c>
      <c r="E181" s="36" t="s">
        <v>77</v>
      </c>
      <c r="F181" s="37">
        <v>6.9</v>
      </c>
      <c r="G181" s="38">
        <v>165</v>
      </c>
      <c r="H181" s="30">
        <f t="shared" si="5"/>
        <v>1138.5</v>
      </c>
    </row>
    <row r="182" spans="1:8" s="6" customFormat="1" ht="12" customHeight="1">
      <c r="A182" s="39"/>
      <c r="B182" s="40"/>
      <c r="C182" s="40"/>
      <c r="D182" s="40" t="s">
        <v>281</v>
      </c>
      <c r="E182" s="40"/>
      <c r="F182" s="41"/>
      <c r="G182" s="42"/>
      <c r="H182" s="30">
        <f t="shared" si="5"/>
        <v>0</v>
      </c>
    </row>
    <row r="183" spans="1:8" s="6" customFormat="1" ht="13.5" customHeight="1">
      <c r="A183" s="35">
        <v>79</v>
      </c>
      <c r="B183" s="36" t="s">
        <v>140</v>
      </c>
      <c r="C183" s="36" t="s">
        <v>282</v>
      </c>
      <c r="D183" s="36" t="s">
        <v>283</v>
      </c>
      <c r="E183" s="36" t="s">
        <v>139</v>
      </c>
      <c r="F183" s="37">
        <v>2</v>
      </c>
      <c r="G183" s="38">
        <v>90</v>
      </c>
      <c r="H183" s="30">
        <f t="shared" si="5"/>
        <v>180</v>
      </c>
    </row>
    <row r="184" spans="1:8" s="6" customFormat="1" ht="12" customHeight="1">
      <c r="A184" s="39"/>
      <c r="B184" s="40"/>
      <c r="C184" s="40"/>
      <c r="D184" s="40" t="s">
        <v>281</v>
      </c>
      <c r="E184" s="40"/>
      <c r="F184" s="41"/>
      <c r="G184" s="42"/>
      <c r="H184" s="30">
        <f t="shared" si="5"/>
        <v>0</v>
      </c>
    </row>
    <row r="185" spans="1:8" s="6" customFormat="1" ht="13.5" customHeight="1">
      <c r="A185" s="27">
        <v>80</v>
      </c>
      <c r="B185" s="28" t="s">
        <v>255</v>
      </c>
      <c r="C185" s="28" t="s">
        <v>284</v>
      </c>
      <c r="D185" s="28" t="s">
        <v>285</v>
      </c>
      <c r="E185" s="28" t="s">
        <v>139</v>
      </c>
      <c r="F185" s="29">
        <v>2</v>
      </c>
      <c r="G185" s="30">
        <v>45</v>
      </c>
      <c r="H185" s="30">
        <f t="shared" si="5"/>
        <v>90</v>
      </c>
    </row>
    <row r="186" spans="1:8" s="6" customFormat="1" ht="13.5" customHeight="1">
      <c r="A186" s="35">
        <v>81</v>
      </c>
      <c r="B186" s="36" t="s">
        <v>140</v>
      </c>
      <c r="C186" s="36" t="s">
        <v>286</v>
      </c>
      <c r="D186" s="36" t="s">
        <v>287</v>
      </c>
      <c r="E186" s="36" t="s">
        <v>139</v>
      </c>
      <c r="F186" s="37">
        <v>2</v>
      </c>
      <c r="G186" s="38">
        <v>75</v>
      </c>
      <c r="H186" s="30">
        <f t="shared" si="5"/>
        <v>150</v>
      </c>
    </row>
    <row r="187" spans="1:8" s="6" customFormat="1" ht="12" customHeight="1">
      <c r="A187" s="39"/>
      <c r="B187" s="40"/>
      <c r="C187" s="40"/>
      <c r="D187" s="40" t="s">
        <v>281</v>
      </c>
      <c r="E187" s="40"/>
      <c r="F187" s="41"/>
      <c r="G187" s="42"/>
      <c r="H187" s="30">
        <f t="shared" si="5"/>
        <v>0</v>
      </c>
    </row>
    <row r="188" spans="1:8" s="6" customFormat="1" ht="13.5" customHeight="1">
      <c r="A188" s="27">
        <v>82</v>
      </c>
      <c r="B188" s="28" t="s">
        <v>255</v>
      </c>
      <c r="C188" s="28" t="s">
        <v>288</v>
      </c>
      <c r="D188" s="28" t="s">
        <v>289</v>
      </c>
      <c r="E188" s="28" t="s">
        <v>139</v>
      </c>
      <c r="F188" s="29">
        <v>15</v>
      </c>
      <c r="G188" s="30">
        <v>35</v>
      </c>
      <c r="H188" s="30">
        <f t="shared" si="5"/>
        <v>525</v>
      </c>
    </row>
    <row r="189" spans="1:8" s="6" customFormat="1" ht="13.5" customHeight="1">
      <c r="A189" s="35">
        <v>83</v>
      </c>
      <c r="B189" s="36" t="s">
        <v>140</v>
      </c>
      <c r="C189" s="36" t="s">
        <v>290</v>
      </c>
      <c r="D189" s="36" t="s">
        <v>291</v>
      </c>
      <c r="E189" s="36" t="s">
        <v>139</v>
      </c>
      <c r="F189" s="37">
        <v>15</v>
      </c>
      <c r="G189" s="38">
        <v>90</v>
      </c>
      <c r="H189" s="30">
        <f t="shared" si="5"/>
        <v>1350</v>
      </c>
    </row>
    <row r="190" spans="1:8" s="6" customFormat="1" ht="12" customHeight="1">
      <c r="A190" s="39"/>
      <c r="B190" s="40"/>
      <c r="C190" s="40"/>
      <c r="D190" s="40" t="s">
        <v>281</v>
      </c>
      <c r="E190" s="40"/>
      <c r="F190" s="41"/>
      <c r="G190" s="42"/>
      <c r="H190" s="30">
        <f t="shared" si="5"/>
        <v>0</v>
      </c>
    </row>
    <row r="191" spans="1:8" s="6" customFormat="1" ht="13.5" customHeight="1">
      <c r="A191" s="27">
        <v>84</v>
      </c>
      <c r="B191" s="28" t="s">
        <v>255</v>
      </c>
      <c r="C191" s="28" t="s">
        <v>292</v>
      </c>
      <c r="D191" s="28" t="s">
        <v>293</v>
      </c>
      <c r="E191" s="28" t="s">
        <v>139</v>
      </c>
      <c r="F191" s="29">
        <v>1</v>
      </c>
      <c r="G191" s="30">
        <v>75</v>
      </c>
      <c r="H191" s="30">
        <f t="shared" si="5"/>
        <v>75</v>
      </c>
    </row>
    <row r="192" spans="1:8" s="6" customFormat="1" ht="13.5" customHeight="1">
      <c r="A192" s="35">
        <v>85</v>
      </c>
      <c r="B192" s="36" t="s">
        <v>140</v>
      </c>
      <c r="C192" s="36" t="s">
        <v>294</v>
      </c>
      <c r="D192" s="36" t="s">
        <v>295</v>
      </c>
      <c r="E192" s="36" t="s">
        <v>139</v>
      </c>
      <c r="F192" s="37">
        <v>1</v>
      </c>
      <c r="G192" s="38">
        <v>210</v>
      </c>
      <c r="H192" s="30">
        <f t="shared" si="5"/>
        <v>210</v>
      </c>
    </row>
    <row r="193" spans="1:8" s="6" customFormat="1" ht="12" customHeight="1">
      <c r="A193" s="39"/>
      <c r="B193" s="40"/>
      <c r="C193" s="40"/>
      <c r="D193" s="40" t="s">
        <v>281</v>
      </c>
      <c r="E193" s="40"/>
      <c r="F193" s="41"/>
      <c r="G193" s="42"/>
      <c r="H193" s="30">
        <f t="shared" si="5"/>
        <v>0</v>
      </c>
    </row>
    <row r="194" spans="1:8" s="6" customFormat="1" ht="13.5" customHeight="1">
      <c r="A194" s="27">
        <v>86</v>
      </c>
      <c r="B194" s="28" t="s">
        <v>255</v>
      </c>
      <c r="C194" s="28" t="s">
        <v>296</v>
      </c>
      <c r="D194" s="28" t="s">
        <v>297</v>
      </c>
      <c r="E194" s="28" t="s">
        <v>77</v>
      </c>
      <c r="F194" s="29">
        <v>3</v>
      </c>
      <c r="G194" s="30">
        <v>90</v>
      </c>
      <c r="H194" s="30">
        <f t="shared" si="5"/>
        <v>270</v>
      </c>
    </row>
    <row r="195" spans="1:8" s="6" customFormat="1" ht="13.5" customHeight="1">
      <c r="A195" s="35">
        <v>87</v>
      </c>
      <c r="B195" s="36" t="s">
        <v>140</v>
      </c>
      <c r="C195" s="36" t="s">
        <v>298</v>
      </c>
      <c r="D195" s="36" t="s">
        <v>299</v>
      </c>
      <c r="E195" s="36" t="s">
        <v>77</v>
      </c>
      <c r="F195" s="37">
        <v>3</v>
      </c>
      <c r="G195" s="38">
        <v>155</v>
      </c>
      <c r="H195" s="30">
        <f t="shared" si="5"/>
        <v>465</v>
      </c>
    </row>
    <row r="196" spans="1:8" s="6" customFormat="1" ht="12" customHeight="1">
      <c r="A196" s="39"/>
      <c r="B196" s="40"/>
      <c r="C196" s="40"/>
      <c r="D196" s="40" t="s">
        <v>281</v>
      </c>
      <c r="E196" s="40"/>
      <c r="F196" s="41"/>
      <c r="G196" s="42"/>
      <c r="H196" s="30">
        <f t="shared" si="5"/>
        <v>0</v>
      </c>
    </row>
    <row r="197" spans="1:8" s="6" customFormat="1" ht="13.5" customHeight="1">
      <c r="A197" s="27">
        <v>88</v>
      </c>
      <c r="B197" s="28" t="s">
        <v>255</v>
      </c>
      <c r="C197" s="28" t="s">
        <v>300</v>
      </c>
      <c r="D197" s="28" t="s">
        <v>301</v>
      </c>
      <c r="E197" s="28" t="s">
        <v>139</v>
      </c>
      <c r="F197" s="29">
        <v>3</v>
      </c>
      <c r="G197" s="30">
        <v>30</v>
      </c>
      <c r="H197" s="30">
        <f t="shared" si="5"/>
        <v>90</v>
      </c>
    </row>
    <row r="198" spans="1:8" s="6" customFormat="1" ht="13.5" customHeight="1">
      <c r="A198" s="35">
        <v>89</v>
      </c>
      <c r="B198" s="36" t="s">
        <v>140</v>
      </c>
      <c r="C198" s="36" t="s">
        <v>302</v>
      </c>
      <c r="D198" s="36" t="s">
        <v>303</v>
      </c>
      <c r="E198" s="36" t="s">
        <v>139</v>
      </c>
      <c r="F198" s="37">
        <v>3</v>
      </c>
      <c r="G198" s="38">
        <v>75</v>
      </c>
      <c r="H198" s="30">
        <f t="shared" si="5"/>
        <v>225</v>
      </c>
    </row>
    <row r="199" spans="1:8" s="6" customFormat="1" ht="12" customHeight="1">
      <c r="A199" s="39"/>
      <c r="B199" s="40"/>
      <c r="C199" s="40"/>
      <c r="D199" s="40" t="s">
        <v>281</v>
      </c>
      <c r="E199" s="40"/>
      <c r="F199" s="41"/>
      <c r="G199" s="42"/>
      <c r="H199" s="30">
        <f t="shared" si="5"/>
        <v>0</v>
      </c>
    </row>
    <row r="200" spans="1:8" s="6" customFormat="1" ht="13.5" customHeight="1">
      <c r="A200" s="27">
        <v>90</v>
      </c>
      <c r="B200" s="28" t="s">
        <v>255</v>
      </c>
      <c r="C200" s="28" t="s">
        <v>304</v>
      </c>
      <c r="D200" s="28" t="s">
        <v>305</v>
      </c>
      <c r="E200" s="28" t="s">
        <v>139</v>
      </c>
      <c r="F200" s="29">
        <v>1</v>
      </c>
      <c r="G200" s="30">
        <v>145</v>
      </c>
      <c r="H200" s="30">
        <f t="shared" si="5"/>
        <v>145</v>
      </c>
    </row>
    <row r="201" spans="1:8" s="6" customFormat="1" ht="13.5" customHeight="1">
      <c r="A201" s="35">
        <v>91</v>
      </c>
      <c r="B201" s="36" t="s">
        <v>140</v>
      </c>
      <c r="C201" s="36" t="s">
        <v>306</v>
      </c>
      <c r="D201" s="36" t="s">
        <v>307</v>
      </c>
      <c r="E201" s="36" t="s">
        <v>139</v>
      </c>
      <c r="F201" s="37">
        <v>2</v>
      </c>
      <c r="G201" s="38">
        <v>245</v>
      </c>
      <c r="H201" s="30">
        <f t="shared" si="5"/>
        <v>490</v>
      </c>
    </row>
    <row r="202" spans="1:8" s="6" customFormat="1" ht="12" customHeight="1">
      <c r="A202" s="39"/>
      <c r="B202" s="40"/>
      <c r="C202" s="40"/>
      <c r="D202" s="40" t="s">
        <v>281</v>
      </c>
      <c r="E202" s="40"/>
      <c r="F202" s="41"/>
      <c r="G202" s="42"/>
      <c r="H202" s="30">
        <f t="shared" si="5"/>
        <v>0</v>
      </c>
    </row>
    <row r="203" spans="1:8" s="6" customFormat="1" ht="24" customHeight="1">
      <c r="A203" s="27">
        <v>92</v>
      </c>
      <c r="B203" s="28" t="s">
        <v>255</v>
      </c>
      <c r="C203" s="28" t="s">
        <v>308</v>
      </c>
      <c r="D203" s="28" t="s">
        <v>309</v>
      </c>
      <c r="E203" s="28" t="s">
        <v>56</v>
      </c>
      <c r="F203" s="29">
        <v>0.27</v>
      </c>
      <c r="G203" s="30">
        <v>2000</v>
      </c>
      <c r="H203" s="30">
        <f t="shared" si="5"/>
        <v>540</v>
      </c>
    </row>
    <row r="204" spans="1:8" s="6" customFormat="1" ht="28.5" customHeight="1">
      <c r="A204" s="23"/>
      <c r="B204" s="24"/>
      <c r="C204" s="24" t="s">
        <v>310</v>
      </c>
      <c r="D204" s="24" t="s">
        <v>311</v>
      </c>
      <c r="E204" s="24"/>
      <c r="F204" s="25"/>
      <c r="G204" s="26"/>
      <c r="H204" s="30">
        <f>SUM(H205:H209)</f>
        <v>4295.1750000000002</v>
      </c>
    </row>
    <row r="205" spans="1:8" s="6" customFormat="1" ht="24" customHeight="1">
      <c r="A205" s="27">
        <v>93</v>
      </c>
      <c r="B205" s="28" t="s">
        <v>310</v>
      </c>
      <c r="C205" s="28" t="s">
        <v>312</v>
      </c>
      <c r="D205" s="28" t="s">
        <v>313</v>
      </c>
      <c r="E205" s="28" t="s">
        <v>50</v>
      </c>
      <c r="F205" s="29">
        <v>44.85</v>
      </c>
      <c r="G205" s="30">
        <v>35</v>
      </c>
      <c r="H205" s="30">
        <f t="shared" si="5"/>
        <v>1569.75</v>
      </c>
    </row>
    <row r="206" spans="1:8" s="6" customFormat="1" ht="13.5" customHeight="1">
      <c r="A206" s="31"/>
      <c r="B206" s="32"/>
      <c r="C206" s="32"/>
      <c r="D206" s="32" t="s">
        <v>222</v>
      </c>
      <c r="E206" s="32"/>
      <c r="F206" s="33">
        <v>44.85</v>
      </c>
      <c r="G206" s="34"/>
      <c r="H206" s="30">
        <f t="shared" si="5"/>
        <v>0</v>
      </c>
    </row>
    <row r="207" spans="1:8" s="6" customFormat="1" ht="24" customHeight="1">
      <c r="A207" s="35">
        <v>94</v>
      </c>
      <c r="B207" s="36" t="s">
        <v>248</v>
      </c>
      <c r="C207" s="36" t="s">
        <v>314</v>
      </c>
      <c r="D207" s="36" t="s">
        <v>315</v>
      </c>
      <c r="E207" s="36" t="s">
        <v>50</v>
      </c>
      <c r="F207" s="37">
        <v>49.335000000000001</v>
      </c>
      <c r="G207" s="38">
        <v>55</v>
      </c>
      <c r="H207" s="30">
        <f t="shared" si="5"/>
        <v>2713.4250000000002</v>
      </c>
    </row>
    <row r="208" spans="1:8" s="6" customFormat="1" ht="13.5" customHeight="1">
      <c r="A208" s="47"/>
      <c r="B208" s="48"/>
      <c r="C208" s="48"/>
      <c r="D208" s="48" t="s">
        <v>316</v>
      </c>
      <c r="E208" s="48"/>
      <c r="F208" s="49">
        <v>49.335000000000001</v>
      </c>
      <c r="G208" s="50"/>
      <c r="H208" s="30">
        <f t="shared" si="5"/>
        <v>0</v>
      </c>
    </row>
    <row r="209" spans="1:8" s="6" customFormat="1" ht="24" customHeight="1">
      <c r="A209" s="27">
        <v>95</v>
      </c>
      <c r="B209" s="28" t="s">
        <v>310</v>
      </c>
      <c r="C209" s="28" t="s">
        <v>317</v>
      </c>
      <c r="D209" s="28" t="s">
        <v>318</v>
      </c>
      <c r="E209" s="28" t="s">
        <v>56</v>
      </c>
      <c r="F209" s="29">
        <v>6.0000000000000001E-3</v>
      </c>
      <c r="G209" s="30">
        <v>2000</v>
      </c>
      <c r="H209" s="30">
        <f t="shared" si="5"/>
        <v>12</v>
      </c>
    </row>
    <row r="210" spans="1:8" s="6" customFormat="1" ht="28.5" customHeight="1">
      <c r="A210" s="23"/>
      <c r="B210" s="24"/>
      <c r="C210" s="24" t="s">
        <v>319</v>
      </c>
      <c r="D210" s="24" t="s">
        <v>320</v>
      </c>
      <c r="E210" s="24"/>
      <c r="F210" s="25"/>
      <c r="G210" s="26"/>
      <c r="H210" s="30">
        <f>SUM(H211:H222)</f>
        <v>29791.260000000002</v>
      </c>
    </row>
    <row r="211" spans="1:8" s="6" customFormat="1" ht="24" customHeight="1">
      <c r="A211" s="27">
        <v>96</v>
      </c>
      <c r="B211" s="28" t="s">
        <v>319</v>
      </c>
      <c r="C211" s="28" t="s">
        <v>321</v>
      </c>
      <c r="D211" s="28" t="s">
        <v>322</v>
      </c>
      <c r="E211" s="28" t="s">
        <v>50</v>
      </c>
      <c r="F211" s="29">
        <v>12.14</v>
      </c>
      <c r="G211" s="30">
        <v>250</v>
      </c>
      <c r="H211" s="30">
        <f t="shared" si="5"/>
        <v>3035</v>
      </c>
    </row>
    <row r="212" spans="1:8" s="6" customFormat="1" ht="13.5" customHeight="1">
      <c r="A212" s="31"/>
      <c r="B212" s="32"/>
      <c r="C212" s="32"/>
      <c r="D212" s="32" t="s">
        <v>323</v>
      </c>
      <c r="E212" s="32"/>
      <c r="F212" s="33">
        <v>12.14</v>
      </c>
      <c r="G212" s="34"/>
      <c r="H212" s="30">
        <f t="shared" si="5"/>
        <v>0</v>
      </c>
    </row>
    <row r="213" spans="1:8" s="6" customFormat="1" ht="13.5" customHeight="1">
      <c r="A213" s="35">
        <v>97</v>
      </c>
      <c r="B213" s="36" t="s">
        <v>324</v>
      </c>
      <c r="C213" s="36" t="s">
        <v>325</v>
      </c>
      <c r="D213" s="36" t="s">
        <v>326</v>
      </c>
      <c r="E213" s="36" t="s">
        <v>50</v>
      </c>
      <c r="F213" s="37">
        <v>13.353999999999999</v>
      </c>
      <c r="G213" s="38">
        <v>190</v>
      </c>
      <c r="H213" s="30">
        <f t="shared" si="5"/>
        <v>2537.2599999999998</v>
      </c>
    </row>
    <row r="214" spans="1:8" s="6" customFormat="1" ht="13.5" customHeight="1">
      <c r="A214" s="31"/>
      <c r="B214" s="32"/>
      <c r="C214" s="32"/>
      <c r="D214" s="32" t="s">
        <v>327</v>
      </c>
      <c r="E214" s="32"/>
      <c r="F214" s="33">
        <v>13.353999999999999</v>
      </c>
      <c r="G214" s="34"/>
      <c r="H214" s="30">
        <f t="shared" si="5"/>
        <v>0</v>
      </c>
    </row>
    <row r="215" spans="1:8" s="6" customFormat="1" ht="24" customHeight="1">
      <c r="A215" s="27">
        <v>98</v>
      </c>
      <c r="B215" s="28" t="s">
        <v>319</v>
      </c>
      <c r="C215" s="28" t="s">
        <v>328</v>
      </c>
      <c r="D215" s="28" t="s">
        <v>329</v>
      </c>
      <c r="E215" s="28" t="s">
        <v>50</v>
      </c>
      <c r="F215" s="29">
        <v>1.5</v>
      </c>
      <c r="G215" s="30">
        <v>450</v>
      </c>
      <c r="H215" s="30">
        <f t="shared" si="5"/>
        <v>675</v>
      </c>
    </row>
    <row r="216" spans="1:8" s="6" customFormat="1" ht="13.5" customHeight="1">
      <c r="A216" s="31"/>
      <c r="B216" s="32"/>
      <c r="C216" s="32"/>
      <c r="D216" s="32" t="s">
        <v>330</v>
      </c>
      <c r="E216" s="32"/>
      <c r="F216" s="33">
        <v>1.5</v>
      </c>
      <c r="G216" s="34"/>
      <c r="H216" s="30">
        <f t="shared" si="5"/>
        <v>0</v>
      </c>
    </row>
    <row r="217" spans="1:8" s="6" customFormat="1" ht="13.5" customHeight="1">
      <c r="A217" s="35">
        <v>99</v>
      </c>
      <c r="B217" s="36" t="s">
        <v>324</v>
      </c>
      <c r="C217" s="36" t="s">
        <v>331</v>
      </c>
      <c r="D217" s="36" t="s">
        <v>332</v>
      </c>
      <c r="E217" s="36" t="s">
        <v>139</v>
      </c>
      <c r="F217" s="37">
        <v>1.5</v>
      </c>
      <c r="G217" s="38">
        <v>5500</v>
      </c>
      <c r="H217" s="30">
        <f t="shared" si="5"/>
        <v>8250</v>
      </c>
    </row>
    <row r="218" spans="1:8" s="6" customFormat="1" ht="24" customHeight="1">
      <c r="A218" s="27">
        <v>100</v>
      </c>
      <c r="B218" s="28" t="s">
        <v>319</v>
      </c>
      <c r="C218" s="28" t="s">
        <v>333</v>
      </c>
      <c r="D218" s="28" t="s">
        <v>334</v>
      </c>
      <c r="E218" s="28" t="s">
        <v>139</v>
      </c>
      <c r="F218" s="29">
        <v>1</v>
      </c>
      <c r="G218" s="30">
        <v>420</v>
      </c>
      <c r="H218" s="30">
        <f t="shared" ref="H218:H247" si="6">F218*G218</f>
        <v>420</v>
      </c>
    </row>
    <row r="219" spans="1:8" s="6" customFormat="1" ht="24" customHeight="1">
      <c r="A219" s="27">
        <v>101</v>
      </c>
      <c r="B219" s="28" t="s">
        <v>319</v>
      </c>
      <c r="C219" s="28" t="s">
        <v>335</v>
      </c>
      <c r="D219" s="28" t="s">
        <v>336</v>
      </c>
      <c r="E219" s="28" t="s">
        <v>139</v>
      </c>
      <c r="F219" s="29">
        <v>1</v>
      </c>
      <c r="G219" s="30">
        <v>1500</v>
      </c>
      <c r="H219" s="30">
        <f t="shared" si="6"/>
        <v>1500</v>
      </c>
    </row>
    <row r="220" spans="1:8" s="6" customFormat="1" ht="13.5" customHeight="1">
      <c r="A220" s="35">
        <v>102</v>
      </c>
      <c r="B220" s="36" t="s">
        <v>324</v>
      </c>
      <c r="C220" s="36" t="s">
        <v>337</v>
      </c>
      <c r="D220" s="36" t="s">
        <v>338</v>
      </c>
      <c r="E220" s="36" t="s">
        <v>139</v>
      </c>
      <c r="F220" s="37">
        <v>1</v>
      </c>
      <c r="G220" s="38">
        <v>12000</v>
      </c>
      <c r="H220" s="30">
        <f t="shared" si="6"/>
        <v>12000</v>
      </c>
    </row>
    <row r="221" spans="1:8" s="6" customFormat="1" ht="24" customHeight="1">
      <c r="A221" s="27">
        <v>103</v>
      </c>
      <c r="B221" s="28" t="s">
        <v>238</v>
      </c>
      <c r="C221" s="28" t="s">
        <v>339</v>
      </c>
      <c r="D221" s="28" t="s">
        <v>340</v>
      </c>
      <c r="E221" s="28" t="s">
        <v>56</v>
      </c>
      <c r="F221" s="29">
        <v>0.48399999999999999</v>
      </c>
      <c r="G221" s="30">
        <v>2000</v>
      </c>
      <c r="H221" s="30">
        <f t="shared" si="6"/>
        <v>968</v>
      </c>
    </row>
    <row r="222" spans="1:8" s="6" customFormat="1" ht="24" customHeight="1">
      <c r="A222" s="27">
        <v>104</v>
      </c>
      <c r="B222" s="28" t="s">
        <v>319</v>
      </c>
      <c r="C222" s="28" t="s">
        <v>341</v>
      </c>
      <c r="D222" s="28" t="s">
        <v>342</v>
      </c>
      <c r="E222" s="28" t="s">
        <v>56</v>
      </c>
      <c r="F222" s="29">
        <v>0.20300000000000001</v>
      </c>
      <c r="G222" s="30">
        <v>2000</v>
      </c>
      <c r="H222" s="30">
        <f t="shared" si="6"/>
        <v>406</v>
      </c>
    </row>
    <row r="223" spans="1:8" s="6" customFormat="1" ht="28.5" customHeight="1">
      <c r="A223" s="23"/>
      <c r="B223" s="24"/>
      <c r="C223" s="24" t="s">
        <v>343</v>
      </c>
      <c r="D223" s="24" t="s">
        <v>344</v>
      </c>
      <c r="E223" s="24"/>
      <c r="F223" s="25"/>
      <c r="G223" s="26"/>
      <c r="H223" s="30">
        <f>SUM(H224:H228)</f>
        <v>30234</v>
      </c>
    </row>
    <row r="224" spans="1:8" s="6" customFormat="1" ht="24" customHeight="1">
      <c r="A224" s="27">
        <v>105</v>
      </c>
      <c r="B224" s="28" t="s">
        <v>343</v>
      </c>
      <c r="C224" s="28" t="s">
        <v>345</v>
      </c>
      <c r="D224" s="28" t="s">
        <v>346</v>
      </c>
      <c r="E224" s="28" t="s">
        <v>139</v>
      </c>
      <c r="F224" s="29">
        <v>1</v>
      </c>
      <c r="G224" s="30">
        <v>4000</v>
      </c>
      <c r="H224" s="30">
        <f t="shared" si="6"/>
        <v>4000</v>
      </c>
    </row>
    <row r="225" spans="1:8" s="6" customFormat="1" ht="13.5" customHeight="1">
      <c r="A225" s="35">
        <v>106</v>
      </c>
      <c r="B225" s="36" t="s">
        <v>140</v>
      </c>
      <c r="C225" s="36" t="s">
        <v>347</v>
      </c>
      <c r="D225" s="36" t="s">
        <v>348</v>
      </c>
      <c r="E225" s="36" t="s">
        <v>139</v>
      </c>
      <c r="F225" s="37">
        <v>1</v>
      </c>
      <c r="G225" s="38">
        <v>19000</v>
      </c>
      <c r="H225" s="30">
        <f t="shared" si="6"/>
        <v>19000</v>
      </c>
    </row>
    <row r="226" spans="1:8" s="6" customFormat="1" ht="24" customHeight="1">
      <c r="A226" s="27">
        <v>107</v>
      </c>
      <c r="B226" s="28" t="s">
        <v>343</v>
      </c>
      <c r="C226" s="28" t="s">
        <v>349</v>
      </c>
      <c r="D226" s="28" t="s">
        <v>350</v>
      </c>
      <c r="E226" s="28" t="s">
        <v>139</v>
      </c>
      <c r="F226" s="29">
        <v>1</v>
      </c>
      <c r="G226" s="30">
        <v>1500</v>
      </c>
      <c r="H226" s="30">
        <f t="shared" si="6"/>
        <v>1500</v>
      </c>
    </row>
    <row r="227" spans="1:8" s="6" customFormat="1" ht="24" customHeight="1">
      <c r="A227" s="35">
        <v>108</v>
      </c>
      <c r="B227" s="36" t="s">
        <v>140</v>
      </c>
      <c r="C227" s="36" t="s">
        <v>351</v>
      </c>
      <c r="D227" s="36" t="s">
        <v>352</v>
      </c>
      <c r="E227" s="36" t="s">
        <v>139</v>
      </c>
      <c r="F227" s="37">
        <v>1</v>
      </c>
      <c r="G227" s="38">
        <v>5500</v>
      </c>
      <c r="H227" s="30">
        <f t="shared" si="6"/>
        <v>5500</v>
      </c>
    </row>
    <row r="228" spans="1:8" s="6" customFormat="1" ht="24" customHeight="1">
      <c r="A228" s="27">
        <v>109</v>
      </c>
      <c r="B228" s="28" t="s">
        <v>343</v>
      </c>
      <c r="C228" s="28" t="s">
        <v>353</v>
      </c>
      <c r="D228" s="28" t="s">
        <v>354</v>
      </c>
      <c r="E228" s="28" t="s">
        <v>56</v>
      </c>
      <c r="F228" s="29">
        <v>7.8E-2</v>
      </c>
      <c r="G228" s="30">
        <v>3000</v>
      </c>
      <c r="H228" s="30">
        <f t="shared" si="6"/>
        <v>234</v>
      </c>
    </row>
    <row r="229" spans="1:8" s="6" customFormat="1" ht="28.5" customHeight="1">
      <c r="A229" s="23"/>
      <c r="B229" s="24"/>
      <c r="C229" s="24" t="s">
        <v>355</v>
      </c>
      <c r="D229" s="24" t="s">
        <v>356</v>
      </c>
      <c r="E229" s="24"/>
      <c r="F229" s="25"/>
      <c r="G229" s="26"/>
      <c r="H229" s="30">
        <f>SUM(H230:H236)</f>
        <v>1456.8</v>
      </c>
    </row>
    <row r="230" spans="1:8" s="6" customFormat="1" ht="24" customHeight="1">
      <c r="A230" s="27">
        <v>110</v>
      </c>
      <c r="B230" s="28" t="s">
        <v>355</v>
      </c>
      <c r="C230" s="28" t="s">
        <v>357</v>
      </c>
      <c r="D230" s="28" t="s">
        <v>358</v>
      </c>
      <c r="E230" s="28" t="s">
        <v>50</v>
      </c>
      <c r="F230" s="29">
        <v>1.8</v>
      </c>
      <c r="G230" s="30">
        <v>290</v>
      </c>
      <c r="H230" s="30">
        <f t="shared" si="6"/>
        <v>522</v>
      </c>
    </row>
    <row r="231" spans="1:8" s="6" customFormat="1" ht="13.5" customHeight="1">
      <c r="A231" s="35">
        <v>111</v>
      </c>
      <c r="B231" s="36" t="s">
        <v>359</v>
      </c>
      <c r="C231" s="36" t="s">
        <v>360</v>
      </c>
      <c r="D231" s="36" t="s">
        <v>361</v>
      </c>
      <c r="E231" s="36" t="s">
        <v>50</v>
      </c>
      <c r="F231" s="37">
        <v>1.98</v>
      </c>
      <c r="G231" s="38">
        <v>260</v>
      </c>
      <c r="H231" s="30">
        <f t="shared" si="6"/>
        <v>514.79999999999995</v>
      </c>
    </row>
    <row r="232" spans="1:8" s="6" customFormat="1" ht="13.5" customHeight="1">
      <c r="A232" s="47"/>
      <c r="B232" s="48"/>
      <c r="C232" s="48"/>
      <c r="D232" s="48" t="s">
        <v>362</v>
      </c>
      <c r="E232" s="48"/>
      <c r="F232" s="49">
        <v>1.98</v>
      </c>
      <c r="G232" s="50"/>
      <c r="H232" s="30">
        <f t="shared" si="6"/>
        <v>0</v>
      </c>
    </row>
    <row r="233" spans="1:8" s="6" customFormat="1" ht="24" customHeight="1">
      <c r="A233" s="27">
        <v>112</v>
      </c>
      <c r="B233" s="28" t="s">
        <v>355</v>
      </c>
      <c r="C233" s="28" t="s">
        <v>363</v>
      </c>
      <c r="D233" s="28" t="s">
        <v>364</v>
      </c>
      <c r="E233" s="28" t="s">
        <v>50</v>
      </c>
      <c r="F233" s="29">
        <v>1.8</v>
      </c>
      <c r="G233" s="30">
        <v>15</v>
      </c>
      <c r="H233" s="30">
        <f t="shared" si="6"/>
        <v>27</v>
      </c>
    </row>
    <row r="234" spans="1:8" s="6" customFormat="1" ht="13.5" customHeight="1">
      <c r="A234" s="27">
        <v>113</v>
      </c>
      <c r="B234" s="28" t="s">
        <v>355</v>
      </c>
      <c r="C234" s="28" t="s">
        <v>365</v>
      </c>
      <c r="D234" s="28" t="s">
        <v>366</v>
      </c>
      <c r="E234" s="28" t="s">
        <v>77</v>
      </c>
      <c r="F234" s="29">
        <v>4.5999999999999996</v>
      </c>
      <c r="G234" s="30">
        <v>75</v>
      </c>
      <c r="H234" s="30">
        <f t="shared" si="6"/>
        <v>345</v>
      </c>
    </row>
    <row r="235" spans="1:8" s="6" customFormat="1" ht="13.5" customHeight="1">
      <c r="A235" s="31"/>
      <c r="B235" s="32"/>
      <c r="C235" s="32"/>
      <c r="D235" s="32" t="s">
        <v>367</v>
      </c>
      <c r="E235" s="32"/>
      <c r="F235" s="33">
        <v>4.5999999999999996</v>
      </c>
      <c r="G235" s="34"/>
      <c r="H235" s="30">
        <f t="shared" si="6"/>
        <v>0</v>
      </c>
    </row>
    <row r="236" spans="1:8" s="6" customFormat="1" ht="24" customHeight="1">
      <c r="A236" s="27">
        <v>114</v>
      </c>
      <c r="B236" s="28" t="s">
        <v>355</v>
      </c>
      <c r="C236" s="28" t="s">
        <v>368</v>
      </c>
      <c r="D236" s="28" t="s">
        <v>369</v>
      </c>
      <c r="E236" s="28" t="s">
        <v>56</v>
      </c>
      <c r="F236" s="29">
        <v>3.2000000000000001E-2</v>
      </c>
      <c r="G236" s="30">
        <v>1500</v>
      </c>
      <c r="H236" s="30">
        <f t="shared" si="6"/>
        <v>48</v>
      </c>
    </row>
    <row r="237" spans="1:8" s="6" customFormat="1" ht="28.5" customHeight="1">
      <c r="A237" s="23"/>
      <c r="B237" s="24"/>
      <c r="C237" s="24" t="s">
        <v>370</v>
      </c>
      <c r="D237" s="24" t="s">
        <v>371</v>
      </c>
      <c r="E237" s="24"/>
      <c r="F237" s="25"/>
      <c r="G237" s="26"/>
      <c r="H237" s="30">
        <f>SUM(H238:H243)</f>
        <v>27265.595000000001</v>
      </c>
    </row>
    <row r="238" spans="1:8" s="6" customFormat="1" ht="24" customHeight="1">
      <c r="A238" s="27">
        <v>115</v>
      </c>
      <c r="B238" s="28" t="s">
        <v>370</v>
      </c>
      <c r="C238" s="28" t="s">
        <v>372</v>
      </c>
      <c r="D238" s="28" t="s">
        <v>373</v>
      </c>
      <c r="E238" s="28" t="s">
        <v>50</v>
      </c>
      <c r="F238" s="29">
        <v>12.14</v>
      </c>
      <c r="G238" s="30">
        <v>220</v>
      </c>
      <c r="H238" s="30">
        <f t="shared" si="6"/>
        <v>2670.8</v>
      </c>
    </row>
    <row r="239" spans="1:8" s="6" customFormat="1" ht="24" customHeight="1">
      <c r="A239" s="27">
        <v>116</v>
      </c>
      <c r="B239" s="28" t="s">
        <v>370</v>
      </c>
      <c r="C239" s="28" t="s">
        <v>374</v>
      </c>
      <c r="D239" s="28" t="s">
        <v>375</v>
      </c>
      <c r="E239" s="28" t="s">
        <v>50</v>
      </c>
      <c r="F239" s="29">
        <v>70.748999999999995</v>
      </c>
      <c r="G239" s="30">
        <v>45</v>
      </c>
      <c r="H239" s="30">
        <f t="shared" si="6"/>
        <v>3183.7049999999999</v>
      </c>
    </row>
    <row r="240" spans="1:8" s="6" customFormat="1" ht="24" customHeight="1">
      <c r="A240" s="27">
        <v>117</v>
      </c>
      <c r="B240" s="28" t="s">
        <v>370</v>
      </c>
      <c r="C240" s="28" t="s">
        <v>376</v>
      </c>
      <c r="D240" s="28" t="s">
        <v>377</v>
      </c>
      <c r="E240" s="28" t="s">
        <v>50</v>
      </c>
      <c r="F240" s="29">
        <v>70.748999999999995</v>
      </c>
      <c r="G240" s="30">
        <v>160</v>
      </c>
      <c r="H240" s="30">
        <f t="shared" si="6"/>
        <v>11319.84</v>
      </c>
    </row>
    <row r="241" spans="1:8" s="6" customFormat="1" ht="13.5" customHeight="1">
      <c r="A241" s="27">
        <v>118</v>
      </c>
      <c r="B241" s="28" t="s">
        <v>370</v>
      </c>
      <c r="C241" s="28" t="s">
        <v>378</v>
      </c>
      <c r="D241" s="28" t="s">
        <v>379</v>
      </c>
      <c r="E241" s="28" t="s">
        <v>50</v>
      </c>
      <c r="F241" s="29">
        <v>29.25</v>
      </c>
      <c r="G241" s="30">
        <v>55</v>
      </c>
      <c r="H241" s="30">
        <f t="shared" si="6"/>
        <v>1608.75</v>
      </c>
    </row>
    <row r="242" spans="1:8" s="6" customFormat="1" ht="13.5" customHeight="1">
      <c r="A242" s="31"/>
      <c r="B242" s="32"/>
      <c r="C242" s="32"/>
      <c r="D242" s="32" t="s">
        <v>245</v>
      </c>
      <c r="E242" s="32"/>
      <c r="F242" s="33">
        <v>29.25</v>
      </c>
      <c r="G242" s="34"/>
      <c r="H242" s="30">
        <f t="shared" si="6"/>
        <v>0</v>
      </c>
    </row>
    <row r="243" spans="1:8" s="6" customFormat="1" ht="13.5" customHeight="1">
      <c r="A243" s="27">
        <v>119</v>
      </c>
      <c r="B243" s="28" t="s">
        <v>370</v>
      </c>
      <c r="C243" s="28" t="s">
        <v>380</v>
      </c>
      <c r="D243" s="28" t="s">
        <v>381</v>
      </c>
      <c r="E243" s="28" t="s">
        <v>50</v>
      </c>
      <c r="F243" s="29">
        <v>29.25</v>
      </c>
      <c r="G243" s="30">
        <v>290</v>
      </c>
      <c r="H243" s="30">
        <f t="shared" si="6"/>
        <v>8482.5</v>
      </c>
    </row>
    <row r="244" spans="1:8" s="6" customFormat="1" ht="28.5" customHeight="1">
      <c r="A244" s="23"/>
      <c r="B244" s="24"/>
      <c r="C244" s="24" t="s">
        <v>382</v>
      </c>
      <c r="D244" s="24" t="s">
        <v>383</v>
      </c>
      <c r="E244" s="24"/>
      <c r="F244" s="25"/>
      <c r="G244" s="26"/>
      <c r="H244" s="30">
        <f>SUM(H245:H248)</f>
        <v>3655.29</v>
      </c>
    </row>
    <row r="245" spans="1:8" s="6" customFormat="1" ht="13.5" customHeight="1">
      <c r="A245" s="27">
        <v>120</v>
      </c>
      <c r="B245" s="28" t="s">
        <v>382</v>
      </c>
      <c r="C245" s="28" t="s">
        <v>384</v>
      </c>
      <c r="D245" s="28" t="s">
        <v>385</v>
      </c>
      <c r="E245" s="28" t="s">
        <v>50</v>
      </c>
      <c r="F245" s="29">
        <v>74.495000000000005</v>
      </c>
      <c r="G245" s="30">
        <v>24</v>
      </c>
      <c r="H245" s="30">
        <f t="shared" si="6"/>
        <v>1787.88</v>
      </c>
    </row>
    <row r="246" spans="1:8" s="6" customFormat="1" ht="13.5" customHeight="1">
      <c r="A246" s="31"/>
      <c r="B246" s="32"/>
      <c r="C246" s="32"/>
      <c r="D246" s="32" t="s">
        <v>386</v>
      </c>
      <c r="E246" s="32"/>
      <c r="F246" s="33">
        <v>74.495000000000005</v>
      </c>
      <c r="G246" s="34"/>
      <c r="H246" s="30">
        <f t="shared" si="6"/>
        <v>0</v>
      </c>
    </row>
    <row r="247" spans="1:8" s="6" customFormat="1" ht="24" customHeight="1">
      <c r="A247" s="27">
        <v>121</v>
      </c>
      <c r="B247" s="28" t="s">
        <v>382</v>
      </c>
      <c r="C247" s="28" t="s">
        <v>387</v>
      </c>
      <c r="D247" s="28" t="s">
        <v>388</v>
      </c>
      <c r="E247" s="28" t="s">
        <v>50</v>
      </c>
      <c r="F247" s="29">
        <v>103.745</v>
      </c>
      <c r="G247" s="30">
        <v>18</v>
      </c>
      <c r="H247" s="30">
        <f t="shared" si="6"/>
        <v>1867.41</v>
      </c>
    </row>
    <row r="248" spans="1:8" s="6" customFormat="1" ht="13.5" customHeight="1">
      <c r="A248" s="31"/>
      <c r="B248" s="32"/>
      <c r="C248" s="32"/>
      <c r="D248" s="32" t="s">
        <v>389</v>
      </c>
      <c r="E248" s="32"/>
      <c r="F248" s="33">
        <v>103.745</v>
      </c>
      <c r="G248" s="34"/>
      <c r="H248" s="34"/>
    </row>
    <row r="249" spans="1:8" s="6" customFormat="1" ht="30.75" customHeight="1">
      <c r="A249" s="51"/>
      <c r="B249" s="52"/>
      <c r="C249" s="52"/>
      <c r="D249" s="52" t="s">
        <v>390</v>
      </c>
      <c r="E249" s="52"/>
      <c r="F249" s="53"/>
      <c r="G249" s="54"/>
      <c r="H249" s="54">
        <f>H244+H237+H229+H223+H210+H204+H164+H154+H128+H122+H108+H105+H97+H64+H48+H29+H24+H14</f>
        <v>453727.81</v>
      </c>
    </row>
  </sheetData>
  <mergeCells count="1">
    <mergeCell ref="A1:H1"/>
  </mergeCells>
  <pageMargins left="0.39370079040527345" right="0.39370079040527345" top="0.7874015808105469" bottom="0.7874015808105469" header="0" footer="0"/>
  <pageSetup paperSize="9" scale="95" fitToHeight="100" orientation="portrait" blackAndWhite="1" verticalDpi="0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Stavební úpravy dvora - Objekt </vt:lpstr>
      <vt:lpstr>'Stavební úpravy dvora - Objekt 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Chrenák</dc:creator>
  <cp:lastModifiedBy>Jiří Chrenák</cp:lastModifiedBy>
  <dcterms:created xsi:type="dcterms:W3CDTF">2016-08-09T10:41:23Z</dcterms:created>
  <dcterms:modified xsi:type="dcterms:W3CDTF">2016-08-11T18:46:53Z</dcterms:modified>
</cp:coreProperties>
</file>