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13" activeTab="0"/>
  </bookViews>
  <sheets>
    <sheet name="List 1" sheetId="1" r:id="rId1"/>
  </sheets>
  <definedNames>
    <definedName name="Excel_BuiltIn_Print_Area" localSheetId="0">'List 1'!$A$1:$D$350</definedName>
    <definedName name="Excel_BuiltIn_Print_Area" localSheetId="0">'List 1'!$A$1:$D$350</definedName>
    <definedName name="Excel_BuiltIn_Print_Area" localSheetId="0">'List 1'!$A$1:$D$218</definedName>
    <definedName name="Excel_BuiltIn_Print_Area" localSheetId="0">'List 1'!$A$1:$D$218</definedName>
    <definedName name="Excel_BuiltIn_Print_Titles" localSheetId="0">'List 1'!#REF!</definedName>
    <definedName name="Excel_BuiltIn_Print_Titles" localSheetId="0">'List 1'!#REF!</definedName>
    <definedName name="Excel_BuiltIn_Print_Titles" localSheetId="0">'List 1'!#REF!</definedName>
    <definedName name="Excel_BuiltIn_Print_Titles" localSheetId="0">'List 1'!#REF!</definedName>
    <definedName name="NÁKLADY_OBVYKLÝCH_OPATŘENÍ_MŽP">#REF!</definedName>
    <definedName name="pokus1_6">#REF!</definedName>
    <definedName name="Z_455D029A_959D_4E8E_A276_D63F54677ABC_.wvu.PrintArea" localSheetId="0">'List 1'!$A$1:$D$340</definedName>
    <definedName name="Z_455D029A_959D_4E8E_A276_D63F54677ABC_.wvu.PrintArea" localSheetId="0">'List 1'!$A$1:$D$340</definedName>
    <definedName name="Z_455D029A_959D_4E8E_A276_D63F54677ABC_.wvu.PrintArea" localSheetId="0">'List 1'!$A$1:$D$202</definedName>
    <definedName name="Z_455D029A_959D_4E8E_A276_D63F54677ABC_.wvu.PrintArea" localSheetId="0">'List 1'!$A$1:$D$202</definedName>
    <definedName name="Z_455D029A_959D_4E8E_A276_D63F54677ABC_.wvu.PrintTitles" localSheetId="0">'List 1'!#REF!</definedName>
    <definedName name="Z_455D029A_959D_4E8E_A276_D63F54677ABC_.wvu.PrintTitles" localSheetId="0">'List 1'!#REF!</definedName>
    <definedName name="Z_455D029A_959D_4E8E_A276_D63F54677ABC_.wvu.PrintTitles" localSheetId="0">'List 1'!#REF!</definedName>
    <definedName name="Z_455D029A_959D_4E8E_A276_D63F54677ABC_.wvu.PrintTitles" localSheetId="0">'List 1'!#REF!</definedName>
  </definedNames>
  <calcPr fullCalcOnLoad="1"/>
</workbook>
</file>

<file path=xl/sharedStrings.xml><?xml version="1.0" encoding="utf-8"?>
<sst xmlns="http://schemas.openxmlformats.org/spreadsheetml/2006/main" count="330" uniqueCount="196">
  <si>
    <t>Položka</t>
  </si>
  <si>
    <t>Měrná jednotka</t>
  </si>
  <si>
    <t>Počet měrných jednotek</t>
  </si>
  <si>
    <t>Cena za m. Jednotku (Kč bez DPH)</t>
  </si>
  <si>
    <t>Cena celkem (Kč bez DPH)</t>
  </si>
  <si>
    <t>ARBORISTICKÉ PRÁCE</t>
  </si>
  <si>
    <t>PRÁCE – ošetření stávajících stromů</t>
  </si>
  <si>
    <t>Zdravotní řez lezeckou technikou stromu o ploše 101 – 200 m2</t>
  </si>
  <si>
    <t>ks</t>
  </si>
  <si>
    <r>
      <t xml:space="preserve">Lokální redukce z důvodu stabilizace stromu </t>
    </r>
    <r>
      <rPr>
        <sz val="8"/>
        <color indexed="8"/>
        <rFont val="Arial"/>
        <family val="2"/>
      </rPr>
      <t>o ploše 101 – 200 m2</t>
    </r>
  </si>
  <si>
    <t>(doplňkový řez ke zdravotnímu řezu)</t>
  </si>
  <si>
    <t>Instalace bezpečnostní vazby v koruně stromu</t>
  </si>
  <si>
    <t>vazba dynamická v horní úrovni</t>
  </si>
  <si>
    <t>Ošetření stávajících stromů celkem</t>
  </si>
  <si>
    <t>Poznámky k položkám „Práce – ošetření stávajících stromů“:</t>
  </si>
  <si>
    <t>1. V cenách jsou započteny i náklady na zabezpečující opatření před padajícími větvemi.</t>
  </si>
  <si>
    <t xml:space="preserve">2. V cenách jsou započteny i náklady spojené s rozřezáním na metry, přemístěním odstraněných větví na vzdálenost do 20 m, </t>
  </si>
  <si>
    <t xml:space="preserve">uložením na hromady, naložením na dopravní prostředek, odvozem do 10 km a se složením. </t>
  </si>
  <si>
    <t>3. Měrnou jednotkou kus se u řezu rozumí jeden strom.</t>
  </si>
  <si>
    <t>4. Podrobnosti arboristických opatření k jednotlivým stromům jsou uvedeny v PD v tabulce</t>
  </si>
  <si>
    <t>„Inventarizace stávajících dřevin" a v popisu technologií arboristických opatření.</t>
  </si>
  <si>
    <t>V cenách je započtena likvidace větví o průměru menším než 7 cm štěpkováním s odvozem do 10km a konečnou likvidací.</t>
  </si>
  <si>
    <t>ARBORISTICKÉ PRÁCE CELKEM bez DPH:</t>
  </si>
  <si>
    <t>PPŘÍPRAVA PŮDY PRO SADOVNICKÉ ÚPRAVY</t>
  </si>
  <si>
    <t>Chemické odplevelení před založením kultury, vč. herbicidu</t>
  </si>
  <si>
    <t>m2</t>
  </si>
  <si>
    <t xml:space="preserve">     Odplevelení záhonù před výsadbou musí být provedeno důkladně,</t>
  </si>
  <si>
    <t xml:space="preserve">     tzn. Postřik bude aplikován nejméně 2x v rozmezí 2 – 3 měsíců.</t>
  </si>
  <si>
    <t>Rozrušení povrchu, obdělání půdy rotavátorem, frézou, ručně</t>
  </si>
  <si>
    <t>Urovnání povrchu ručně</t>
  </si>
  <si>
    <t>PPŘÍPRAVA PŮDY CELKEM bez DPH:</t>
  </si>
  <si>
    <t>NOVÉ VÝSADBY</t>
  </si>
  <si>
    <t>Rostlinný materiál:</t>
  </si>
  <si>
    <t>Alejový strom s balem, obvod kmínku 12-14 cm</t>
  </si>
  <si>
    <t>Sorbus aucuparia 'Edulis'</t>
  </si>
  <si>
    <t>Malus floribunda</t>
  </si>
  <si>
    <t>Alejové stromy celkem:</t>
  </si>
  <si>
    <t>Jehličnaté stromy s balem, výšky 100 – 120 cm</t>
  </si>
  <si>
    <t>Pinus leucodermis</t>
  </si>
  <si>
    <t>Pinus cembra</t>
  </si>
  <si>
    <t>Jehličnaté stromy celkem:</t>
  </si>
  <si>
    <t>Trvalky (kontejner min. K9) a cibuloviny</t>
  </si>
  <si>
    <t>DLE NÁSLEDUJÍCÍHO ROZPISU</t>
  </si>
  <si>
    <t>Trvalková směs KVETOUCÍ VLNA, 75 m2, 9ks/m2 … 675 ks</t>
  </si>
  <si>
    <t>Trvalky (min. Vel. Kontejneru K9)</t>
  </si>
  <si>
    <r>
      <t>Helictotrichon sempervirens ´Saphisprudel´ -</t>
    </r>
    <r>
      <rPr>
        <sz val="9"/>
        <color indexed="8"/>
        <rFont val="Arial"/>
        <family val="2"/>
      </rPr>
      <t xml:space="preserve"> ovsíř stálezelený</t>
    </r>
  </si>
  <si>
    <r>
      <t xml:space="preserve">Aster linosyris </t>
    </r>
    <r>
      <rPr>
        <sz val="10"/>
        <color indexed="8"/>
        <rFont val="Arial"/>
        <family val="2"/>
      </rPr>
      <t>hvězdnice zlatovlásek</t>
    </r>
  </si>
  <si>
    <r>
      <t xml:space="preserve">Aster dumosus </t>
    </r>
    <r>
      <rPr>
        <b/>
        <sz val="10"/>
        <color indexed="8"/>
        <rFont val="Arial,Bold"/>
        <family val="0"/>
      </rPr>
      <t xml:space="preserve">´Terry´s Pride´ </t>
    </r>
    <r>
      <rPr>
        <sz val="10"/>
        <color indexed="8"/>
        <rFont val="Arial"/>
        <family val="2"/>
      </rPr>
      <t>hvězdnice/ astra</t>
    </r>
  </si>
  <si>
    <r>
      <t xml:space="preserve">Echinacea angustifolia </t>
    </r>
    <r>
      <rPr>
        <sz val="10"/>
        <color indexed="8"/>
        <rFont val="Arial"/>
        <family val="2"/>
      </rPr>
      <t>třapatkovka úzkolistá</t>
    </r>
  </si>
  <si>
    <r>
      <t xml:space="preserve">Iris </t>
    </r>
    <r>
      <rPr>
        <sz val="10"/>
        <color indexed="8"/>
        <rFont val="Arial"/>
        <family val="2"/>
      </rPr>
      <t>(barbata-media) kosatec</t>
    </r>
  </si>
  <si>
    <r>
      <t xml:space="preserve">Platycodon grandiflorum </t>
    </r>
    <r>
      <rPr>
        <b/>
        <sz val="10"/>
        <color indexed="8"/>
        <rFont val="Arial,Bold"/>
        <family val="0"/>
      </rPr>
      <t xml:space="preserve">´Mariesii´ </t>
    </r>
    <r>
      <rPr>
        <sz val="10"/>
        <color indexed="8"/>
        <rFont val="Arial"/>
        <family val="2"/>
      </rPr>
      <t>boubelík</t>
    </r>
  </si>
  <si>
    <r>
      <t xml:space="preserve">Veronica teucrium </t>
    </r>
    <r>
      <rPr>
        <b/>
        <sz val="10"/>
        <color indexed="8"/>
        <rFont val="Arial,Bold"/>
        <family val="0"/>
      </rPr>
      <t xml:space="preserve">´Knallblau´ </t>
    </r>
    <r>
      <rPr>
        <sz val="10"/>
        <color indexed="8"/>
        <rFont val="Arial"/>
        <family val="2"/>
      </rPr>
      <t>rozrazil ožankovitý</t>
    </r>
  </si>
  <si>
    <r>
      <t xml:space="preserve">Leucanthemum vulgare </t>
    </r>
    <r>
      <rPr>
        <sz val="10"/>
        <color indexed="8"/>
        <rFont val="Arial"/>
        <family val="2"/>
      </rPr>
      <t>kopretina bílá</t>
    </r>
  </si>
  <si>
    <r>
      <t xml:space="preserve">Aquilegia </t>
    </r>
    <r>
      <rPr>
        <sz val="10"/>
        <color indexed="8"/>
        <rFont val="Arial"/>
        <family val="2"/>
      </rPr>
      <t>cv. orlíček</t>
    </r>
  </si>
  <si>
    <r>
      <t xml:space="preserve">Campanula glomerata </t>
    </r>
    <r>
      <rPr>
        <b/>
        <sz val="10"/>
        <color indexed="8"/>
        <rFont val="Arial,Bold"/>
        <family val="0"/>
      </rPr>
      <t xml:space="preserve">´Superba´ </t>
    </r>
    <r>
      <rPr>
        <sz val="10"/>
        <color indexed="8"/>
        <rFont val="Arial"/>
        <family val="2"/>
      </rPr>
      <t>zvonek klubkatý</t>
    </r>
  </si>
  <si>
    <r>
      <t xml:space="preserve">Calamintha nepeta </t>
    </r>
    <r>
      <rPr>
        <sz val="10"/>
        <color indexed="8"/>
        <rFont val="Arial"/>
        <family val="2"/>
      </rPr>
      <t xml:space="preserve">subsp. </t>
    </r>
    <r>
      <rPr>
        <b/>
        <i/>
        <sz val="10"/>
        <color indexed="8"/>
        <rFont val="Arial,BoldItalic"/>
        <family val="4"/>
      </rPr>
      <t xml:space="preserve">nepeta </t>
    </r>
    <r>
      <rPr>
        <sz val="10"/>
        <color indexed="8"/>
        <rFont val="Arial"/>
        <family val="2"/>
      </rPr>
      <t>marulka lékařská</t>
    </r>
  </si>
  <si>
    <r>
      <t xml:space="preserve">Geranium renardii </t>
    </r>
    <r>
      <rPr>
        <sz val="10"/>
        <color indexed="8"/>
        <rFont val="Arial"/>
        <family val="2"/>
      </rPr>
      <t>kakost</t>
    </r>
  </si>
  <si>
    <r>
      <t xml:space="preserve">Veronica porphyriana </t>
    </r>
    <r>
      <rPr>
        <sz val="10"/>
        <color indexed="8"/>
        <rFont val="Arial"/>
        <family val="2"/>
      </rPr>
      <t>rozrazil</t>
    </r>
  </si>
  <si>
    <r>
      <t xml:space="preserve">Sedum spurium </t>
    </r>
    <r>
      <rPr>
        <b/>
        <sz val="10"/>
        <color indexed="8"/>
        <rFont val="Arial,Bold"/>
        <family val="0"/>
      </rPr>
      <t xml:space="preserve">´Fuldaglut´ </t>
    </r>
    <r>
      <rPr>
        <sz val="10"/>
        <color indexed="8"/>
        <rFont val="Arial"/>
        <family val="2"/>
      </rPr>
      <t>rozchodník pochybný</t>
    </r>
  </si>
  <si>
    <t>Trvalky celkem:</t>
  </si>
  <si>
    <t>Cibuloviny:</t>
  </si>
  <si>
    <r>
      <t xml:space="preserve">Allium aflatunense </t>
    </r>
    <r>
      <rPr>
        <b/>
        <sz val="10"/>
        <color indexed="8"/>
        <rFont val="Arial,Bold"/>
        <family val="0"/>
      </rPr>
      <t xml:space="preserve">´Purple Sensation´ </t>
    </r>
    <r>
      <rPr>
        <sz val="10"/>
        <color indexed="8"/>
        <rFont val="Arial"/>
        <family val="2"/>
      </rPr>
      <t>česnek</t>
    </r>
  </si>
  <si>
    <r>
      <t xml:space="preserve">Muscari armeniacum </t>
    </r>
    <r>
      <rPr>
        <sz val="10"/>
        <color indexed="8"/>
        <rFont val="Arial"/>
        <family val="2"/>
      </rPr>
      <t>modřenec arménský</t>
    </r>
  </si>
  <si>
    <r>
      <t xml:space="preserve">Ornithogalum umbellatum </t>
    </r>
    <r>
      <rPr>
        <sz val="10"/>
        <color indexed="8"/>
        <rFont val="Arial"/>
        <family val="2"/>
      </rPr>
      <t>snědek chocholičnatý</t>
    </r>
  </si>
  <si>
    <r>
      <t>Narcissus poeticus</t>
    </r>
    <r>
      <rPr>
        <sz val="10"/>
        <color indexed="8"/>
        <rFont val="Arial"/>
        <family val="2"/>
      </rPr>
      <t xml:space="preserve"> narcis</t>
    </r>
  </si>
  <si>
    <r>
      <t xml:space="preserve">Tulipa linifolia </t>
    </r>
    <r>
      <rPr>
        <sz val="10"/>
        <color indexed="8"/>
        <rFont val="Arial"/>
        <family val="2"/>
      </rPr>
      <t>tulipán</t>
    </r>
  </si>
  <si>
    <t>Cibuloviny celkem:</t>
  </si>
  <si>
    <t>Trvalková směs PESTRÁ SMĚS – 54 m2, 9ks/m2 … 486 ks</t>
  </si>
  <si>
    <t>Yucca filamentosa juka vláknitá</t>
  </si>
  <si>
    <t>Rudbeckia fulgida ´Goldsturm´ třapatka zářivá</t>
  </si>
  <si>
    <t>Eremurus ´Cleopatra´ liliochvostec</t>
  </si>
  <si>
    <t>Agastache ´Blue Fortune´ agastache</t>
  </si>
  <si>
    <t>Panicum virgatum ´Rotstrahlbusch´ proso prutnaté</t>
  </si>
  <si>
    <t>Perovskia arbotanoides perovskie</t>
  </si>
  <si>
    <t>Aster novi-belgii ´Profesor Kippenberg´ hvězdnice/astra</t>
  </si>
  <si>
    <t>Aster dumosus´Blue Lagune´ hvězdnice/ astra</t>
  </si>
  <si>
    <t>Veronica teucrium ´True Blue´ rozrazil ožankovitý</t>
  </si>
  <si>
    <t>Echinacea purpurea ´Alba´ třapatkovka nachová</t>
  </si>
  <si>
    <t>Echinacea purpurea ´Rubinstern´ třapatkovka nachová</t>
  </si>
  <si>
    <t>Solidago caesia zlatobýl</t>
  </si>
  <si>
    <t>Inula ensifolia ´Compacta´ oman mečolistý</t>
  </si>
  <si>
    <t>Deschampsia caespitosa metlice trsnatá</t>
  </si>
  <si>
    <t>Lavandula angustifolia (přesev) levandule úzkolistá</t>
  </si>
  <si>
    <t>Calamintha nepeta subsp. nepeta marulka lékařská</t>
  </si>
  <si>
    <t>Anemone sylvestris sasanka lesní</t>
  </si>
  <si>
    <t>Geranium × cantabrigiense ´Karmina´ kakost</t>
  </si>
  <si>
    <t>Stachys byzantina ´Silver Carpet´ čistec vlnatý</t>
  </si>
  <si>
    <t>Origanum vulgare ´Compactum´ dobromysl obecná</t>
  </si>
  <si>
    <t>Nepeta × faassenii ´Kit Kat´ šanta</t>
  </si>
  <si>
    <t>Allium aflatunense ´Purple Sensation´ česnek</t>
  </si>
  <si>
    <t>Allium jesdianum česnek</t>
  </si>
  <si>
    <t>Allium sphaerocephalon česnek kulatohlavý</t>
  </si>
  <si>
    <t>Allium unifolium česnek</t>
  </si>
  <si>
    <t>Crocus ancyrensis šafrán</t>
  </si>
  <si>
    <t>Camassia quamash ladoník</t>
  </si>
  <si>
    <t>Tulipa clusiana var. chrysantha tulipán</t>
  </si>
  <si>
    <t>Trvalková směs „Tanec trav“, 115 m2, 8ks/m2 … 920 ks</t>
  </si>
  <si>
    <t>Calamagrostis × acutiflora ´Karl Foerster´ třtina</t>
  </si>
  <si>
    <t>Calamagrostis brachytricha třtina</t>
  </si>
  <si>
    <t>Panicum virgatum ´Rehbraun´ proso prutnaté</t>
  </si>
  <si>
    <t>Achillea ´Coronatoin Gold´ řebříček</t>
  </si>
  <si>
    <t>Eremurus stenophylus liliochvostec</t>
  </si>
  <si>
    <t>Phlomis russeliana sápa Russelova</t>
  </si>
  <si>
    <t>Sedum ´Matrona´ rozchodník</t>
  </si>
  <si>
    <t>Papaver orientale mák východní</t>
  </si>
  <si>
    <t>Iris (barbata - media ) kosatec</t>
  </si>
  <si>
    <t>Aster dumosus ´Victor´ hvězdnice/astra</t>
  </si>
  <si>
    <t>Geranium himalayense kakost himalájský</t>
  </si>
  <si>
    <t>Artemisia ludoviciana var. Albula ´Silver Queen´ pelyněk</t>
  </si>
  <si>
    <t>Coreopsis verticillata ´Grandiflora´ krásnoočko přeslenité</t>
  </si>
  <si>
    <t>Salvia officinalis ´Berggarten´ šalvěj lékařská</t>
  </si>
  <si>
    <t>Hemerocalis ´Elegant Candy´ denivka</t>
  </si>
  <si>
    <t>Penstemon ´Mystica´ dračík</t>
  </si>
  <si>
    <t>Centranthus ruber ´Coccineus´ mavuň červená</t>
  </si>
  <si>
    <t>Gaura lindheimerii gaura</t>
  </si>
  <si>
    <t>Lychnis coronaria kohoutek věncový</t>
  </si>
  <si>
    <t>Linum usitatissimum len setý</t>
  </si>
  <si>
    <t>Geranium sanquineum ´Cambridge´ kakost krvavý</t>
  </si>
  <si>
    <t>Bergenia ´Baby Doll´ bergénie</t>
  </si>
  <si>
    <t>Crocus tommasinianus šafrán</t>
  </si>
  <si>
    <t>Crocus tommasinianus ‘Ruby Giant‘ šafrán Tommasiniho</t>
  </si>
  <si>
    <t>Crocus chrysanthus ‘Dorothy‘ šafrán</t>
  </si>
  <si>
    <t>Allium sphaeroceaphalon česnek kulatohlavý</t>
  </si>
  <si>
    <t>Allium jesdianum ´Purple King´ česnek</t>
  </si>
  <si>
    <t>Tulipa praestans ´Füsilier´ tulipán</t>
  </si>
  <si>
    <t>Rostlinný materiál celkem:</t>
  </si>
  <si>
    <t>Pomocný materiál a substráty na výsadbu alejových stromů:</t>
  </si>
  <si>
    <t xml:space="preserve">Půdní hydroabsorpční kondicionér </t>
  </si>
  <si>
    <t>kg</t>
  </si>
  <si>
    <r>
      <t xml:space="preserve">Rákosová rohož </t>
    </r>
    <r>
      <rPr>
        <i/>
        <sz val="10"/>
        <color indexed="8"/>
        <rFont val="Arial"/>
        <family val="2"/>
      </rPr>
      <t>š 1,6 m na obalení kmene 0,5</t>
    </r>
    <r>
      <rPr>
        <i/>
        <sz val="10"/>
        <rFont val="Arial"/>
        <family val="2"/>
      </rPr>
      <t xml:space="preserve"> bm /1 strom</t>
    </r>
  </si>
  <si>
    <t>m</t>
  </si>
  <si>
    <t xml:space="preserve">Kůl ke stromu frézovaný, 2,5 m, pr. 7-10 cm </t>
  </si>
  <si>
    <t>Příčka dřevěná půlená, prům 5 cm délka 50 cm, 3ks/strom</t>
  </si>
  <si>
    <t xml:space="preserve">Úvazek šíře 2,5 cm , 3 m/1strom </t>
  </si>
  <si>
    <t>Pletivo lesnické š. 160cm, 2 m/1 strom</t>
  </si>
  <si>
    <t>bm</t>
  </si>
  <si>
    <t>Zahradnický substrát</t>
  </si>
  <si>
    <t>m3</t>
  </si>
  <si>
    <t>Ornice na výměnu půdy (0,125 m3 / strom)</t>
  </si>
  <si>
    <t>Mulčovací kůra drcená</t>
  </si>
  <si>
    <t>Voda pro zálivku při výsadbě</t>
  </si>
  <si>
    <t>Pomocný materiál a substráty na výsadbu alejových stromů celkem:</t>
  </si>
  <si>
    <t>Práce - výsadby alejových stromů:</t>
  </si>
  <si>
    <t>Hloubení jamek pro alejové stromy s vým. 50%,do 1m3</t>
  </si>
  <si>
    <t>Výsadba alejového stromu, s balem do 60 cm</t>
  </si>
  <si>
    <t>Zhotovení obalu kmene z rákosové rohože</t>
  </si>
  <si>
    <t>Zhotovení ochrany kmene z pletiva</t>
  </si>
  <si>
    <t>Ukotvení stromu 3 kůly délky nad 2 m</t>
  </si>
  <si>
    <t>Mulčování kůrou v rovině</t>
  </si>
  <si>
    <t>Komparativní řez stromů (součást výsadby)</t>
  </si>
  <si>
    <t>Zalití stromu při výsadbě</t>
  </si>
  <si>
    <t>Práce – výsadby alejových stromů celkem:</t>
  </si>
  <si>
    <t>Práce a pomocný materiál na výsadby alejových stromů celkem:</t>
  </si>
  <si>
    <t>Pomocný materiál a substráty na výsadbu jehličnatých stromů:</t>
  </si>
  <si>
    <t xml:space="preserve">Kůl ke stromu frézovaný, 2 m, pr. 5-6 cm </t>
  </si>
  <si>
    <t>Práce - výsadby jehličnatých stromů:</t>
  </si>
  <si>
    <t>Hloubení jamek pro jehličnaté stromy s vým. 50%,do 0,125m3</t>
  </si>
  <si>
    <t>Výsadba jehličnatého stromu, s balem do 50cm</t>
  </si>
  <si>
    <t>Ukotvení stromu 3 kůly délky 2 m</t>
  </si>
  <si>
    <t>Práce – výsadby jehličnatých stromů celkem:</t>
  </si>
  <si>
    <t>Práce a pomocný materiál na výsadby jehličnatých stromů celkem:</t>
  </si>
  <si>
    <t>ZALOŽENÍ TRVALKOVÝCH ZÁHONŮ</t>
  </si>
  <si>
    <t>Pomocný materiál a substráty na výsadbu trvalek a cibulovin:</t>
  </si>
  <si>
    <t>Mulčovací štěrk / kačítek světlý frakce 8 – 16 mm</t>
  </si>
  <si>
    <t>t</t>
  </si>
  <si>
    <t>Pomocný materiál a substráty na výsadbu trvalek a cibulovin celkem:</t>
  </si>
  <si>
    <t>Práce - výsadby trvalek:</t>
  </si>
  <si>
    <t>Výsadba trvalek</t>
  </si>
  <si>
    <t>Výsadba cibulovin</t>
  </si>
  <si>
    <t>Mulčování štěrkem v rovině</t>
  </si>
  <si>
    <t>Práce – výsadba trvalek a cibulovin:</t>
  </si>
  <si>
    <t>Založení trvalkových záhonů celkem:</t>
  </si>
  <si>
    <t>NOVÉ VÝSADBY CELKEM bez DPH:</t>
  </si>
  <si>
    <t>ROZVOJOVÁ PÉČE O VÝSADBY</t>
  </si>
  <si>
    <r>
      <t xml:space="preserve">Zálivka alej. stromů </t>
    </r>
    <r>
      <rPr>
        <sz val="9"/>
        <rFont val="Arial"/>
        <family val="2"/>
      </rPr>
      <t>6x ročně 100 l / strom / 1 rok, včetně dodávky vody</t>
    </r>
  </si>
  <si>
    <t>Výchovný řez stromů 1/rok</t>
  </si>
  <si>
    <t>Kontrola a oprava úvazků a kotvení stromů 1/rok</t>
  </si>
  <si>
    <t>Odplevelení a úprava výsadbové misky 2x/rok</t>
  </si>
  <si>
    <t>Rozvojová péče po dobu 1 roku celkem</t>
  </si>
  <si>
    <t>ROZVOJOVÁ PÉČE O VÝSADBY PO 3 ROKY CELKEM bez DPH:</t>
  </si>
  <si>
    <t xml:space="preserve">PODPŮRNÁ OPATŘENÍ  </t>
  </si>
  <si>
    <t>Materiál:</t>
  </si>
  <si>
    <t>Dřevěná budka pro ptáky – pěvce</t>
  </si>
  <si>
    <t>Dřevocementová budka pro netopýry</t>
  </si>
  <si>
    <t>Práce:</t>
  </si>
  <si>
    <t>Instalace budky pro ptáky na stávající stromy</t>
  </si>
  <si>
    <t>Instalace budky pro netopýry na stávající stromy</t>
  </si>
  <si>
    <t>Podpůrná opatření celkem:</t>
  </si>
  <si>
    <t>Celkové náklady na realizaci projektu bez DPH:</t>
  </si>
  <si>
    <t>21 % DPH</t>
  </si>
  <si>
    <t>Celkové náklady na realizaci projektu včetně DPH:</t>
  </si>
  <si>
    <r>
      <t xml:space="preserve">V cenách jsou započteny i </t>
    </r>
    <r>
      <rPr>
        <b/>
        <i/>
        <sz val="8"/>
        <color indexed="58"/>
        <rFont val="Arial"/>
        <family val="2"/>
      </rPr>
      <t>náklady na dopravu</t>
    </r>
    <r>
      <rPr>
        <i/>
        <sz val="8"/>
        <color indexed="58"/>
        <rFont val="Arial"/>
        <family val="2"/>
      </rPr>
      <t xml:space="preserve"> materiálu a osob, zařízení staveniště, zajištění bezpečnosti provozu </t>
    </r>
  </si>
  <si>
    <r>
      <t xml:space="preserve">a bezpečnosti práce a </t>
    </r>
    <r>
      <rPr>
        <b/>
        <i/>
        <sz val="8"/>
        <rFont val="Arial"/>
        <family val="2"/>
      </rPr>
      <t>ostatní režijní náklady.</t>
    </r>
  </si>
  <si>
    <t>Během realizace bude dodržena technologie výsadeb dle specifikace v textové části PD.</t>
  </si>
  <si>
    <t>V cenách jsou započteny i náklady na povýsadbovou péči o nové rostliny v době od výsadby do předání díla, tj.</t>
  </si>
  <si>
    <t>zálivka vysazených rostlin, pletí plevelů, ochrana proti škůdcům, atd.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</si>
</sst>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</numFmts>
  <fonts count="74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7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 CE"/>
      <family val="2"/>
    </font>
    <font>
      <b/>
      <i/>
      <sz val="9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,BoldItalic"/>
      <family val="4"/>
    </font>
    <font>
      <sz val="10"/>
      <color indexed="8"/>
      <name val="Arial,BoldItalic"/>
      <family val="4"/>
    </font>
    <font>
      <b/>
      <sz val="10"/>
      <color indexed="8"/>
      <name val="Arial,Bold"/>
      <family val="0"/>
    </font>
    <font>
      <b/>
      <sz val="10"/>
      <color indexed="8"/>
      <name val="Arial,BoldItalic"/>
      <family val="4"/>
    </font>
    <font>
      <b/>
      <u val="single"/>
      <sz val="12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.5"/>
      <color indexed="8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i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10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top" wrapText="1"/>
      <protection/>
    </xf>
    <xf numFmtId="164" fontId="3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6" fillId="0" borderId="10" xfId="0" applyNumberFormat="1" applyFont="1" applyBorder="1" applyAlignment="1" applyProtection="1">
      <alignment horizontal="center"/>
      <protection/>
    </xf>
    <xf numFmtId="3" fontId="7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 horizontal="center"/>
      <protection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" fontId="11" fillId="33" borderId="10" xfId="0" applyNumberFormat="1" applyFont="1" applyFill="1" applyBorder="1" applyAlignment="1" applyProtection="1">
      <alignment vertical="center"/>
      <protection/>
    </xf>
    <xf numFmtId="4" fontId="6" fillId="33" borderId="10" xfId="0" applyNumberFormat="1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164" fontId="11" fillId="33" borderId="10" xfId="0" applyNumberFormat="1" applyFont="1" applyFill="1" applyBorder="1" applyAlignment="1" applyProtection="1">
      <alignment horizontal="right" vertical="center"/>
      <protection/>
    </xf>
    <xf numFmtId="0" fontId="13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left" vertical="top" wrapText="1"/>
    </xf>
    <xf numFmtId="164" fontId="11" fillId="35" borderId="10" xfId="0" applyNumberFormat="1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>
      <alignment horizontal="center" vertical="top" wrapText="1"/>
    </xf>
    <xf numFmtId="164" fontId="13" fillId="34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 applyProtection="1">
      <alignment wrapText="1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Border="1" applyAlignment="1" applyProtection="1">
      <alignment wrapText="1"/>
      <protection/>
    </xf>
    <xf numFmtId="0" fontId="16" fillId="0" borderId="10" xfId="0" applyNumberFormat="1" applyFont="1" applyBorder="1" applyAlignment="1" applyProtection="1">
      <alignment wrapText="1"/>
      <protection/>
    </xf>
    <xf numFmtId="0" fontId="4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 applyProtection="1">
      <alignment horizontal="center"/>
      <protection/>
    </xf>
    <xf numFmtId="3" fontId="6" fillId="35" borderId="10" xfId="0" applyNumberFormat="1" applyFont="1" applyFill="1" applyBorder="1" applyAlignment="1" applyProtection="1">
      <alignment horizontal="center"/>
      <protection/>
    </xf>
    <xf numFmtId="3" fontId="7" fillId="35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7" fillId="0" borderId="10" xfId="36" applyFont="1" applyBorder="1" applyAlignment="1">
      <alignment horizontal="center"/>
      <protection/>
    </xf>
    <xf numFmtId="0" fontId="6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/>
      <protection/>
    </xf>
    <xf numFmtId="0" fontId="11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" fontId="1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center"/>
    </xf>
    <xf numFmtId="0" fontId="18" fillId="0" borderId="10" xfId="36" applyFont="1" applyFill="1" applyBorder="1">
      <alignment/>
      <protection/>
    </xf>
    <xf numFmtId="0" fontId="6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6" fillId="0" borderId="10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20" fillId="35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5" fillId="35" borderId="10" xfId="0" applyFont="1" applyFill="1" applyBorder="1" applyAlignment="1">
      <alignment/>
    </xf>
    <xf numFmtId="0" fontId="28" fillId="35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25" fillId="36" borderId="10" xfId="0" applyFont="1" applyFill="1" applyBorder="1" applyAlignment="1">
      <alignment/>
    </xf>
    <xf numFmtId="0" fontId="28" fillId="36" borderId="10" xfId="0" applyFont="1" applyFill="1" applyBorder="1" applyAlignment="1">
      <alignment horizontal="center"/>
    </xf>
    <xf numFmtId="0" fontId="29" fillId="37" borderId="10" xfId="0" applyFont="1" applyFill="1" applyBorder="1" applyAlignment="1">
      <alignment/>
    </xf>
    <xf numFmtId="0" fontId="29" fillId="37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8" fillId="38" borderId="10" xfId="36" applyFont="1" applyFill="1" applyBorder="1">
      <alignment/>
      <protection/>
    </xf>
    <xf numFmtId="0" fontId="6" fillId="38" borderId="10" xfId="0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/>
    </xf>
    <xf numFmtId="4" fontId="11" fillId="38" borderId="10" xfId="0" applyNumberFormat="1" applyFont="1" applyFill="1" applyBorder="1" applyAlignment="1" applyProtection="1">
      <alignment horizontal="right"/>
      <protection/>
    </xf>
    <xf numFmtId="0" fontId="11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center"/>
    </xf>
    <xf numFmtId="4" fontId="11" fillId="35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31" fillId="0" borderId="10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 horizontal="center"/>
      <protection/>
    </xf>
    <xf numFmtId="0" fontId="32" fillId="0" borderId="10" xfId="0" applyNumberFormat="1" applyFont="1" applyBorder="1" applyAlignment="1" applyProtection="1">
      <alignment horizontal="center"/>
      <protection/>
    </xf>
    <xf numFmtId="0" fontId="24" fillId="0" borderId="10" xfId="0" applyNumberFormat="1" applyFont="1" applyBorder="1" applyAlignment="1" applyProtection="1">
      <alignment horizontal="center"/>
      <protection/>
    </xf>
    <xf numFmtId="4" fontId="31" fillId="0" borderId="10" xfId="0" applyNumberFormat="1" applyFont="1" applyBorder="1" applyAlignment="1" applyProtection="1">
      <alignment horizontal="right"/>
      <protection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2" fillId="34" borderId="10" xfId="0" applyNumberFormat="1" applyFont="1" applyFill="1" applyBorder="1" applyAlignment="1" applyProtection="1">
      <alignment horizontal="center"/>
      <protection/>
    </xf>
    <xf numFmtId="0" fontId="24" fillId="34" borderId="10" xfId="0" applyNumberFormat="1" applyFont="1" applyFill="1" applyBorder="1" applyAlignment="1" applyProtection="1">
      <alignment horizontal="center"/>
      <protection/>
    </xf>
    <xf numFmtId="0" fontId="10" fillId="34" borderId="10" xfId="0" applyNumberFormat="1" applyFont="1" applyFill="1" applyBorder="1" applyAlignment="1" applyProtection="1">
      <alignment wrapText="1"/>
      <protection/>
    </xf>
    <xf numFmtId="0" fontId="33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4" fontId="10" fillId="0" borderId="10" xfId="0" applyNumberFormat="1" applyFont="1" applyFill="1" applyBorder="1" applyAlignment="1" applyProtection="1">
      <alignment wrapText="1"/>
      <protection/>
    </xf>
    <xf numFmtId="4" fontId="11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9" fillId="35" borderId="10" xfId="0" applyNumberFormat="1" applyFont="1" applyFill="1" applyBorder="1" applyAlignment="1" applyProtection="1">
      <alignment vertical="center"/>
      <protection/>
    </xf>
    <xf numFmtId="4" fontId="19" fillId="35" borderId="10" xfId="0" applyNumberFormat="1" applyFont="1" applyFill="1" applyBorder="1" applyAlignment="1" applyProtection="1">
      <alignment horizontal="center" vertical="center"/>
      <protection/>
    </xf>
    <xf numFmtId="164" fontId="19" fillId="35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/>
      <protection/>
    </xf>
    <xf numFmtId="1" fontId="11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6" fillId="0" borderId="10" xfId="0" applyNumberFormat="1" applyFont="1" applyFill="1" applyBorder="1" applyAlignment="1" applyProtection="1">
      <alignment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64" fontId="34" fillId="34" borderId="10" xfId="0" applyNumberFormat="1" applyFont="1" applyFill="1" applyBorder="1" applyAlignment="1">
      <alignment horizontal="left" vertical="top" wrapText="1"/>
    </xf>
    <xf numFmtId="4" fontId="11" fillId="35" borderId="10" xfId="0" applyNumberFormat="1" applyFont="1" applyFill="1" applyBorder="1" applyAlignment="1" applyProtection="1">
      <alignment vertical="center"/>
      <protection/>
    </xf>
    <xf numFmtId="3" fontId="2" fillId="35" borderId="10" xfId="0" applyNumberFormat="1" applyFont="1" applyFill="1" applyBorder="1" applyAlignment="1" applyProtection="1">
      <alignment horizontal="center"/>
      <protection/>
    </xf>
    <xf numFmtId="164" fontId="34" fillId="34" borderId="10" xfId="0" applyNumberFormat="1" applyFont="1" applyFill="1" applyBorder="1" applyAlignment="1">
      <alignment horizontal="left" vertical="top" wrapText="1"/>
    </xf>
    <xf numFmtId="4" fontId="19" fillId="36" borderId="10" xfId="0" applyNumberFormat="1" applyFont="1" applyFill="1" applyBorder="1" applyAlignment="1" applyProtection="1">
      <alignment vertical="center"/>
      <protection/>
    </xf>
    <xf numFmtId="4" fontId="19" fillId="36" borderId="10" xfId="0" applyNumberFormat="1" applyFont="1" applyFill="1" applyBorder="1" applyAlignment="1" applyProtection="1">
      <alignment horizontal="center" vertical="center"/>
      <protection/>
    </xf>
    <xf numFmtId="164" fontId="19" fillId="36" borderId="10" xfId="0" applyNumberFormat="1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7" fillId="34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12" fillId="34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4" fontId="11" fillId="35" borderId="10" xfId="0" applyNumberFormat="1" applyFont="1" applyFill="1" applyBorder="1" applyAlignment="1">
      <alignment/>
    </xf>
    <xf numFmtId="0" fontId="19" fillId="39" borderId="10" xfId="0" applyFont="1" applyFill="1" applyBorder="1" applyAlignment="1">
      <alignment/>
    </xf>
    <xf numFmtId="0" fontId="29" fillId="4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7" fillId="34" borderId="0" xfId="0" applyFont="1" applyFill="1" applyBorder="1" applyAlignment="1">
      <alignment horizontal="left" vertical="top" wrapText="1"/>
    </xf>
    <xf numFmtId="0" fontId="37" fillId="34" borderId="0" xfId="0" applyFont="1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E6E6E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PageLayoutView="0" workbookViewId="0" topLeftCell="A21">
      <selection activeCell="A207" sqref="A207"/>
    </sheetView>
  </sheetViews>
  <sheetFormatPr defaultColWidth="11.625" defaultRowHeight="12.75"/>
  <cols>
    <col min="1" max="1" width="56.875" style="1" customWidth="1"/>
    <col min="2" max="2" width="7.25390625" style="2" customWidth="1"/>
    <col min="3" max="3" width="10.25390625" style="3" customWidth="1"/>
    <col min="4" max="4" width="9.25390625" style="0" customWidth="1"/>
    <col min="5" max="5" width="12.75390625" style="4" customWidth="1"/>
  </cols>
  <sheetData>
    <row r="1" spans="1:5" ht="36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</row>
    <row r="2" spans="1:5" ht="18" customHeight="1">
      <c r="A2" s="9" t="s">
        <v>5</v>
      </c>
      <c r="B2" s="10"/>
      <c r="C2" s="11"/>
      <c r="D2" s="12"/>
      <c r="E2" s="13"/>
    </row>
    <row r="3" spans="1:5" ht="15.75" customHeight="1">
      <c r="A3" s="14" t="s">
        <v>6</v>
      </c>
      <c r="B3" s="15"/>
      <c r="C3" s="16"/>
      <c r="D3" s="17"/>
      <c r="E3" s="13"/>
    </row>
    <row r="4" spans="1:5" ht="14.25">
      <c r="A4" s="18" t="s">
        <v>7</v>
      </c>
      <c r="B4" s="19" t="s">
        <v>8</v>
      </c>
      <c r="C4" s="16">
        <v>11</v>
      </c>
      <c r="D4" s="17"/>
      <c r="E4" s="13"/>
    </row>
    <row r="5" spans="1:5" ht="14.25">
      <c r="A5" s="18" t="s">
        <v>9</v>
      </c>
      <c r="B5" s="19" t="s">
        <v>8</v>
      </c>
      <c r="C5" s="16">
        <v>1</v>
      </c>
      <c r="D5" s="17"/>
      <c r="E5" s="13"/>
    </row>
    <row r="6" spans="1:5" ht="14.25">
      <c r="A6" s="20" t="s">
        <v>10</v>
      </c>
      <c r="B6" s="19"/>
      <c r="C6" s="16"/>
      <c r="D6" s="17"/>
      <c r="E6" s="13"/>
    </row>
    <row r="7" spans="1:5" ht="14.25">
      <c r="A7" s="21" t="s">
        <v>11</v>
      </c>
      <c r="B7" s="19" t="s">
        <v>8</v>
      </c>
      <c r="C7" s="16">
        <v>8</v>
      </c>
      <c r="D7" s="17"/>
      <c r="E7" s="13"/>
    </row>
    <row r="8" spans="1:5" ht="14.25">
      <c r="A8" s="20" t="s">
        <v>12</v>
      </c>
      <c r="B8" s="22"/>
      <c r="C8" s="16"/>
      <c r="D8" s="17"/>
      <c r="E8" s="13"/>
    </row>
    <row r="9" spans="1:5" ht="15">
      <c r="A9" s="23" t="s">
        <v>13</v>
      </c>
      <c r="B9" s="24"/>
      <c r="C9" s="25"/>
      <c r="D9" s="26"/>
      <c r="E9" s="27"/>
    </row>
    <row r="10" spans="1:5" ht="12.75" customHeight="1">
      <c r="A10" s="158" t="s">
        <v>14</v>
      </c>
      <c r="B10" s="158"/>
      <c r="C10" s="158"/>
      <c r="D10" s="158"/>
      <c r="E10" s="158"/>
    </row>
    <row r="11" spans="1:5" ht="12.75" customHeight="1">
      <c r="A11" s="159" t="s">
        <v>15</v>
      </c>
      <c r="B11" s="159"/>
      <c r="C11" s="159"/>
      <c r="D11" s="159"/>
      <c r="E11" s="159"/>
    </row>
    <row r="12" spans="1:5" ht="12.75" customHeight="1">
      <c r="A12" s="160" t="s">
        <v>16</v>
      </c>
      <c r="B12" s="160"/>
      <c r="C12" s="160"/>
      <c r="D12" s="160"/>
      <c r="E12" s="160"/>
    </row>
    <row r="13" spans="1:5" ht="12.75" customHeight="1">
      <c r="A13" s="160" t="s">
        <v>17</v>
      </c>
      <c r="B13" s="160"/>
      <c r="C13" s="160"/>
      <c r="D13" s="160"/>
      <c r="E13" s="160"/>
    </row>
    <row r="14" spans="1:5" ht="12.75">
      <c r="A14" s="161" t="s">
        <v>18</v>
      </c>
      <c r="B14" s="161"/>
      <c r="C14" s="161"/>
      <c r="D14" s="161"/>
      <c r="E14" s="161"/>
    </row>
    <row r="15" spans="1:5" ht="12.75" customHeight="1">
      <c r="A15" s="159" t="s">
        <v>19</v>
      </c>
      <c r="B15" s="159"/>
      <c r="C15" s="159"/>
      <c r="D15" s="159"/>
      <c r="E15" s="159"/>
    </row>
    <row r="16" spans="1:5" ht="12.75" customHeight="1">
      <c r="A16" s="159" t="s">
        <v>20</v>
      </c>
      <c r="B16" s="159"/>
      <c r="C16" s="159"/>
      <c r="D16" s="159"/>
      <c r="E16" s="159"/>
    </row>
    <row r="17" spans="1:5" ht="12.75" customHeight="1">
      <c r="A17" s="160" t="s">
        <v>21</v>
      </c>
      <c r="B17" s="160"/>
      <c r="C17" s="160"/>
      <c r="D17" s="160"/>
      <c r="E17" s="160"/>
    </row>
    <row r="18" spans="1:5" ht="12.75" customHeight="1">
      <c r="A18" s="29"/>
      <c r="B18" s="29"/>
      <c r="C18" s="29"/>
      <c r="D18" s="29"/>
      <c r="E18" s="29"/>
    </row>
    <row r="19" spans="1:5" ht="15.75" customHeight="1">
      <c r="A19" s="162" t="s">
        <v>22</v>
      </c>
      <c r="B19" s="162"/>
      <c r="C19" s="162"/>
      <c r="D19" s="162"/>
      <c r="E19" s="30"/>
    </row>
    <row r="20" spans="1:5" ht="8.25" customHeight="1">
      <c r="A20" s="28"/>
      <c r="B20" s="28"/>
      <c r="C20" s="31"/>
      <c r="D20" s="28"/>
      <c r="E20" s="32"/>
    </row>
    <row r="21" spans="1:5" ht="17.25" customHeight="1">
      <c r="A21" s="9" t="s">
        <v>23</v>
      </c>
      <c r="B21" s="28"/>
      <c r="C21" s="31"/>
      <c r="D21" s="28"/>
      <c r="E21" s="32"/>
    </row>
    <row r="22" spans="1:5" ht="13.5" customHeight="1">
      <c r="A22" s="33" t="s">
        <v>24</v>
      </c>
      <c r="B22" s="34" t="s">
        <v>25</v>
      </c>
      <c r="C22" s="16">
        <v>244</v>
      </c>
      <c r="D22" s="17"/>
      <c r="E22" s="13"/>
    </row>
    <row r="23" spans="1:5" ht="13.5" customHeight="1">
      <c r="A23" s="35" t="s">
        <v>26</v>
      </c>
      <c r="B23" s="34"/>
      <c r="C23" s="16"/>
      <c r="D23" s="17"/>
      <c r="E23" s="13"/>
    </row>
    <row r="24" spans="1:5" ht="13.5" customHeight="1">
      <c r="A24" s="36" t="s">
        <v>27</v>
      </c>
      <c r="B24" s="34"/>
      <c r="C24" s="16"/>
      <c r="D24" s="17"/>
      <c r="E24" s="13"/>
    </row>
    <row r="25" spans="1:5" ht="13.5" customHeight="1">
      <c r="A25" s="21" t="s">
        <v>28</v>
      </c>
      <c r="B25" s="19" t="s">
        <v>25</v>
      </c>
      <c r="C25" s="16">
        <v>244</v>
      </c>
      <c r="D25" s="17"/>
      <c r="E25" s="13"/>
    </row>
    <row r="26" spans="1:5" ht="13.5" customHeight="1">
      <c r="A26" s="21" t="s">
        <v>29</v>
      </c>
      <c r="B26" s="19" t="s">
        <v>25</v>
      </c>
      <c r="C26" s="16">
        <v>244</v>
      </c>
      <c r="D26" s="17"/>
      <c r="E26" s="13"/>
    </row>
    <row r="27" spans="1:5" ht="16.5" customHeight="1">
      <c r="A27" s="37" t="s">
        <v>30</v>
      </c>
      <c r="B27" s="38"/>
      <c r="C27" s="39">
        <f>SUM(C22:C26)</f>
        <v>732</v>
      </c>
      <c r="D27" s="40"/>
      <c r="E27" s="30"/>
    </row>
    <row r="28" spans="1:5" ht="17.25" customHeight="1">
      <c r="A28" s="9" t="s">
        <v>31</v>
      </c>
      <c r="B28" s="28"/>
      <c r="C28" s="31"/>
      <c r="D28" s="28"/>
      <c r="E28" s="32"/>
    </row>
    <row r="29" spans="1:5" ht="13.5" customHeight="1">
      <c r="A29" s="41" t="s">
        <v>32</v>
      </c>
      <c r="B29" s="41"/>
      <c r="C29" s="42"/>
      <c r="D29" s="41"/>
      <c r="E29" s="41"/>
    </row>
    <row r="30" spans="1:5" ht="13.5" customHeight="1">
      <c r="A30" s="43" t="s">
        <v>33</v>
      </c>
      <c r="B30" s="43"/>
      <c r="C30" s="44"/>
      <c r="D30" s="43"/>
      <c r="E30" s="43"/>
    </row>
    <row r="31" spans="1:5" ht="13.5" customHeight="1">
      <c r="A31" s="45" t="s">
        <v>34</v>
      </c>
      <c r="B31" s="46" t="s">
        <v>8</v>
      </c>
      <c r="C31" s="47">
        <v>4</v>
      </c>
      <c r="D31" s="48"/>
      <c r="E31" s="49"/>
    </row>
    <row r="32" spans="1:5" ht="13.5" customHeight="1">
      <c r="A32" s="45" t="s">
        <v>35</v>
      </c>
      <c r="B32" s="46" t="s">
        <v>8</v>
      </c>
      <c r="C32" s="47">
        <v>1</v>
      </c>
      <c r="D32" s="48"/>
      <c r="E32" s="49"/>
    </row>
    <row r="33" spans="1:5" ht="13.5" customHeight="1">
      <c r="A33" s="50" t="s">
        <v>36</v>
      </c>
      <c r="B33" s="51"/>
      <c r="C33" s="52">
        <f>SUM(C31:C32)</f>
        <v>5</v>
      </c>
      <c r="D33" s="52"/>
      <c r="E33" s="53"/>
    </row>
    <row r="34" spans="1:5" ht="16.5" customHeight="1">
      <c r="A34" s="54" t="s">
        <v>37</v>
      </c>
      <c r="B34" s="55"/>
      <c r="C34" s="48"/>
      <c r="D34" s="48"/>
      <c r="E34" s="56"/>
    </row>
    <row r="35" spans="1:5" ht="15">
      <c r="A35" s="45" t="s">
        <v>38</v>
      </c>
      <c r="B35" s="57" t="s">
        <v>8</v>
      </c>
      <c r="C35" s="47">
        <v>1</v>
      </c>
      <c r="D35" s="48"/>
      <c r="E35" s="49"/>
    </row>
    <row r="36" spans="1:5" ht="15">
      <c r="A36" s="45" t="s">
        <v>39</v>
      </c>
      <c r="B36" s="57" t="s">
        <v>8</v>
      </c>
      <c r="C36" s="47">
        <v>2</v>
      </c>
      <c r="D36" s="48"/>
      <c r="E36" s="49"/>
    </row>
    <row r="37" spans="1:5" ht="16.5" customHeight="1">
      <c r="A37" s="50" t="s">
        <v>40</v>
      </c>
      <c r="B37" s="51"/>
      <c r="C37" s="52">
        <f>SUM(C35:C36)</f>
        <v>3</v>
      </c>
      <c r="D37" s="52"/>
      <c r="E37" s="53"/>
    </row>
    <row r="38" spans="1:5" ht="15.75">
      <c r="A38" s="58" t="s">
        <v>41</v>
      </c>
      <c r="B38" s="55"/>
      <c r="C38" s="59"/>
      <c r="D38" s="59"/>
      <c r="E38" s="60"/>
    </row>
    <row r="39" spans="1:5" ht="14.25">
      <c r="A39" s="45" t="s">
        <v>42</v>
      </c>
      <c r="B39" s="61"/>
      <c r="C39" s="61"/>
      <c r="D39" s="62"/>
      <c r="E39" s="63"/>
    </row>
    <row r="40" spans="1:5" ht="15.75">
      <c r="A40" s="163" t="s">
        <v>43</v>
      </c>
      <c r="B40" s="163"/>
      <c r="C40" s="163"/>
      <c r="D40" s="62"/>
      <c r="E40" s="63"/>
    </row>
    <row r="41" spans="1:5" ht="14.25">
      <c r="A41" s="64" t="s">
        <v>44</v>
      </c>
      <c r="B41" s="65"/>
      <c r="C41" s="65"/>
      <c r="D41" s="62"/>
      <c r="E41" s="63"/>
    </row>
    <row r="42" spans="1:5" ht="14.25">
      <c r="A42" s="66" t="s">
        <v>45</v>
      </c>
      <c r="B42" s="67">
        <v>50</v>
      </c>
      <c r="C42" s="68">
        <v>50</v>
      </c>
      <c r="D42" s="62"/>
      <c r="E42" s="63"/>
    </row>
    <row r="43" spans="1:5" ht="17.25">
      <c r="A43" s="69" t="s">
        <v>46</v>
      </c>
      <c r="B43" s="70">
        <v>50</v>
      </c>
      <c r="C43" s="70">
        <v>50</v>
      </c>
      <c r="D43" s="62"/>
      <c r="E43" s="63"/>
    </row>
    <row r="44" spans="1:5" ht="17.25">
      <c r="A44" s="69" t="s">
        <v>47</v>
      </c>
      <c r="B44" s="70">
        <v>50</v>
      </c>
      <c r="C44" s="70">
        <v>50</v>
      </c>
      <c r="D44" s="62"/>
      <c r="E44" s="63"/>
    </row>
    <row r="45" spans="1:5" ht="17.25">
      <c r="A45" s="69" t="s">
        <v>48</v>
      </c>
      <c r="B45" s="70">
        <v>45</v>
      </c>
      <c r="C45" s="70">
        <v>45</v>
      </c>
      <c r="D45" s="62"/>
      <c r="E45" s="63"/>
    </row>
    <row r="46" spans="1:5" ht="17.25">
      <c r="A46" s="69" t="s">
        <v>49</v>
      </c>
      <c r="B46" s="70">
        <v>35</v>
      </c>
      <c r="C46" s="70">
        <v>35</v>
      </c>
      <c r="D46" s="62"/>
      <c r="E46" s="63"/>
    </row>
    <row r="47" spans="1:5" ht="17.25">
      <c r="A47" s="69" t="s">
        <v>50</v>
      </c>
      <c r="B47" s="70">
        <v>35</v>
      </c>
      <c r="C47" s="70">
        <v>35</v>
      </c>
      <c r="D47" s="62"/>
      <c r="E47" s="63"/>
    </row>
    <row r="48" spans="1:5" ht="17.25">
      <c r="A48" s="69" t="s">
        <v>51</v>
      </c>
      <c r="B48" s="70">
        <v>45</v>
      </c>
      <c r="C48" s="70">
        <v>45</v>
      </c>
      <c r="D48" s="62"/>
      <c r="E48" s="63"/>
    </row>
    <row r="49" spans="1:5" ht="17.25">
      <c r="A49" s="69" t="s">
        <v>52</v>
      </c>
      <c r="B49" s="70">
        <v>35</v>
      </c>
      <c r="C49" s="70">
        <v>35</v>
      </c>
      <c r="D49" s="62"/>
      <c r="E49" s="63"/>
    </row>
    <row r="50" spans="1:5" ht="17.25">
      <c r="A50" s="69" t="s">
        <v>53</v>
      </c>
      <c r="B50" s="70">
        <v>50</v>
      </c>
      <c r="C50" s="70">
        <v>50</v>
      </c>
      <c r="D50" s="62"/>
      <c r="E50" s="63"/>
    </row>
    <row r="51" spans="1:5" ht="17.25">
      <c r="A51" s="69" t="s">
        <v>54</v>
      </c>
      <c r="B51" s="70">
        <v>50</v>
      </c>
      <c r="C51" s="70">
        <v>50</v>
      </c>
      <c r="D51" s="62"/>
      <c r="E51" s="63"/>
    </row>
    <row r="52" spans="1:5" ht="17.25">
      <c r="A52" s="69" t="s">
        <v>55</v>
      </c>
      <c r="B52" s="70">
        <v>55</v>
      </c>
      <c r="C52" s="70">
        <v>55</v>
      </c>
      <c r="D52" s="62"/>
      <c r="E52" s="63"/>
    </row>
    <row r="53" spans="1:5" ht="17.25">
      <c r="A53" s="69" t="s">
        <v>56</v>
      </c>
      <c r="B53" s="70">
        <v>70</v>
      </c>
      <c r="C53" s="70">
        <v>70</v>
      </c>
      <c r="D53" s="62"/>
      <c r="E53" s="63"/>
    </row>
    <row r="54" spans="1:5" ht="17.25">
      <c r="A54" s="69" t="s">
        <v>57</v>
      </c>
      <c r="B54" s="70">
        <v>55</v>
      </c>
      <c r="C54" s="70">
        <v>55</v>
      </c>
      <c r="D54" s="62"/>
      <c r="E54" s="63"/>
    </row>
    <row r="55" spans="1:5" ht="17.25">
      <c r="A55" s="69" t="s">
        <v>58</v>
      </c>
      <c r="B55" s="70">
        <v>50</v>
      </c>
      <c r="C55" s="70">
        <v>50</v>
      </c>
      <c r="D55" s="62"/>
      <c r="E55" s="63"/>
    </row>
    <row r="56" spans="1:5" ht="17.25">
      <c r="A56" s="71" t="s">
        <v>59</v>
      </c>
      <c r="B56" s="72">
        <f>SUM(B42:B55)</f>
        <v>675</v>
      </c>
      <c r="C56" s="72">
        <f>SUM(C42:C55)</f>
        <v>675</v>
      </c>
      <c r="D56" s="62"/>
      <c r="E56" s="63"/>
    </row>
    <row r="57" spans="1:5" ht="14.25">
      <c r="A57" s="73" t="s">
        <v>60</v>
      </c>
      <c r="B57" s="74"/>
      <c r="C57" s="74"/>
      <c r="D57" s="62"/>
      <c r="E57" s="63"/>
    </row>
    <row r="58" spans="1:5" ht="17.25">
      <c r="A58" s="69" t="s">
        <v>61</v>
      </c>
      <c r="B58" s="70">
        <v>200</v>
      </c>
      <c r="C58" s="70">
        <v>200</v>
      </c>
      <c r="D58" s="62"/>
      <c r="E58" s="63"/>
    </row>
    <row r="59" spans="1:5" ht="17.25">
      <c r="A59" s="69" t="s">
        <v>62</v>
      </c>
      <c r="B59" s="70">
        <v>200</v>
      </c>
      <c r="C59" s="70">
        <v>200</v>
      </c>
      <c r="D59" s="62"/>
      <c r="E59" s="63"/>
    </row>
    <row r="60" spans="1:5" ht="17.25">
      <c r="A60" s="69" t="s">
        <v>63</v>
      </c>
      <c r="B60" s="70">
        <v>100</v>
      </c>
      <c r="C60" s="70">
        <v>100</v>
      </c>
      <c r="D60" s="62"/>
      <c r="E60" s="63"/>
    </row>
    <row r="61" spans="1:5" ht="17.25">
      <c r="A61" s="69" t="s">
        <v>64</v>
      </c>
      <c r="B61" s="70">
        <v>300</v>
      </c>
      <c r="C61" s="70">
        <v>300</v>
      </c>
      <c r="D61" s="62"/>
      <c r="E61" s="63"/>
    </row>
    <row r="62" spans="1:5" ht="17.25">
      <c r="A62" s="69" t="s">
        <v>65</v>
      </c>
      <c r="B62" s="70">
        <v>100</v>
      </c>
      <c r="C62" s="70">
        <v>100</v>
      </c>
      <c r="D62" s="62"/>
      <c r="E62" s="63"/>
    </row>
    <row r="63" spans="1:5" ht="17.25">
      <c r="A63" s="75" t="s">
        <v>66</v>
      </c>
      <c r="B63" s="76">
        <f>SUM(B58:B62)</f>
        <v>900</v>
      </c>
      <c r="C63" s="76">
        <f>SUM(C58:C62)</f>
        <v>900</v>
      </c>
      <c r="D63" s="62"/>
      <c r="E63" s="63"/>
    </row>
    <row r="64" spans="1:5" ht="14.25">
      <c r="A64" s="61"/>
      <c r="B64" s="61"/>
      <c r="C64" s="61"/>
      <c r="D64" s="62"/>
      <c r="E64" s="63"/>
    </row>
    <row r="65" spans="1:5" ht="15.75">
      <c r="A65" s="77" t="s">
        <v>67</v>
      </c>
      <c r="B65" s="78"/>
      <c r="C65" s="78"/>
      <c r="D65" s="62"/>
      <c r="E65" s="63"/>
    </row>
    <row r="66" spans="1:5" ht="14.25">
      <c r="A66" s="64" t="s">
        <v>44</v>
      </c>
      <c r="B66" s="65"/>
      <c r="C66" s="65"/>
      <c r="D66" s="62"/>
      <c r="E66" s="63"/>
    </row>
    <row r="67" spans="1:5" ht="14.25">
      <c r="A67" s="45" t="s">
        <v>68</v>
      </c>
      <c r="B67" s="68" t="s">
        <v>8</v>
      </c>
      <c r="C67" s="68">
        <v>6</v>
      </c>
      <c r="D67" s="62"/>
      <c r="E67" s="63"/>
    </row>
    <row r="68" spans="1:5" ht="14.25">
      <c r="A68" s="45" t="s">
        <v>69</v>
      </c>
      <c r="B68" s="68" t="s">
        <v>8</v>
      </c>
      <c r="C68" s="68">
        <v>15</v>
      </c>
      <c r="D68" s="62"/>
      <c r="E68" s="63"/>
    </row>
    <row r="69" spans="1:5" ht="14.25">
      <c r="A69" s="45" t="s">
        <v>70</v>
      </c>
      <c r="B69" s="68" t="s">
        <v>8</v>
      </c>
      <c r="C69" s="68">
        <v>10</v>
      </c>
      <c r="D69" s="62"/>
      <c r="E69" s="63"/>
    </row>
    <row r="70" spans="1:5" ht="14.25">
      <c r="A70" s="45" t="s">
        <v>71</v>
      </c>
      <c r="B70" s="68" t="s">
        <v>8</v>
      </c>
      <c r="C70" s="68">
        <v>10</v>
      </c>
      <c r="D70" s="62"/>
      <c r="E70" s="63"/>
    </row>
    <row r="71" spans="1:5" ht="14.25">
      <c r="A71" s="45" t="s">
        <v>72</v>
      </c>
      <c r="B71" s="68" t="s">
        <v>8</v>
      </c>
      <c r="C71" s="68">
        <v>10</v>
      </c>
      <c r="D71" s="62"/>
      <c r="E71" s="63"/>
    </row>
    <row r="72" spans="1:5" ht="14.25">
      <c r="A72" s="45" t="s">
        <v>73</v>
      </c>
      <c r="B72" s="68" t="s">
        <v>8</v>
      </c>
      <c r="C72" s="68">
        <v>7</v>
      </c>
      <c r="D72" s="62"/>
      <c r="E72" s="63"/>
    </row>
    <row r="73" spans="1:5" ht="14.25">
      <c r="A73" s="45" t="s">
        <v>74</v>
      </c>
      <c r="B73" s="68" t="s">
        <v>8</v>
      </c>
      <c r="C73" s="68">
        <v>30</v>
      </c>
      <c r="D73" s="62"/>
      <c r="E73" s="63"/>
    </row>
    <row r="74" spans="1:5" ht="14.25">
      <c r="A74" s="45" t="s">
        <v>75</v>
      </c>
      <c r="B74" s="68" t="s">
        <v>8</v>
      </c>
      <c r="C74" s="68">
        <v>30</v>
      </c>
      <c r="D74" s="62"/>
      <c r="E74" s="63"/>
    </row>
    <row r="75" spans="1:5" ht="14.25">
      <c r="A75" s="45" t="s">
        <v>76</v>
      </c>
      <c r="B75" s="68" t="s">
        <v>8</v>
      </c>
      <c r="C75" s="68">
        <v>30</v>
      </c>
      <c r="D75" s="62"/>
      <c r="E75" s="63"/>
    </row>
    <row r="76" spans="1:5" ht="14.25">
      <c r="A76" s="45" t="s">
        <v>77</v>
      </c>
      <c r="B76" s="68" t="s">
        <v>8</v>
      </c>
      <c r="C76" s="68">
        <v>30</v>
      </c>
      <c r="D76" s="62"/>
      <c r="E76" s="63"/>
    </row>
    <row r="77" spans="1:5" ht="14.25">
      <c r="A77" s="45" t="s">
        <v>78</v>
      </c>
      <c r="B77" s="68" t="s">
        <v>8</v>
      </c>
      <c r="C77" s="68">
        <v>30</v>
      </c>
      <c r="D77" s="62"/>
      <c r="E77" s="63"/>
    </row>
    <row r="78" spans="1:5" ht="14.25">
      <c r="A78" s="45" t="s">
        <v>79</v>
      </c>
      <c r="B78" s="68" t="s">
        <v>8</v>
      </c>
      <c r="C78" s="68">
        <v>20</v>
      </c>
      <c r="D78" s="62"/>
      <c r="E78" s="63"/>
    </row>
    <row r="79" spans="1:5" ht="14.25">
      <c r="A79" s="45" t="s">
        <v>80</v>
      </c>
      <c r="B79" s="68" t="s">
        <v>8</v>
      </c>
      <c r="C79" s="68">
        <v>20</v>
      </c>
      <c r="D79" s="62"/>
      <c r="E79" s="63"/>
    </row>
    <row r="80" spans="1:5" ht="14.25">
      <c r="A80" s="45" t="s">
        <v>81</v>
      </c>
      <c r="B80" s="68" t="s">
        <v>8</v>
      </c>
      <c r="C80" s="68">
        <v>25</v>
      </c>
      <c r="D80" s="62"/>
      <c r="E80" s="63"/>
    </row>
    <row r="81" spans="1:5" ht="14.25">
      <c r="A81" s="45" t="s">
        <v>82</v>
      </c>
      <c r="B81" s="68" t="s">
        <v>8</v>
      </c>
      <c r="C81" s="68">
        <v>26</v>
      </c>
      <c r="D81" s="62"/>
      <c r="E81" s="63"/>
    </row>
    <row r="82" spans="1:5" ht="14.25">
      <c r="A82" s="45" t="s">
        <v>83</v>
      </c>
      <c r="B82" s="68" t="s">
        <v>8</v>
      </c>
      <c r="C82" s="68">
        <v>30</v>
      </c>
      <c r="D82" s="62"/>
      <c r="E82" s="63"/>
    </row>
    <row r="83" spans="1:5" ht="14.25">
      <c r="A83" s="45" t="s">
        <v>84</v>
      </c>
      <c r="B83" s="68" t="s">
        <v>8</v>
      </c>
      <c r="C83" s="68">
        <v>30</v>
      </c>
      <c r="D83" s="62"/>
      <c r="E83" s="63"/>
    </row>
    <row r="84" spans="1:5" ht="14.25">
      <c r="A84" s="45" t="s">
        <v>85</v>
      </c>
      <c r="B84" s="68" t="s">
        <v>8</v>
      </c>
      <c r="C84" s="68">
        <v>30</v>
      </c>
      <c r="D84" s="62"/>
      <c r="E84" s="63"/>
    </row>
    <row r="85" spans="1:5" ht="14.25">
      <c r="A85" s="45" t="s">
        <v>86</v>
      </c>
      <c r="B85" s="68" t="s">
        <v>8</v>
      </c>
      <c r="C85" s="68">
        <v>20</v>
      </c>
      <c r="D85" s="62"/>
      <c r="E85" s="63"/>
    </row>
    <row r="86" spans="1:5" ht="14.25">
      <c r="A86" s="45" t="s">
        <v>87</v>
      </c>
      <c r="B86" s="68" t="s">
        <v>8</v>
      </c>
      <c r="C86" s="68">
        <v>47</v>
      </c>
      <c r="D86" s="62"/>
      <c r="E86" s="63"/>
    </row>
    <row r="87" spans="1:5" ht="14.25">
      <c r="A87" s="45" t="s">
        <v>88</v>
      </c>
      <c r="B87" s="68" t="s">
        <v>8</v>
      </c>
      <c r="C87" s="68">
        <v>30</v>
      </c>
      <c r="D87" s="62"/>
      <c r="E87" s="63"/>
    </row>
    <row r="88" spans="1:5" ht="17.25">
      <c r="A88" s="71" t="s">
        <v>59</v>
      </c>
      <c r="B88" s="72" t="s">
        <v>8</v>
      </c>
      <c r="C88" s="72">
        <f>SUM(C67:C87)</f>
        <v>486</v>
      </c>
      <c r="D88" s="62"/>
      <c r="E88" s="63"/>
    </row>
    <row r="89" spans="1:5" ht="14.25">
      <c r="A89" s="73" t="s">
        <v>60</v>
      </c>
      <c r="B89" s="74"/>
      <c r="C89" s="74"/>
      <c r="D89" s="62"/>
      <c r="E89" s="63"/>
    </row>
    <row r="90" spans="1:5" ht="14.25">
      <c r="A90" s="45" t="s">
        <v>89</v>
      </c>
      <c r="B90" s="68" t="s">
        <v>8</v>
      </c>
      <c r="C90" s="68">
        <v>150</v>
      </c>
      <c r="D90" s="62"/>
      <c r="E90" s="63"/>
    </row>
    <row r="91" spans="1:5" ht="14.25">
      <c r="A91" s="45" t="s">
        <v>90</v>
      </c>
      <c r="B91" s="68" t="s">
        <v>8</v>
      </c>
      <c r="C91" s="68">
        <v>50</v>
      </c>
      <c r="D91" s="62"/>
      <c r="E91" s="63"/>
    </row>
    <row r="92" spans="1:5" ht="14.25">
      <c r="A92" s="45" t="s">
        <v>91</v>
      </c>
      <c r="B92" s="68" t="s">
        <v>8</v>
      </c>
      <c r="C92" s="68">
        <v>100</v>
      </c>
      <c r="D92" s="62"/>
      <c r="E92" s="63"/>
    </row>
    <row r="93" spans="1:5" ht="14.25">
      <c r="A93" s="45" t="s">
        <v>92</v>
      </c>
      <c r="B93" s="68" t="s">
        <v>8</v>
      </c>
      <c r="C93" s="68">
        <v>50</v>
      </c>
      <c r="D93" s="62"/>
      <c r="E93" s="63"/>
    </row>
    <row r="94" spans="1:5" ht="14.25">
      <c r="A94" s="45" t="s">
        <v>93</v>
      </c>
      <c r="B94" s="68" t="s">
        <v>8</v>
      </c>
      <c r="C94" s="68">
        <v>250</v>
      </c>
      <c r="D94" s="62"/>
      <c r="E94" s="63"/>
    </row>
    <row r="95" spans="1:5" ht="14.25">
      <c r="A95" s="45" t="s">
        <v>94</v>
      </c>
      <c r="B95" s="68" t="s">
        <v>8</v>
      </c>
      <c r="C95" s="68">
        <v>150</v>
      </c>
      <c r="D95" s="62"/>
      <c r="E95" s="63"/>
    </row>
    <row r="96" spans="1:5" ht="14.25">
      <c r="A96" s="45" t="s">
        <v>95</v>
      </c>
      <c r="B96" s="68" t="s">
        <v>8</v>
      </c>
      <c r="C96" s="68">
        <v>100</v>
      </c>
      <c r="D96" s="62"/>
      <c r="E96" s="63"/>
    </row>
    <row r="97" spans="1:5" ht="17.25">
      <c r="A97" s="75" t="s">
        <v>66</v>
      </c>
      <c r="B97" s="76" t="s">
        <v>8</v>
      </c>
      <c r="C97" s="76">
        <f>SUM(C90:C96)</f>
        <v>850</v>
      </c>
      <c r="D97" s="62"/>
      <c r="E97" s="63"/>
    </row>
    <row r="98" spans="1:5" ht="14.25">
      <c r="A98" s="61"/>
      <c r="B98" s="61"/>
      <c r="C98" s="61"/>
      <c r="D98" s="62"/>
      <c r="E98" s="63"/>
    </row>
    <row r="99" spans="1:5" ht="15.75">
      <c r="A99" s="164" t="s">
        <v>96</v>
      </c>
      <c r="B99" s="164"/>
      <c r="C99" s="164"/>
      <c r="D99" s="62"/>
      <c r="E99" s="63"/>
    </row>
    <row r="100" spans="1:5" ht="14.25">
      <c r="A100" s="64" t="s">
        <v>44</v>
      </c>
      <c r="B100" s="65"/>
      <c r="C100" s="65"/>
      <c r="D100" s="62"/>
      <c r="E100" s="63"/>
    </row>
    <row r="101" spans="1:5" ht="14.25">
      <c r="A101" s="45" t="s">
        <v>97</v>
      </c>
      <c r="B101" s="68" t="s">
        <v>8</v>
      </c>
      <c r="C101" s="68">
        <v>10</v>
      </c>
      <c r="D101" s="62"/>
      <c r="E101" s="63"/>
    </row>
    <row r="102" spans="1:5" ht="14.25">
      <c r="A102" s="45" t="s">
        <v>98</v>
      </c>
      <c r="B102" s="68" t="s">
        <v>8</v>
      </c>
      <c r="C102" s="68">
        <v>15</v>
      </c>
      <c r="D102" s="62"/>
      <c r="E102" s="63"/>
    </row>
    <row r="103" spans="1:5" ht="14.25">
      <c r="A103" s="45" t="s">
        <v>99</v>
      </c>
      <c r="B103" s="68" t="s">
        <v>8</v>
      </c>
      <c r="C103" s="68">
        <v>15</v>
      </c>
      <c r="D103" s="62"/>
      <c r="E103" s="63"/>
    </row>
    <row r="104" spans="1:5" ht="14.25">
      <c r="A104" s="45" t="s">
        <v>100</v>
      </c>
      <c r="B104" s="68" t="s">
        <v>8</v>
      </c>
      <c r="C104" s="68">
        <v>20</v>
      </c>
      <c r="D104" s="62"/>
      <c r="E104" s="63"/>
    </row>
    <row r="105" spans="1:5" ht="14.25">
      <c r="A105" s="45" t="s">
        <v>101</v>
      </c>
      <c r="B105" s="68" t="s">
        <v>8</v>
      </c>
      <c r="C105" s="68">
        <v>10</v>
      </c>
      <c r="D105" s="62"/>
      <c r="E105" s="63"/>
    </row>
    <row r="106" spans="1:5" ht="14.25">
      <c r="A106" s="45" t="s">
        <v>102</v>
      </c>
      <c r="B106" s="68" t="s">
        <v>8</v>
      </c>
      <c r="C106" s="68">
        <v>10</v>
      </c>
      <c r="D106" s="62"/>
      <c r="E106" s="63"/>
    </row>
    <row r="107" spans="1:5" ht="14.25">
      <c r="A107" s="45" t="s">
        <v>103</v>
      </c>
      <c r="B107" s="68" t="s">
        <v>8</v>
      </c>
      <c r="C107" s="68">
        <v>30</v>
      </c>
      <c r="D107" s="62"/>
      <c r="E107" s="63"/>
    </row>
    <row r="108" spans="1:5" ht="14.25">
      <c r="A108" s="45" t="s">
        <v>104</v>
      </c>
      <c r="B108" s="68" t="s">
        <v>8</v>
      </c>
      <c r="C108" s="68">
        <v>60</v>
      </c>
      <c r="D108" s="62"/>
      <c r="E108" s="63"/>
    </row>
    <row r="109" spans="1:5" ht="14.25">
      <c r="A109" s="45" t="s">
        <v>105</v>
      </c>
      <c r="B109" s="68" t="s">
        <v>8</v>
      </c>
      <c r="C109" s="68">
        <v>40</v>
      </c>
      <c r="D109" s="62"/>
      <c r="E109" s="63"/>
    </row>
    <row r="110" spans="1:5" ht="14.25">
      <c r="A110" s="45" t="s">
        <v>71</v>
      </c>
      <c r="B110" s="68" t="s">
        <v>8</v>
      </c>
      <c r="C110" s="68">
        <v>40</v>
      </c>
      <c r="D110" s="62"/>
      <c r="E110" s="63"/>
    </row>
    <row r="111" spans="1:5" ht="14.25">
      <c r="A111" s="45" t="s">
        <v>106</v>
      </c>
      <c r="B111" s="68" t="s">
        <v>8</v>
      </c>
      <c r="C111" s="68">
        <v>60</v>
      </c>
      <c r="D111" s="62"/>
      <c r="E111" s="63"/>
    </row>
    <row r="112" spans="1:5" ht="14.25">
      <c r="A112" s="45" t="s">
        <v>107</v>
      </c>
      <c r="B112" s="68" t="s">
        <v>8</v>
      </c>
      <c r="C112" s="68">
        <v>45</v>
      </c>
      <c r="D112" s="62"/>
      <c r="E112" s="63"/>
    </row>
    <row r="113" spans="1:5" ht="14.25">
      <c r="A113" s="45" t="s">
        <v>108</v>
      </c>
      <c r="B113" s="68" t="s">
        <v>8</v>
      </c>
      <c r="C113" s="68">
        <v>30</v>
      </c>
      <c r="D113" s="62"/>
      <c r="E113" s="63"/>
    </row>
    <row r="114" spans="1:5" ht="14.25">
      <c r="A114" s="45" t="s">
        <v>109</v>
      </c>
      <c r="B114" s="68" t="s">
        <v>8</v>
      </c>
      <c r="C114" s="68">
        <v>45</v>
      </c>
      <c r="D114" s="62"/>
      <c r="E114" s="63"/>
    </row>
    <row r="115" spans="1:5" ht="14.25">
      <c r="A115" s="45" t="s">
        <v>110</v>
      </c>
      <c r="B115" s="68" t="s">
        <v>8</v>
      </c>
      <c r="C115" s="68">
        <v>30</v>
      </c>
      <c r="D115" s="62"/>
      <c r="E115" s="63"/>
    </row>
    <row r="116" spans="1:5" ht="14.25">
      <c r="A116" s="45" t="s">
        <v>111</v>
      </c>
      <c r="B116" s="68" t="s">
        <v>8</v>
      </c>
      <c r="C116" s="68">
        <v>40</v>
      </c>
      <c r="D116" s="62"/>
      <c r="E116" s="63"/>
    </row>
    <row r="117" spans="1:5" ht="14.25">
      <c r="A117" s="45" t="s">
        <v>112</v>
      </c>
      <c r="B117" s="68" t="s">
        <v>8</v>
      </c>
      <c r="C117" s="68">
        <v>50</v>
      </c>
      <c r="D117" s="62"/>
      <c r="E117" s="63"/>
    </row>
    <row r="118" spans="1:5" ht="14.25">
      <c r="A118" s="45" t="s">
        <v>113</v>
      </c>
      <c r="B118" s="68" t="s">
        <v>8</v>
      </c>
      <c r="C118" s="68">
        <v>30</v>
      </c>
      <c r="D118" s="62"/>
      <c r="E118" s="63"/>
    </row>
    <row r="119" spans="1:5" ht="14.25">
      <c r="A119" s="45" t="s">
        <v>114</v>
      </c>
      <c r="B119" s="68" t="s">
        <v>8</v>
      </c>
      <c r="C119" s="68">
        <v>40</v>
      </c>
      <c r="D119" s="62"/>
      <c r="E119" s="63"/>
    </row>
    <row r="120" spans="1:5" ht="14.25">
      <c r="A120" s="45" t="s">
        <v>115</v>
      </c>
      <c r="B120" s="68" t="s">
        <v>8</v>
      </c>
      <c r="C120" s="68">
        <v>40</v>
      </c>
      <c r="D120" s="62"/>
      <c r="E120" s="63"/>
    </row>
    <row r="121" spans="1:5" ht="14.25">
      <c r="A121" s="45" t="s">
        <v>116</v>
      </c>
      <c r="B121" s="68" t="s">
        <v>8</v>
      </c>
      <c r="C121" s="68">
        <v>40</v>
      </c>
      <c r="D121" s="62"/>
      <c r="E121" s="63"/>
    </row>
    <row r="122" spans="1:5" ht="14.25">
      <c r="A122" s="45" t="s">
        <v>87</v>
      </c>
      <c r="B122" s="68" t="s">
        <v>8</v>
      </c>
      <c r="C122" s="68">
        <v>50</v>
      </c>
      <c r="D122" s="62"/>
      <c r="E122" s="63"/>
    </row>
    <row r="123" spans="1:5" ht="14.25">
      <c r="A123" s="45" t="s">
        <v>117</v>
      </c>
      <c r="B123" s="68" t="s">
        <v>8</v>
      </c>
      <c r="C123" s="68">
        <v>50</v>
      </c>
      <c r="D123" s="62"/>
      <c r="E123" s="63"/>
    </row>
    <row r="124" spans="1:5" ht="14.25">
      <c r="A124" s="45" t="s">
        <v>118</v>
      </c>
      <c r="B124" s="68" t="s">
        <v>8</v>
      </c>
      <c r="C124" s="68">
        <v>50</v>
      </c>
      <c r="D124" s="62"/>
      <c r="E124" s="63"/>
    </row>
    <row r="125" spans="1:5" ht="14.25">
      <c r="A125" s="45" t="s">
        <v>84</v>
      </c>
      <c r="B125" s="68" t="s">
        <v>8</v>
      </c>
      <c r="C125" s="68">
        <v>70</v>
      </c>
      <c r="D125" s="62"/>
      <c r="E125" s="63"/>
    </row>
    <row r="126" spans="1:5" ht="17.25">
      <c r="A126" s="71" t="s">
        <v>59</v>
      </c>
      <c r="B126" s="72" t="s">
        <v>8</v>
      </c>
      <c r="C126" s="72">
        <f>SUM(C101:C125)</f>
        <v>920</v>
      </c>
      <c r="D126" s="62"/>
      <c r="E126" s="63"/>
    </row>
    <row r="127" spans="1:5" ht="14.25">
      <c r="A127" s="73" t="s">
        <v>60</v>
      </c>
      <c r="B127" s="74"/>
      <c r="C127" s="74"/>
      <c r="D127" s="62"/>
      <c r="E127" s="63"/>
    </row>
    <row r="128" spans="1:5" ht="14.25">
      <c r="A128" s="45" t="s">
        <v>119</v>
      </c>
      <c r="B128" s="68" t="s">
        <v>8</v>
      </c>
      <c r="C128" s="68">
        <v>400</v>
      </c>
      <c r="D128" s="62"/>
      <c r="E128" s="63"/>
    </row>
    <row r="129" spans="1:5" ht="17.25">
      <c r="A129" s="79" t="s">
        <v>120</v>
      </c>
      <c r="B129" s="68" t="s">
        <v>8</v>
      </c>
      <c r="C129" s="80">
        <v>150</v>
      </c>
      <c r="D129" s="62"/>
      <c r="E129" s="63"/>
    </row>
    <row r="130" spans="1:5" ht="14.25">
      <c r="A130" s="81" t="s">
        <v>121</v>
      </c>
      <c r="B130" s="68" t="s">
        <v>8</v>
      </c>
      <c r="C130" s="57">
        <v>100</v>
      </c>
      <c r="D130" s="62"/>
      <c r="E130" s="63"/>
    </row>
    <row r="131" spans="1:5" ht="14.25">
      <c r="A131" s="45" t="s">
        <v>122</v>
      </c>
      <c r="B131" s="68" t="s">
        <v>8</v>
      </c>
      <c r="C131" s="82">
        <v>100</v>
      </c>
      <c r="D131" s="62"/>
      <c r="E131" s="63"/>
    </row>
    <row r="132" spans="1:5" ht="14.25">
      <c r="A132" s="45" t="s">
        <v>123</v>
      </c>
      <c r="B132" s="68" t="s">
        <v>8</v>
      </c>
      <c r="C132" s="82">
        <v>100</v>
      </c>
      <c r="D132" s="62"/>
      <c r="E132" s="63"/>
    </row>
    <row r="133" spans="1:5" ht="14.25">
      <c r="A133" s="45" t="s">
        <v>124</v>
      </c>
      <c r="B133" s="68" t="s">
        <v>8</v>
      </c>
      <c r="C133" s="82">
        <v>150</v>
      </c>
      <c r="D133" s="62"/>
      <c r="E133" s="63"/>
    </row>
    <row r="134" spans="1:5" ht="17.25">
      <c r="A134" s="75" t="s">
        <v>66</v>
      </c>
      <c r="B134" s="76" t="s">
        <v>8</v>
      </c>
      <c r="C134" s="76">
        <f>SUM(C128:C133)</f>
        <v>1000</v>
      </c>
      <c r="D134" s="62"/>
      <c r="E134" s="63"/>
    </row>
    <row r="135" spans="1:5" ht="14.25">
      <c r="A135" s="45"/>
      <c r="B135" s="83"/>
      <c r="C135" s="68"/>
      <c r="D135" s="62"/>
      <c r="E135" s="63"/>
    </row>
    <row r="136" spans="1:5" ht="15.75">
      <c r="A136" s="84" t="s">
        <v>59</v>
      </c>
      <c r="B136" s="85" t="s">
        <v>8</v>
      </c>
      <c r="C136" s="86">
        <f>C126+C88+C56</f>
        <v>2081</v>
      </c>
      <c r="D136" s="86"/>
      <c r="E136" s="87"/>
    </row>
    <row r="137" spans="1:5" ht="15.75">
      <c r="A137" s="84" t="s">
        <v>66</v>
      </c>
      <c r="B137" s="85" t="s">
        <v>8</v>
      </c>
      <c r="C137" s="86">
        <f>C134+C97+C63</f>
        <v>2750</v>
      </c>
      <c r="D137" s="86"/>
      <c r="E137" s="87"/>
    </row>
    <row r="138" spans="1:5" ht="7.5" customHeight="1">
      <c r="A138" s="58"/>
      <c r="B138" s="55"/>
      <c r="C138" s="59"/>
      <c r="D138" s="59"/>
      <c r="E138" s="60"/>
    </row>
    <row r="139" spans="1:5" ht="15">
      <c r="A139" s="88" t="s">
        <v>125</v>
      </c>
      <c r="B139" s="89"/>
      <c r="C139" s="90"/>
      <c r="D139" s="91"/>
      <c r="E139" s="92"/>
    </row>
    <row r="140" spans="1:5" ht="15.75">
      <c r="A140" s="58"/>
      <c r="B140" s="55"/>
      <c r="C140" s="59"/>
      <c r="D140" s="59"/>
      <c r="E140" s="60"/>
    </row>
    <row r="141" spans="1:5" ht="13.5" customHeight="1">
      <c r="A141" s="41" t="s">
        <v>126</v>
      </c>
      <c r="B141" s="55"/>
      <c r="C141" s="48"/>
      <c r="D141" s="48"/>
      <c r="E141" s="49"/>
    </row>
    <row r="142" spans="1:5" ht="13.5" customHeight="1">
      <c r="A142" s="93" t="s">
        <v>127</v>
      </c>
      <c r="B142" s="83" t="s">
        <v>128</v>
      </c>
      <c r="C142" s="94">
        <f>ROUND((C33*0.3),1)</f>
        <v>1.5</v>
      </c>
      <c r="D142" s="95"/>
      <c r="E142" s="49"/>
    </row>
    <row r="143" spans="1:5" ht="13.5" customHeight="1">
      <c r="A143" s="93" t="s">
        <v>129</v>
      </c>
      <c r="B143" s="83" t="s">
        <v>130</v>
      </c>
      <c r="C143" s="94">
        <f>0.5*C33</f>
        <v>2.5</v>
      </c>
      <c r="D143" s="95"/>
      <c r="E143" s="49"/>
    </row>
    <row r="144" spans="1:5" ht="13.5" customHeight="1">
      <c r="A144" s="93" t="s">
        <v>131</v>
      </c>
      <c r="B144" s="83" t="s">
        <v>8</v>
      </c>
      <c r="C144" s="94">
        <f>(C33*3)</f>
        <v>15</v>
      </c>
      <c r="D144" s="95"/>
      <c r="E144" s="49"/>
    </row>
    <row r="145" spans="1:5" ht="13.5" customHeight="1">
      <c r="A145" s="93" t="s">
        <v>132</v>
      </c>
      <c r="B145" s="83" t="s">
        <v>8</v>
      </c>
      <c r="C145" s="94">
        <f>(C33*3)</f>
        <v>15</v>
      </c>
      <c r="D145" s="95"/>
      <c r="E145" s="49"/>
    </row>
    <row r="146" spans="1:5" ht="13.5" customHeight="1">
      <c r="A146" s="93" t="s">
        <v>133</v>
      </c>
      <c r="B146" s="83" t="s">
        <v>130</v>
      </c>
      <c r="C146" s="94">
        <f>(C33)*3</f>
        <v>15</v>
      </c>
      <c r="D146" s="95"/>
      <c r="E146" s="49"/>
    </row>
    <row r="147" spans="1:5" ht="13.5" customHeight="1">
      <c r="A147" s="96" t="s">
        <v>134</v>
      </c>
      <c r="B147" s="97" t="s">
        <v>135</v>
      </c>
      <c r="C147" s="98">
        <f>2*C33</f>
        <v>10</v>
      </c>
      <c r="D147" s="99"/>
      <c r="E147" s="100"/>
    </row>
    <row r="148" spans="1:5" ht="13.5" customHeight="1">
      <c r="A148" s="93" t="s">
        <v>136</v>
      </c>
      <c r="B148" s="83" t="s">
        <v>137</v>
      </c>
      <c r="C148" s="101">
        <f>ROUND((C33*0.07),1)</f>
        <v>0.4</v>
      </c>
      <c r="D148" s="102"/>
      <c r="E148" s="49"/>
    </row>
    <row r="149" spans="1:5" ht="13.5" customHeight="1">
      <c r="A149" s="93" t="s">
        <v>138</v>
      </c>
      <c r="B149" s="83" t="s">
        <v>137</v>
      </c>
      <c r="C149" s="101">
        <v>0.8</v>
      </c>
      <c r="D149" s="102"/>
      <c r="E149" s="49"/>
    </row>
    <row r="150" spans="1:5" ht="13.5" customHeight="1">
      <c r="A150" s="103" t="s">
        <v>139</v>
      </c>
      <c r="B150" s="83" t="s">
        <v>137</v>
      </c>
      <c r="C150" s="101">
        <v>0.5</v>
      </c>
      <c r="D150" s="102"/>
      <c r="E150" s="49"/>
    </row>
    <row r="151" spans="1:5" ht="13.5" customHeight="1">
      <c r="A151" s="104" t="s">
        <v>140</v>
      </c>
      <c r="B151" s="97" t="s">
        <v>137</v>
      </c>
      <c r="C151" s="105">
        <v>1</v>
      </c>
      <c r="D151" s="106"/>
      <c r="E151" s="100"/>
    </row>
    <row r="152" spans="1:5" ht="13.5" customHeight="1">
      <c r="A152" s="41" t="s">
        <v>141</v>
      </c>
      <c r="B152" s="83"/>
      <c r="C152" s="101"/>
      <c r="D152" s="102"/>
      <c r="E152" s="56"/>
    </row>
    <row r="153" spans="1:5" ht="13.5" customHeight="1">
      <c r="A153" s="41" t="s">
        <v>142</v>
      </c>
      <c r="B153" s="55"/>
      <c r="C153" s="48"/>
      <c r="D153" s="48"/>
      <c r="E153" s="49"/>
    </row>
    <row r="154" spans="1:5" ht="13.5" customHeight="1">
      <c r="A154" s="107" t="s">
        <v>143</v>
      </c>
      <c r="B154" s="34" t="s">
        <v>8</v>
      </c>
      <c r="C154" s="94">
        <f>C33</f>
        <v>5</v>
      </c>
      <c r="D154" s="95"/>
      <c r="E154" s="49"/>
    </row>
    <row r="155" spans="1:5" ht="13.5" customHeight="1">
      <c r="A155" s="33" t="s">
        <v>144</v>
      </c>
      <c r="B155" s="34" t="s">
        <v>8</v>
      </c>
      <c r="C155" s="94">
        <f>C33</f>
        <v>5</v>
      </c>
      <c r="D155" s="95"/>
      <c r="E155" s="49"/>
    </row>
    <row r="156" spans="1:5" ht="13.5" customHeight="1">
      <c r="A156" s="33" t="s">
        <v>145</v>
      </c>
      <c r="B156" s="34" t="s">
        <v>8</v>
      </c>
      <c r="C156" s="94">
        <f>C33</f>
        <v>5</v>
      </c>
      <c r="D156" s="95"/>
      <c r="E156" s="49"/>
    </row>
    <row r="157" spans="1:5" ht="13.5" customHeight="1">
      <c r="A157" s="108" t="s">
        <v>146</v>
      </c>
      <c r="B157" s="97" t="s">
        <v>8</v>
      </c>
      <c r="C157" s="98">
        <v>5</v>
      </c>
      <c r="D157" s="99"/>
      <c r="E157" s="100"/>
    </row>
    <row r="158" spans="1:5" ht="13.5" customHeight="1">
      <c r="A158" s="33" t="s">
        <v>147</v>
      </c>
      <c r="B158" s="34" t="s">
        <v>8</v>
      </c>
      <c r="C158" s="94">
        <f>C33</f>
        <v>5</v>
      </c>
      <c r="D158" s="95"/>
      <c r="E158" s="49"/>
    </row>
    <row r="159" spans="1:5" ht="13.5" customHeight="1">
      <c r="A159" s="109" t="s">
        <v>148</v>
      </c>
      <c r="B159" s="83" t="s">
        <v>25</v>
      </c>
      <c r="C159" s="94">
        <f>C33</f>
        <v>5</v>
      </c>
      <c r="D159" s="95"/>
      <c r="E159" s="49"/>
    </row>
    <row r="160" spans="1:5" ht="13.5" customHeight="1">
      <c r="A160" s="110" t="s">
        <v>149</v>
      </c>
      <c r="B160" s="34" t="s">
        <v>8</v>
      </c>
      <c r="C160" s="94">
        <f>C33</f>
        <v>5</v>
      </c>
      <c r="D160" s="95"/>
      <c r="E160" s="49"/>
    </row>
    <row r="161" spans="1:5" ht="13.5" customHeight="1">
      <c r="A161" s="33" t="s">
        <v>150</v>
      </c>
      <c r="B161" s="34" t="s">
        <v>137</v>
      </c>
      <c r="C161" s="94">
        <v>1</v>
      </c>
      <c r="D161" s="95"/>
      <c r="E161" s="49"/>
    </row>
    <row r="162" spans="1:5" ht="13.5" customHeight="1">
      <c r="A162" s="111" t="s">
        <v>151</v>
      </c>
      <c r="B162" s="112"/>
      <c r="C162" s="113"/>
      <c r="D162" s="113"/>
      <c r="E162" s="60"/>
    </row>
    <row r="163" spans="1:5" ht="13.5" customHeight="1">
      <c r="A163" s="23" t="s">
        <v>152</v>
      </c>
      <c r="B163" s="24"/>
      <c r="C163" s="114"/>
      <c r="D163" s="114"/>
      <c r="E163" s="53"/>
    </row>
    <row r="164" spans="1:5" ht="7.5" customHeight="1">
      <c r="A164" s="41"/>
      <c r="B164" s="83"/>
      <c r="C164" s="101"/>
      <c r="D164" s="102"/>
      <c r="E164" s="56"/>
    </row>
    <row r="165" spans="1:5" ht="13.5" customHeight="1">
      <c r="A165" s="41" t="s">
        <v>153</v>
      </c>
      <c r="B165" s="55"/>
      <c r="C165" s="48"/>
      <c r="D165" s="48"/>
      <c r="E165" s="49"/>
    </row>
    <row r="166" spans="1:5" ht="13.5" customHeight="1">
      <c r="A166" s="93" t="s">
        <v>127</v>
      </c>
      <c r="B166" s="83" t="s">
        <v>128</v>
      </c>
      <c r="C166" s="94">
        <f>C37*0.1</f>
        <v>0.30000000000000004</v>
      </c>
      <c r="D166" s="95"/>
      <c r="E166" s="49"/>
    </row>
    <row r="167" spans="1:5" ht="13.5" customHeight="1">
      <c r="A167" s="93" t="s">
        <v>133</v>
      </c>
      <c r="B167" s="83" t="s">
        <v>130</v>
      </c>
      <c r="C167" s="94">
        <f>C37*3</f>
        <v>9</v>
      </c>
      <c r="D167" s="95"/>
      <c r="E167" s="49"/>
    </row>
    <row r="168" spans="1:5" ht="13.5" customHeight="1">
      <c r="A168" s="93" t="s">
        <v>154</v>
      </c>
      <c r="B168" s="83" t="s">
        <v>8</v>
      </c>
      <c r="C168" s="94">
        <f>C37*3</f>
        <v>9</v>
      </c>
      <c r="D168" s="95"/>
      <c r="E168" s="49"/>
    </row>
    <row r="169" spans="1:5" ht="13.5" customHeight="1">
      <c r="A169" s="93" t="s">
        <v>132</v>
      </c>
      <c r="B169" s="83" t="s">
        <v>8</v>
      </c>
      <c r="C169" s="94">
        <f>C37*3</f>
        <v>9</v>
      </c>
      <c r="D169" s="95"/>
      <c r="E169" s="49"/>
    </row>
    <row r="170" spans="1:5" ht="13.5" customHeight="1">
      <c r="A170" s="93" t="s">
        <v>136</v>
      </c>
      <c r="B170" s="83" t="s">
        <v>137</v>
      </c>
      <c r="C170" s="101">
        <f>C37*0.07</f>
        <v>0.21000000000000002</v>
      </c>
      <c r="D170" s="102"/>
      <c r="E170" s="49"/>
    </row>
    <row r="171" spans="1:5" ht="13.5" customHeight="1">
      <c r="A171" s="103" t="s">
        <v>139</v>
      </c>
      <c r="B171" s="83" t="s">
        <v>137</v>
      </c>
      <c r="C171" s="101">
        <v>0.30000000000000004</v>
      </c>
      <c r="D171" s="102"/>
      <c r="E171" s="49"/>
    </row>
    <row r="172" spans="1:5" ht="13.5" customHeight="1">
      <c r="A172" s="93" t="s">
        <v>138</v>
      </c>
      <c r="B172" s="83" t="s">
        <v>137</v>
      </c>
      <c r="C172" s="101">
        <f>0.125*C37</f>
        <v>0.375</v>
      </c>
      <c r="D172" s="102"/>
      <c r="E172" s="49"/>
    </row>
    <row r="173" spans="1:5" ht="13.5" customHeight="1">
      <c r="A173" s="104" t="s">
        <v>140</v>
      </c>
      <c r="B173" s="97" t="s">
        <v>137</v>
      </c>
      <c r="C173" s="105">
        <v>0.30000000000000004</v>
      </c>
      <c r="D173" s="106"/>
      <c r="E173" s="100"/>
    </row>
    <row r="174" spans="1:5" ht="13.5" customHeight="1">
      <c r="A174" s="41" t="s">
        <v>153</v>
      </c>
      <c r="B174" s="83"/>
      <c r="C174" s="101"/>
      <c r="D174" s="102"/>
      <c r="E174" s="56"/>
    </row>
    <row r="175" spans="1:5" ht="13.5" customHeight="1">
      <c r="A175" s="41" t="s">
        <v>155</v>
      </c>
      <c r="B175" s="55"/>
      <c r="C175" s="48"/>
      <c r="D175" s="48"/>
      <c r="E175" s="49"/>
    </row>
    <row r="176" spans="1:5" ht="13.5" customHeight="1">
      <c r="A176" s="107" t="s">
        <v>156</v>
      </c>
      <c r="B176" s="34" t="s">
        <v>8</v>
      </c>
      <c r="C176" s="94">
        <v>3</v>
      </c>
      <c r="D176" s="95"/>
      <c r="E176" s="49"/>
    </row>
    <row r="177" spans="1:5" ht="13.5" customHeight="1">
      <c r="A177" s="33" t="s">
        <v>157</v>
      </c>
      <c r="B177" s="34" t="s">
        <v>8</v>
      </c>
      <c r="C177" s="94">
        <v>3</v>
      </c>
      <c r="D177" s="95"/>
      <c r="E177" s="49"/>
    </row>
    <row r="178" spans="1:5" ht="13.5" customHeight="1">
      <c r="A178" s="33" t="s">
        <v>158</v>
      </c>
      <c r="B178" s="34" t="s">
        <v>8</v>
      </c>
      <c r="C178" s="94">
        <v>3</v>
      </c>
      <c r="D178" s="95"/>
      <c r="E178" s="49"/>
    </row>
    <row r="179" spans="1:5" ht="13.5" customHeight="1">
      <c r="A179" s="33" t="s">
        <v>150</v>
      </c>
      <c r="B179" s="34" t="s">
        <v>137</v>
      </c>
      <c r="C179" s="94">
        <v>0.30000000000000004</v>
      </c>
      <c r="D179" s="95"/>
      <c r="E179" s="49"/>
    </row>
    <row r="180" spans="1:5" ht="13.5" customHeight="1">
      <c r="A180" s="111" t="s">
        <v>159</v>
      </c>
      <c r="B180" s="112"/>
      <c r="C180" s="113"/>
      <c r="D180" s="113"/>
      <c r="E180" s="60"/>
    </row>
    <row r="181" spans="1:5" ht="13.5" customHeight="1">
      <c r="A181" s="23" t="s">
        <v>160</v>
      </c>
      <c r="B181" s="24"/>
      <c r="C181" s="114"/>
      <c r="D181" s="114"/>
      <c r="E181" s="53"/>
    </row>
    <row r="182" spans="1:5" ht="8.25" customHeight="1">
      <c r="A182" s="103"/>
      <c r="B182" s="83"/>
      <c r="C182" s="101"/>
      <c r="D182" s="102"/>
      <c r="E182" s="49"/>
    </row>
    <row r="183" spans="1:5" ht="18" customHeight="1">
      <c r="A183" s="111" t="s">
        <v>161</v>
      </c>
      <c r="B183" s="112"/>
      <c r="C183" s="113"/>
      <c r="D183" s="113"/>
      <c r="E183" s="60"/>
    </row>
    <row r="184" spans="1:5" ht="15.75" customHeight="1">
      <c r="A184" s="165" t="s">
        <v>162</v>
      </c>
      <c r="B184" s="165"/>
      <c r="C184" s="165"/>
      <c r="D184" s="115"/>
      <c r="E184" s="116"/>
    </row>
    <row r="185" spans="1:5" ht="13.5" customHeight="1">
      <c r="A185" s="93" t="s">
        <v>136</v>
      </c>
      <c r="B185" s="83" t="s">
        <v>137</v>
      </c>
      <c r="C185" s="101">
        <v>10</v>
      </c>
      <c r="D185" s="102"/>
      <c r="E185" s="49"/>
    </row>
    <row r="186" spans="1:5" ht="13.5" customHeight="1">
      <c r="A186" s="103" t="s">
        <v>163</v>
      </c>
      <c r="B186" s="83" t="s">
        <v>164</v>
      </c>
      <c r="C186" s="101">
        <v>48</v>
      </c>
      <c r="D186" s="102"/>
      <c r="E186" s="49"/>
    </row>
    <row r="187" spans="1:5" ht="13.5" customHeight="1">
      <c r="A187" s="165" t="s">
        <v>165</v>
      </c>
      <c r="B187" s="165"/>
      <c r="C187" s="165"/>
      <c r="D187" s="115"/>
      <c r="E187" s="116"/>
    </row>
    <row r="188" spans="1:5" ht="13.5" customHeight="1">
      <c r="A188" s="41" t="s">
        <v>166</v>
      </c>
      <c r="B188" s="112"/>
      <c r="C188" s="113"/>
      <c r="D188" s="115"/>
      <c r="E188" s="116"/>
    </row>
    <row r="189" spans="1:5" ht="13.5" customHeight="1">
      <c r="A189" s="117" t="s">
        <v>167</v>
      </c>
      <c r="B189" s="34" t="s">
        <v>8</v>
      </c>
      <c r="C189" s="94">
        <f>C136</f>
        <v>2081</v>
      </c>
      <c r="D189" s="95"/>
      <c r="E189" s="49"/>
    </row>
    <row r="190" spans="1:5" ht="13.5" customHeight="1">
      <c r="A190" s="117" t="s">
        <v>168</v>
      </c>
      <c r="B190" s="34" t="s">
        <v>8</v>
      </c>
      <c r="C190" s="94">
        <f>C137</f>
        <v>2750</v>
      </c>
      <c r="D190" s="95"/>
      <c r="E190" s="49"/>
    </row>
    <row r="191" spans="1:5" ht="13.5" customHeight="1">
      <c r="A191" s="109" t="s">
        <v>169</v>
      </c>
      <c r="B191" s="34" t="s">
        <v>25</v>
      </c>
      <c r="C191" s="94">
        <v>244</v>
      </c>
      <c r="D191" s="95"/>
      <c r="E191" s="49"/>
    </row>
    <row r="192" spans="1:5" ht="13.5" customHeight="1">
      <c r="A192" s="111" t="s">
        <v>170</v>
      </c>
      <c r="B192" s="112"/>
      <c r="C192" s="113"/>
      <c r="D192" s="115"/>
      <c r="E192" s="116"/>
    </row>
    <row r="193" spans="1:5" ht="13.5" customHeight="1">
      <c r="A193" s="111" t="s">
        <v>171</v>
      </c>
      <c r="B193" s="112"/>
      <c r="C193" s="113"/>
      <c r="D193" s="115"/>
      <c r="E193" s="116"/>
    </row>
    <row r="194" spans="1:5" ht="13.5" customHeight="1">
      <c r="A194" s="111"/>
      <c r="B194" s="112"/>
      <c r="C194" s="113"/>
      <c r="D194" s="115"/>
      <c r="E194" s="116"/>
    </row>
    <row r="195" spans="1:5" ht="17.25" customHeight="1">
      <c r="A195" s="118" t="s">
        <v>172</v>
      </c>
      <c r="B195" s="119"/>
      <c r="C195" s="119"/>
      <c r="D195" s="119"/>
      <c r="E195" s="120"/>
    </row>
    <row r="196" spans="1:5" ht="12.75" customHeight="1">
      <c r="A196" s="28"/>
      <c r="B196" s="28"/>
      <c r="C196" s="31"/>
      <c r="D196" s="28"/>
      <c r="E196" s="32"/>
    </row>
    <row r="197" spans="1:5" ht="15" customHeight="1">
      <c r="A197" s="9" t="s">
        <v>173</v>
      </c>
      <c r="B197" s="28"/>
      <c r="C197" s="31"/>
      <c r="D197" s="28"/>
      <c r="E197" s="32"/>
    </row>
    <row r="198" spans="1:5" ht="15" customHeight="1">
      <c r="A198" s="121" t="s">
        <v>174</v>
      </c>
      <c r="B198" s="46" t="s">
        <v>137</v>
      </c>
      <c r="C198" s="122">
        <v>4.8</v>
      </c>
      <c r="D198" s="123"/>
      <c r="E198" s="49"/>
    </row>
    <row r="199" spans="1:5" ht="15" customHeight="1">
      <c r="A199" s="124" t="s">
        <v>175</v>
      </c>
      <c r="B199" s="83" t="s">
        <v>8</v>
      </c>
      <c r="C199" s="94">
        <v>8</v>
      </c>
      <c r="D199" s="95"/>
      <c r="E199" s="49"/>
    </row>
    <row r="200" spans="1:5" ht="15" customHeight="1">
      <c r="A200" s="124" t="s">
        <v>176</v>
      </c>
      <c r="B200" s="83" t="s">
        <v>8</v>
      </c>
      <c r="C200" s="94">
        <v>8</v>
      </c>
      <c r="D200" s="95"/>
      <c r="E200" s="49"/>
    </row>
    <row r="201" spans="1:5" ht="15" customHeight="1">
      <c r="A201" s="124" t="s">
        <v>177</v>
      </c>
      <c r="B201" s="83" t="s">
        <v>8</v>
      </c>
      <c r="C201" s="94">
        <v>8</v>
      </c>
      <c r="D201" s="95"/>
      <c r="E201" s="49"/>
    </row>
    <row r="202" spans="1:5" ht="15" customHeight="1">
      <c r="A202" s="23" t="s">
        <v>178</v>
      </c>
      <c r="B202" s="24"/>
      <c r="C202" s="114"/>
      <c r="D202" s="114"/>
      <c r="E202" s="53"/>
    </row>
    <row r="203" spans="1:5" ht="15" customHeight="1">
      <c r="A203" s="162" t="s">
        <v>179</v>
      </c>
      <c r="B203" s="162"/>
      <c r="C203" s="162"/>
      <c r="D203" s="162"/>
      <c r="E203" s="30"/>
    </row>
    <row r="204" spans="1:5" ht="12.75" customHeight="1">
      <c r="A204" s="28"/>
      <c r="B204" s="28"/>
      <c r="C204" s="31"/>
      <c r="D204" s="28"/>
      <c r="E204" s="32"/>
    </row>
    <row r="205" spans="1:5" ht="15.75" customHeight="1">
      <c r="A205" s="28"/>
      <c r="B205" s="28"/>
      <c r="C205" s="31"/>
      <c r="D205" s="28"/>
      <c r="E205" s="32"/>
    </row>
    <row r="206" spans="1:5" ht="13.5" customHeight="1">
      <c r="A206" s="111" t="s">
        <v>180</v>
      </c>
      <c r="B206" s="125"/>
      <c r="C206" s="126"/>
      <c r="D206" s="116"/>
      <c r="E206" s="32"/>
    </row>
    <row r="207" spans="1:5" ht="13.5" customHeight="1">
      <c r="A207" s="111" t="s">
        <v>181</v>
      </c>
      <c r="B207" s="125"/>
      <c r="C207" s="126"/>
      <c r="D207" s="116"/>
      <c r="E207" s="32"/>
    </row>
    <row r="208" spans="1:13" ht="13.5" customHeight="1">
      <c r="A208" s="127" t="s">
        <v>182</v>
      </c>
      <c r="B208" s="128" t="s">
        <v>8</v>
      </c>
      <c r="C208" s="129">
        <v>3</v>
      </c>
      <c r="D208" s="130"/>
      <c r="E208" s="131"/>
      <c r="F208" s="132"/>
      <c r="G208" s="132"/>
      <c r="H208" s="132"/>
      <c r="I208" s="132"/>
      <c r="J208" s="132"/>
      <c r="K208" s="132"/>
      <c r="L208" s="132"/>
      <c r="M208" s="132"/>
    </row>
    <row r="209" spans="1:13" ht="13.5" customHeight="1">
      <c r="A209" s="127" t="s">
        <v>183</v>
      </c>
      <c r="B209" s="128" t="s">
        <v>8</v>
      </c>
      <c r="C209" s="129">
        <v>2</v>
      </c>
      <c r="D209" s="130"/>
      <c r="E209" s="131"/>
      <c r="F209" s="132"/>
      <c r="G209" s="132"/>
      <c r="H209" s="132"/>
      <c r="I209" s="132"/>
      <c r="J209" s="132"/>
      <c r="K209" s="132"/>
      <c r="L209" s="132"/>
      <c r="M209" s="132"/>
    </row>
    <row r="210" spans="1:13" ht="13.5" customHeight="1">
      <c r="A210" s="133" t="s">
        <v>184</v>
      </c>
      <c r="B210" s="134"/>
      <c r="C210" s="135"/>
      <c r="D210" s="136"/>
      <c r="E210" s="137"/>
      <c r="F210" s="132"/>
      <c r="G210" s="132"/>
      <c r="H210" s="132"/>
      <c r="I210" s="132"/>
      <c r="J210" s="132"/>
      <c r="K210" s="132"/>
      <c r="L210" s="132"/>
      <c r="M210" s="132"/>
    </row>
    <row r="211" spans="1:13" ht="13.5" customHeight="1">
      <c r="A211" s="127" t="s">
        <v>185</v>
      </c>
      <c r="B211" s="128" t="s">
        <v>8</v>
      </c>
      <c r="C211" s="129">
        <f>SUM(C208:C208)</f>
        <v>3</v>
      </c>
      <c r="D211" s="130"/>
      <c r="E211" s="131"/>
      <c r="F211" s="132"/>
      <c r="G211" s="132"/>
      <c r="H211" s="132"/>
      <c r="I211" s="132"/>
      <c r="J211" s="132"/>
      <c r="K211" s="132"/>
      <c r="L211" s="132"/>
      <c r="M211" s="132"/>
    </row>
    <row r="212" spans="1:13" ht="13.5" customHeight="1">
      <c r="A212" s="127" t="s">
        <v>186</v>
      </c>
      <c r="B212" s="128" t="s">
        <v>8</v>
      </c>
      <c r="C212" s="129">
        <f>SUM(C209:C209)</f>
        <v>2</v>
      </c>
      <c r="D212" s="130"/>
      <c r="E212" s="131"/>
      <c r="F212" s="132"/>
      <c r="G212" s="132"/>
      <c r="H212" s="132"/>
      <c r="I212" s="132"/>
      <c r="J212" s="132"/>
      <c r="K212" s="132"/>
      <c r="L212" s="132"/>
      <c r="M212" s="132"/>
    </row>
    <row r="213" spans="1:5" ht="13.5" customHeight="1">
      <c r="A213" s="138" t="s">
        <v>187</v>
      </c>
      <c r="B213" s="139"/>
      <c r="C213" s="40"/>
      <c r="D213" s="92"/>
      <c r="E213" s="30"/>
    </row>
    <row r="214" spans="1:5" ht="13.5" customHeight="1">
      <c r="A214" s="28"/>
      <c r="B214" s="31"/>
      <c r="C214" s="28"/>
      <c r="D214" s="28"/>
      <c r="E214" s="140"/>
    </row>
    <row r="215" spans="1:5" ht="15.75">
      <c r="A215" s="141" t="s">
        <v>188</v>
      </c>
      <c r="B215" s="142"/>
      <c r="C215" s="142"/>
      <c r="D215" s="142"/>
      <c r="E215" s="143"/>
    </row>
    <row r="216" spans="1:5" ht="15.75">
      <c r="A216" s="141" t="s">
        <v>189</v>
      </c>
      <c r="B216" s="142"/>
      <c r="C216" s="142"/>
      <c r="D216" s="142"/>
      <c r="E216" s="143"/>
    </row>
    <row r="217" spans="1:5" ht="15.75">
      <c r="A217" s="141" t="s">
        <v>190</v>
      </c>
      <c r="B217" s="142"/>
      <c r="C217" s="142"/>
      <c r="D217" s="142"/>
      <c r="E217" s="143"/>
    </row>
    <row r="218" spans="1:5" ht="14.25">
      <c r="A218" s="144"/>
      <c r="B218" s="145"/>
      <c r="C218" s="146"/>
      <c r="D218" s="147"/>
      <c r="E218" s="148"/>
    </row>
    <row r="219" spans="1:5" ht="12.75" customHeight="1">
      <c r="A219" s="166" t="s">
        <v>191</v>
      </c>
      <c r="B219" s="166"/>
      <c r="C219" s="166"/>
      <c r="D219" s="166"/>
      <c r="E219" s="149"/>
    </row>
    <row r="220" spans="1:5" ht="12.75">
      <c r="A220" s="150" t="s">
        <v>192</v>
      </c>
      <c r="B220" s="151"/>
      <c r="C220" s="146"/>
      <c r="D220" s="147"/>
      <c r="E220" s="148"/>
    </row>
    <row r="221" spans="1:5" ht="12.75">
      <c r="A221" s="150" t="s">
        <v>193</v>
      </c>
      <c r="B221" s="151"/>
      <c r="C221" s="146"/>
      <c r="D221" s="147"/>
      <c r="E221" s="148"/>
    </row>
    <row r="222" spans="1:5" ht="12.75" customHeight="1">
      <c r="A222" s="167" t="s">
        <v>194</v>
      </c>
      <c r="B222" s="167"/>
      <c r="C222" s="167"/>
      <c r="D222" s="167"/>
      <c r="E222" s="167"/>
    </row>
    <row r="223" spans="1:5" ht="12.75" customHeight="1">
      <c r="A223" s="167" t="s">
        <v>195</v>
      </c>
      <c r="B223" s="167"/>
      <c r="C223" s="167"/>
      <c r="D223" s="167"/>
      <c r="E223" s="167"/>
    </row>
    <row r="224" spans="1:5" ht="14.25">
      <c r="A224" s="152"/>
      <c r="B224" s="153"/>
      <c r="C224" s="154"/>
      <c r="D224" s="153"/>
      <c r="E224" s="155"/>
    </row>
    <row r="225" spans="1:5" ht="14.25">
      <c r="A225" s="156"/>
      <c r="B225" s="146"/>
      <c r="C225" s="157"/>
      <c r="D225" s="153"/>
      <c r="E225" s="155"/>
    </row>
    <row r="226" spans="1:5" ht="14.25">
      <c r="A226" s="156"/>
      <c r="B226" s="146"/>
      <c r="C226" s="157"/>
      <c r="D226" s="153"/>
      <c r="E226" s="155"/>
    </row>
    <row r="227" spans="1:5" ht="14.25">
      <c r="A227" s="156"/>
      <c r="B227" s="146"/>
      <c r="C227" s="157"/>
      <c r="D227" s="153"/>
      <c r="E227" s="155"/>
    </row>
    <row r="228" spans="1:5" ht="14.25">
      <c r="A228" s="152"/>
      <c r="B228" s="153"/>
      <c r="C228" s="154"/>
      <c r="D228" s="153"/>
      <c r="E228" s="155"/>
    </row>
    <row r="229" spans="1:5" ht="14.25">
      <c r="A229" s="152"/>
      <c r="B229" s="153"/>
      <c r="C229" s="154"/>
      <c r="D229" s="153"/>
      <c r="E229" s="155"/>
    </row>
    <row r="230" ht="12.75">
      <c r="A230"/>
    </row>
    <row r="231" ht="12.75">
      <c r="A231"/>
    </row>
  </sheetData>
  <sheetProtection selectLockedCells="1" selectUnlockedCells="1"/>
  <mergeCells count="17">
    <mergeCell ref="A187:C187"/>
    <mergeCell ref="A203:D203"/>
    <mergeCell ref="A219:D219"/>
    <mergeCell ref="A222:E222"/>
    <mergeCell ref="A223:E223"/>
    <mergeCell ref="A16:E16"/>
    <mergeCell ref="A17:E17"/>
    <mergeCell ref="A19:D19"/>
    <mergeCell ref="A40:C40"/>
    <mergeCell ref="A99:C99"/>
    <mergeCell ref="A184:C184"/>
    <mergeCell ref="A10:E10"/>
    <mergeCell ref="A11:E11"/>
    <mergeCell ref="A12:E12"/>
    <mergeCell ref="A13:E13"/>
    <mergeCell ref="A14:E14"/>
    <mergeCell ref="A15:E15"/>
  </mergeCells>
  <printOptions/>
  <pageMargins left="0.5118055555555555" right="0.19652777777777777" top="0.7493055555555554" bottom="0.5902777777777778" header="0.5118055555555555" footer="0.39375"/>
  <pageSetup horizontalDpi="300" verticalDpi="300" orientation="portrait" paperSize="9"/>
  <headerFooter alignWithMargins="0">
    <oddHeader>&amp;L&amp;"Times New Roman,tučné"&amp;12POLOŽKOVÝ VÝKAZ VÝMĚR&amp;R&amp;"Times New Roman,tučné"&amp;12Doplňkové výsadby a ošetření stromů v Brzdružicích</oddHeader>
    <oddFooter>&amp;R&amp;"Arial,obyčejné" Stránka &amp;P ze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soukupova</cp:lastModifiedBy>
  <dcterms:modified xsi:type="dcterms:W3CDTF">2017-07-12T13:15:42Z</dcterms:modified>
  <cp:category/>
  <cp:version/>
  <cp:contentType/>
  <cp:contentStatus/>
</cp:coreProperties>
</file>