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860" windowHeight="10110" activeTab="0"/>
  </bookViews>
  <sheets>
    <sheet name="Rekapitulace" sheetId="1" r:id="rId1"/>
    <sheet name="výkaz" sheetId="2" r:id="rId2"/>
  </sheets>
  <definedNames/>
  <calcPr fullCalcOnLoad="1"/>
</workbook>
</file>

<file path=xl/sharedStrings.xml><?xml version="1.0" encoding="utf-8"?>
<sst xmlns="http://schemas.openxmlformats.org/spreadsheetml/2006/main" count="185" uniqueCount="145">
  <si>
    <t>Nabídkový rozpočet</t>
  </si>
  <si>
    <t>Zakázka</t>
  </si>
  <si>
    <t>Ćíslo zakázky</t>
  </si>
  <si>
    <t>Mostek přes potok v zahrrádkářské kolonii - Kynšperk nad Ohří</t>
  </si>
  <si>
    <t>Popis</t>
  </si>
  <si>
    <t>Cena</t>
  </si>
  <si>
    <t>Hmotnost</t>
  </si>
  <si>
    <t>01:</t>
  </si>
  <si>
    <t>Stavební část</t>
  </si>
  <si>
    <t>001</t>
  </si>
  <si>
    <t>Zemní práce</t>
  </si>
  <si>
    <t>002</t>
  </si>
  <si>
    <t>Základy</t>
  </si>
  <si>
    <t>003</t>
  </si>
  <si>
    <t>Svislé konstrukce</t>
  </si>
  <si>
    <t>004</t>
  </si>
  <si>
    <t>Vodorovné konstrukce</t>
  </si>
  <si>
    <t>005</t>
  </si>
  <si>
    <t>Komunikace</t>
  </si>
  <si>
    <t>006</t>
  </si>
  <si>
    <t>Úpravy povrchu</t>
  </si>
  <si>
    <t>009</t>
  </si>
  <si>
    <t>Ostatní konstrukce a práce</t>
  </si>
  <si>
    <t>099</t>
  </si>
  <si>
    <t>Přesun hmot HSV</t>
  </si>
  <si>
    <t>VRN</t>
  </si>
  <si>
    <t>Vedlejší rozpočtové náklady</t>
  </si>
  <si>
    <t>Celkem (bez DPH)</t>
  </si>
  <si>
    <t>Celkem (včetně DPH)</t>
  </si>
  <si>
    <t>Poř.</t>
  </si>
  <si>
    <t>Kód</t>
  </si>
  <si>
    <t>MJ</t>
  </si>
  <si>
    <t>Výměra</t>
  </si>
  <si>
    <t>Suť</t>
  </si>
  <si>
    <t>01: Stavební část</t>
  </si>
  <si>
    <t>001: Zemní práce</t>
  </si>
  <si>
    <t>17.</t>
  </si>
  <si>
    <t>Bourání kci v hloub.vykopávkách zer zdiva z betonu prostého ručně</t>
  </si>
  <si>
    <t>m3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</si>
  <si>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</si>
  <si>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</si>
  <si>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</si>
  <si>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</si>
  <si>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</si>
  <si>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</si>
  <si>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</si>
  <si>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</si>
  <si>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</si>
  <si>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</si>
  <si>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</si>
  <si>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</si>
  <si>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</si>
  <si>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</si>
  <si>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</si>
  <si>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</si>
  <si>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</si>
  <si>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m2</t>
  </si>
  <si>
    <t>Převedení vody potrubím DN do 300</t>
  </si>
  <si>
    <t>m</t>
  </si>
  <si>
    <t>Odkopávky a prokopávky nezapaž. V hornině tř.3 objem do 100m3</t>
  </si>
  <si>
    <t>Příplatek za lepivost u odkopávek v hornině tř. 1 až 3</t>
  </si>
  <si>
    <t>Hloubení rýh š. do 2000mm v hornině tř.3 objemu do 100m3</t>
  </si>
  <si>
    <t>Příplatek za lepivost k hloubení rýh do 2000mm v hornině tř. 3</t>
  </si>
  <si>
    <t>Svislé přemístění výkopku z horniny tř. 1 až 4 hl.výkopu do 2,5m</t>
  </si>
  <si>
    <t>Vodorovné přemístění do 10000m výkopku/sypaniny z horniny tř.1 až 4</t>
  </si>
  <si>
    <t>Příplatek k vodorovnému přemístění do 10000m výkopku/sypaniny z horniny tř.1 až 4 ZKD 1000m přes 10000m</t>
  </si>
  <si>
    <t>Vodorovné přemístění do 10000m výkopku/sypaniny z horniny tř.5 až 7</t>
  </si>
  <si>
    <t>Příplatek k vodorovnému přemístění do 10000m výkopku/sypaniny z horniny tř.5 až 7 ZKD 1000m přes 10000m</t>
  </si>
  <si>
    <t>Uložení sypaniny na skládku</t>
  </si>
  <si>
    <t>Poplatek za uložení odpadu ze sypaniny na skládce (skládkovné)</t>
  </si>
  <si>
    <t>t</t>
  </si>
  <si>
    <t>Zásyp jam, šachet, rýh nebo kolem objektů sypaninou se zhutněním</t>
  </si>
  <si>
    <t>Poplatek za uložení stavebního bet.odpadu na skládce (skládkovné)</t>
  </si>
  <si>
    <t>38.</t>
  </si>
  <si>
    <t>Kamenivo těžené zásypový materiál</t>
  </si>
  <si>
    <t>002: Základy</t>
  </si>
  <si>
    <t>1.</t>
  </si>
  <si>
    <t>Zákl.pasy z betonu prostého C 16/20 - podkladní beton</t>
  </si>
  <si>
    <t>Bednění základ.pasů a opěr - zřízení</t>
  </si>
  <si>
    <t>Bednění základ.pasů a opěr - odstranění</t>
  </si>
  <si>
    <t>2.</t>
  </si>
  <si>
    <t>3.</t>
  </si>
  <si>
    <t>4.</t>
  </si>
  <si>
    <t>5.</t>
  </si>
  <si>
    <t>6.</t>
  </si>
  <si>
    <t>Základové opěry ze ŽB C 30/37</t>
  </si>
  <si>
    <t>Výztuž základových opěr z betonářské oceli 10 505</t>
  </si>
  <si>
    <t>Výztuž základových pasů ze svařovaných sítí KARI</t>
  </si>
  <si>
    <t>Polštáře zhutněné pod základy ze štěrkopísku netříděného</t>
  </si>
  <si>
    <t>7.</t>
  </si>
  <si>
    <t>8.</t>
  </si>
  <si>
    <t>9.</t>
  </si>
  <si>
    <t>10.</t>
  </si>
  <si>
    <t>11.</t>
  </si>
  <si>
    <t>003: Svislé konstrukce</t>
  </si>
  <si>
    <t>Osazení mostního ocel.zábradlí nesnímatelného -(materiál pro kotvy - výztuž desky)</t>
  </si>
  <si>
    <t>Ocelové zábradlí z trubek TR 51x3 + TR 25 x 2 - dodávka - vč.nátěrů proti agresiv.prostředí</t>
  </si>
  <si>
    <t>kg</t>
  </si>
  <si>
    <t>004: Vodorovné konstrukce</t>
  </si>
  <si>
    <t>12.</t>
  </si>
  <si>
    <t>13.</t>
  </si>
  <si>
    <t>14.</t>
  </si>
  <si>
    <t>36.</t>
  </si>
  <si>
    <t>37.</t>
  </si>
  <si>
    <t>Mostní nosné konstrukce deskové ze ŽB C 30/37</t>
  </si>
  <si>
    <t>Bednění boků a desky konstrukcí mostů - zřízení</t>
  </si>
  <si>
    <t>Bednění boků a desky konstrukcí mostů - odtsranění</t>
  </si>
  <si>
    <t>Výztuž ŽB deskového mostu z betonář.oceli 10 505</t>
  </si>
  <si>
    <t>Výztuž mostních desek ze svařovaných sítí KARI</t>
  </si>
  <si>
    <t>Příplatek za ozub v desce</t>
  </si>
  <si>
    <t>Podklad pro dlažbu z betonu C 30/37</t>
  </si>
  <si>
    <t>Dlažba z lomového kamene na cement.maltu s vyspárováním tl. 300mm</t>
  </si>
  <si>
    <t>005: Komunikace</t>
  </si>
  <si>
    <t>40.</t>
  </si>
  <si>
    <t>41.</t>
  </si>
  <si>
    <t>42.</t>
  </si>
  <si>
    <t>Zlepšení krytu komunikace asfaltovým reciklátem do tl. 100mm</t>
  </si>
  <si>
    <t>Rozrytí krytu z kameniva bez živičného pojiva</t>
  </si>
  <si>
    <t>Nátěr živičný uzavíraci nebo udržovací s posypem ze silniční emulze v množství 1,60 kg/m2</t>
  </si>
  <si>
    <t>39.</t>
  </si>
  <si>
    <t>006: Úpravy povrchu</t>
  </si>
  <si>
    <t>Nátěr betonu mostu akrylátový 2x impregnační OS-A</t>
  </si>
  <si>
    <t>009: Ostatní konstrukce a práce</t>
  </si>
  <si>
    <t>Dopravní opatření po dobu výstavby</t>
  </si>
  <si>
    <t>soubor</t>
  </si>
  <si>
    <t>099: Přesun hmot HSV</t>
  </si>
  <si>
    <t>15.</t>
  </si>
  <si>
    <t>43.</t>
  </si>
  <si>
    <t>44.</t>
  </si>
  <si>
    <t>45.</t>
  </si>
  <si>
    <t>Přesun hmot pro mosty monolitické betonové</t>
  </si>
  <si>
    <t>Vodorovná doprava vybouraných hmot do 1 km</t>
  </si>
  <si>
    <t>Příplatek ZKD 1 km u vodorovné dopravy vybouraných hmot</t>
  </si>
  <si>
    <t>Poplatek za uložení železobetonového odpadu na skládce (skládkovné)</t>
  </si>
  <si>
    <t>VRN: Vedlejší rozpočtové náklady</t>
  </si>
  <si>
    <t>16.</t>
  </si>
  <si>
    <t>Zařízení staveniště</t>
  </si>
  <si>
    <t>%</t>
  </si>
  <si>
    <t>Rozebrání vozovek ze silnič.dílců - panel</t>
  </si>
  <si>
    <t>07</t>
  </si>
  <si>
    <t>DPH 21%</t>
  </si>
  <si>
    <t>Dodavatel</t>
  </si>
  <si>
    <t>Jedn.cena</t>
  </si>
  <si>
    <t>Zadavatel</t>
  </si>
  <si>
    <t>Město Kynšperk nad Ohří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</si>
</sst>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\ &quot;Kč&quot;"/>
    <numFmt numFmtId="166" formatCode="#,##0.00\ _K_č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3" fillId="33" borderId="0" xfId="0" applyNumberFormat="1" applyFont="1" applyFill="1" applyAlignment="1">
      <alignment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49" fontId="21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65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2" borderId="12" xfId="0" applyNumberFormat="1" applyFill="1" applyBorder="1" applyAlignment="1">
      <alignment/>
    </xf>
    <xf numFmtId="0" fontId="3" fillId="2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 horizontal="right" indent="2"/>
    </xf>
    <xf numFmtId="2" fontId="0" fillId="0" borderId="11" xfId="0" applyNumberFormat="1" applyBorder="1" applyAlignment="1">
      <alignment horizontal="right" indent="2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3" max="3" width="58.140625" style="0" customWidth="1"/>
    <col min="4" max="4" width="16.57421875" style="0" bestFit="1" customWidth="1"/>
    <col min="5" max="5" width="9.421875" style="0" customWidth="1"/>
    <col min="6" max="6" width="15.140625" style="0" customWidth="1"/>
    <col min="7" max="7" width="15.7109375" style="0" customWidth="1"/>
  </cols>
  <sheetData>
    <row r="1" spans="1:7" ht="28.5" customHeight="1">
      <c r="A1" s="40" t="s">
        <v>0</v>
      </c>
      <c r="B1" s="41"/>
      <c r="C1" s="41"/>
      <c r="D1" s="41"/>
      <c r="E1" s="41"/>
      <c r="F1" s="41"/>
      <c r="G1" s="41"/>
    </row>
    <row r="2" spans="1:7" ht="28.5" customHeight="1">
      <c r="A2" s="42"/>
      <c r="B2" s="11"/>
      <c r="C2" s="11"/>
      <c r="D2" s="11"/>
      <c r="E2" s="11"/>
      <c r="F2" s="11"/>
      <c r="G2" s="11"/>
    </row>
    <row r="3" spans="1:3" ht="16.5" customHeight="1">
      <c r="A3" s="39" t="s">
        <v>143</v>
      </c>
      <c r="C3" s="43" t="s">
        <v>144</v>
      </c>
    </row>
    <row r="4" spans="1:3" ht="16.5" customHeight="1">
      <c r="A4" s="39" t="s">
        <v>141</v>
      </c>
      <c r="C4" s="47"/>
    </row>
    <row r="5" ht="16.5" customHeight="1">
      <c r="A5" s="39"/>
    </row>
    <row r="6" ht="16.5" customHeight="1">
      <c r="A6" t="s">
        <v>2</v>
      </c>
    </row>
    <row r="7" spans="1:7" ht="16.5" customHeight="1">
      <c r="A7" t="s">
        <v>1</v>
      </c>
      <c r="C7" s="1" t="s">
        <v>3</v>
      </c>
      <c r="D7" s="1"/>
      <c r="E7" s="1"/>
      <c r="F7" s="1"/>
      <c r="G7" s="1"/>
    </row>
    <row r="8" ht="16.5" customHeight="1"/>
    <row r="9" spans="1:7" ht="16.5" customHeight="1" thickBot="1">
      <c r="A9" s="2"/>
      <c r="B9" s="2"/>
      <c r="C9" s="48" t="s">
        <v>4</v>
      </c>
      <c r="D9" s="48" t="s">
        <v>5</v>
      </c>
      <c r="E9" s="48"/>
      <c r="F9" s="48"/>
      <c r="G9" s="48" t="s">
        <v>6</v>
      </c>
    </row>
    <row r="10" spans="1:7" ht="16.5" customHeight="1">
      <c r="A10" s="3" t="s">
        <v>7</v>
      </c>
      <c r="B10" s="3"/>
      <c r="C10" t="s">
        <v>8</v>
      </c>
      <c r="G10" s="49">
        <v>151.3</v>
      </c>
    </row>
    <row r="11" spans="1:7" ht="16.5" customHeight="1">
      <c r="A11" s="3"/>
      <c r="B11" s="3" t="s">
        <v>9</v>
      </c>
      <c r="C11" t="s">
        <v>10</v>
      </c>
      <c r="D11" s="38">
        <f>výkaz!G4</f>
        <v>0</v>
      </c>
      <c r="G11" s="49">
        <v>62.7</v>
      </c>
    </row>
    <row r="12" spans="1:7" ht="16.5" customHeight="1">
      <c r="A12" s="3"/>
      <c r="B12" s="3" t="s">
        <v>11</v>
      </c>
      <c r="C12" t="s">
        <v>12</v>
      </c>
      <c r="D12" s="38">
        <f>výkaz!G23</f>
        <v>0</v>
      </c>
      <c r="G12" s="49">
        <v>28.8</v>
      </c>
    </row>
    <row r="13" spans="1:7" ht="16.5" customHeight="1">
      <c r="A13" s="3"/>
      <c r="B13" s="3" t="s">
        <v>13</v>
      </c>
      <c r="C13" t="s">
        <v>14</v>
      </c>
      <c r="D13" s="38">
        <f>výkaz!G31</f>
        <v>0</v>
      </c>
      <c r="G13" s="49">
        <v>0</v>
      </c>
    </row>
    <row r="14" spans="1:7" ht="16.5" customHeight="1">
      <c r="A14" s="3"/>
      <c r="B14" s="3" t="s">
        <v>15</v>
      </c>
      <c r="C14" t="s">
        <v>16</v>
      </c>
      <c r="D14" s="38">
        <f>výkaz!G34</f>
        <v>0</v>
      </c>
      <c r="G14" s="49">
        <v>58.2</v>
      </c>
    </row>
    <row r="15" spans="1:7" ht="16.5" customHeight="1">
      <c r="A15" s="3"/>
      <c r="B15" s="3" t="s">
        <v>17</v>
      </c>
      <c r="C15" t="s">
        <v>18</v>
      </c>
      <c r="D15" s="38">
        <f>výkaz!G43</f>
        <v>0</v>
      </c>
      <c r="G15" s="49">
        <v>1.7</v>
      </c>
    </row>
    <row r="16" spans="1:7" ht="16.5" customHeight="1">
      <c r="A16" s="3"/>
      <c r="B16" s="3" t="s">
        <v>19</v>
      </c>
      <c r="C16" t="s">
        <v>20</v>
      </c>
      <c r="D16" s="38">
        <f>výkaz!G47</f>
        <v>0</v>
      </c>
      <c r="G16" s="49">
        <v>0</v>
      </c>
    </row>
    <row r="17" spans="1:7" ht="16.5" customHeight="1">
      <c r="A17" s="3"/>
      <c r="B17" s="3" t="s">
        <v>21</v>
      </c>
      <c r="C17" t="s">
        <v>22</v>
      </c>
      <c r="D17" s="38">
        <f>výkaz!G49</f>
        <v>0</v>
      </c>
      <c r="G17" s="49"/>
    </row>
    <row r="18" spans="1:7" ht="16.5" customHeight="1">
      <c r="A18" s="3"/>
      <c r="B18" s="3" t="s">
        <v>23</v>
      </c>
      <c r="C18" t="s">
        <v>24</v>
      </c>
      <c r="D18" s="38">
        <f>výkaz!G51</f>
        <v>0</v>
      </c>
      <c r="G18" s="49"/>
    </row>
    <row r="19" spans="1:7" ht="16.5" customHeight="1">
      <c r="A19" s="3"/>
      <c r="B19" s="3" t="s">
        <v>25</v>
      </c>
      <c r="C19" t="s">
        <v>26</v>
      </c>
      <c r="D19" s="38">
        <f>výkaz!G56</f>
        <v>0</v>
      </c>
      <c r="G19" s="49"/>
    </row>
    <row r="20" spans="1:7" ht="16.5" customHeight="1" thickBot="1">
      <c r="A20" s="5"/>
      <c r="B20" s="5"/>
      <c r="C20" s="6"/>
      <c r="D20" s="6"/>
      <c r="E20" s="6"/>
      <c r="F20" s="6"/>
      <c r="G20" s="50"/>
    </row>
    <row r="21" spans="1:7" ht="16.5" customHeight="1">
      <c r="A21" s="3"/>
      <c r="B21" s="8" t="s">
        <v>27</v>
      </c>
      <c r="C21" s="1"/>
      <c r="D21" s="37">
        <f>SUM(D11:D20)</f>
        <v>0</v>
      </c>
      <c r="G21" s="4"/>
    </row>
    <row r="22" spans="1:7" ht="16.5" customHeight="1">
      <c r="A22" s="3"/>
      <c r="B22" s="8" t="s">
        <v>140</v>
      </c>
      <c r="D22" s="38">
        <f>PRODUCT(D21,0.21)</f>
        <v>0</v>
      </c>
      <c r="G22" s="4"/>
    </row>
    <row r="23" spans="1:7" ht="16.5" customHeight="1" thickBot="1">
      <c r="A23" s="5"/>
      <c r="B23" s="5"/>
      <c r="C23" s="6"/>
      <c r="D23" s="6"/>
      <c r="E23" s="6"/>
      <c r="F23" s="6"/>
      <c r="G23" s="7"/>
    </row>
    <row r="24" spans="1:7" ht="16.5" customHeight="1">
      <c r="A24" s="3"/>
      <c r="B24" s="3"/>
      <c r="G24" s="4"/>
    </row>
    <row r="25" spans="1:7" ht="16.5" customHeight="1">
      <c r="A25" s="31"/>
      <c r="B25" s="32" t="s">
        <v>28</v>
      </c>
      <c r="C25" s="33"/>
      <c r="D25" s="34">
        <f>SUM(D21:D22)</f>
        <v>0</v>
      </c>
      <c r="E25" s="35"/>
      <c r="F25" s="35"/>
      <c r="G25" s="36"/>
    </row>
    <row r="26" spans="1:7" ht="16.5" customHeight="1">
      <c r="A26" s="3"/>
      <c r="B26" s="3"/>
      <c r="G26" s="4"/>
    </row>
    <row r="27" spans="1:7" ht="16.5" customHeight="1">
      <c r="A27" s="3"/>
      <c r="B27" s="3"/>
      <c r="G27" s="4"/>
    </row>
    <row r="28" ht="16.5" customHeight="1">
      <c r="B28" s="3"/>
    </row>
    <row r="29" ht="16.5" customHeight="1">
      <c r="B29" s="3"/>
    </row>
    <row r="30" ht="16.5" customHeight="1">
      <c r="B30" s="3"/>
    </row>
    <row r="31" ht="16.5" customHeight="1">
      <c r="B31" s="3"/>
    </row>
    <row r="32" ht="16.5" customHeight="1">
      <c r="B32" s="3"/>
    </row>
    <row r="33" ht="16.5" customHeight="1">
      <c r="B33" s="3"/>
    </row>
    <row r="34" ht="16.5" customHeight="1">
      <c r="B34" s="3"/>
    </row>
    <row r="35" ht="16.5" customHeight="1">
      <c r="B35" s="3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&amp;CMostek přes potok v zahrrádkářské kolonii - Kynšperk nad Ohří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115" zoomScaleNormal="115" zoomScalePageLayoutView="0" workbookViewId="0" topLeftCell="A1">
      <selection activeCell="F58" sqref="F58"/>
    </sheetView>
  </sheetViews>
  <sheetFormatPr defaultColWidth="9.140625" defaultRowHeight="12.75"/>
  <cols>
    <col min="1" max="1" width="9.140625" style="11" customWidth="1"/>
    <col min="2" max="2" width="13.421875" style="11" customWidth="1"/>
    <col min="3" max="3" width="59.00390625" style="0" customWidth="1"/>
    <col min="4" max="4" width="9.140625" style="11" customWidth="1"/>
    <col min="6" max="6" width="12.421875" style="0" customWidth="1"/>
    <col min="7" max="8" width="12.140625" style="0" customWidth="1"/>
  </cols>
  <sheetData>
    <row r="1" spans="1:9" ht="24" customHeight="1" thickBot="1">
      <c r="A1" s="13" t="s">
        <v>29</v>
      </c>
      <c r="B1" s="10" t="s">
        <v>30</v>
      </c>
      <c r="C1" s="13" t="s">
        <v>4</v>
      </c>
      <c r="D1" s="13" t="s">
        <v>31</v>
      </c>
      <c r="E1" s="44" t="s">
        <v>32</v>
      </c>
      <c r="F1" s="13" t="s">
        <v>142</v>
      </c>
      <c r="G1" s="13" t="s">
        <v>5</v>
      </c>
      <c r="H1" s="45" t="s">
        <v>6</v>
      </c>
      <c r="I1" s="45" t="s">
        <v>33</v>
      </c>
    </row>
    <row r="3" spans="3:9" ht="16.5" customHeight="1">
      <c r="C3" t="s">
        <v>34</v>
      </c>
      <c r="E3" s="15"/>
      <c r="H3" s="15">
        <v>151.3</v>
      </c>
      <c r="I3" s="15">
        <v>4.1</v>
      </c>
    </row>
    <row r="4" spans="1:10" ht="17.25" customHeight="1">
      <c r="A4" s="20"/>
      <c r="B4" s="20"/>
      <c r="C4" s="21" t="s">
        <v>35</v>
      </c>
      <c r="D4" s="20"/>
      <c r="E4" s="22"/>
      <c r="F4" s="23"/>
      <c r="G4" s="24">
        <f>SUM(G6:G22)</f>
        <v>0</v>
      </c>
      <c r="H4" s="24">
        <f>H8+H22</f>
        <v>62.7</v>
      </c>
      <c r="I4" s="24">
        <v>4.1</v>
      </c>
      <c r="J4" s="1"/>
    </row>
    <row r="5" spans="5:9" ht="12.75">
      <c r="E5" s="15"/>
      <c r="H5" s="15"/>
      <c r="I5" s="15"/>
    </row>
    <row r="6" spans="1:9" ht="16.5" customHeight="1">
      <c r="A6" s="12" t="s">
        <v>36</v>
      </c>
      <c r="B6" s="12">
        <v>130901121</v>
      </c>
      <c r="C6" s="9" t="s">
        <v>37</v>
      </c>
      <c r="D6" s="12" t="s">
        <v>38</v>
      </c>
      <c r="E6" s="16">
        <v>6.5</v>
      </c>
      <c r="F6" s="46"/>
      <c r="G6" s="16">
        <f>E6*F6</f>
        <v>0</v>
      </c>
      <c r="H6" s="16"/>
      <c r="I6" s="16"/>
    </row>
    <row r="7" spans="1:9" ht="16.5" customHeight="1">
      <c r="A7" s="12" t="s">
        <v>39</v>
      </c>
      <c r="B7" s="12">
        <v>113106241</v>
      </c>
      <c r="C7" s="9" t="s">
        <v>138</v>
      </c>
      <c r="D7" s="12" t="s">
        <v>56</v>
      </c>
      <c r="E7" s="16">
        <v>10</v>
      </c>
      <c r="F7" s="46"/>
      <c r="G7" s="16">
        <f aca="true" t="shared" si="0" ref="G7:G57">E7*F7</f>
        <v>0</v>
      </c>
      <c r="H7" s="16"/>
      <c r="I7" s="16">
        <v>4.1</v>
      </c>
    </row>
    <row r="8" spans="1:9" ht="16.5" customHeight="1">
      <c r="A8" s="12" t="s">
        <v>40</v>
      </c>
      <c r="B8" s="12">
        <v>115001104</v>
      </c>
      <c r="C8" s="9" t="s">
        <v>57</v>
      </c>
      <c r="D8" s="12" t="s">
        <v>58</v>
      </c>
      <c r="E8" s="16">
        <v>6</v>
      </c>
      <c r="F8" s="46"/>
      <c r="G8" s="16">
        <f t="shared" si="0"/>
        <v>0</v>
      </c>
      <c r="H8" s="16">
        <v>0.1</v>
      </c>
      <c r="I8" s="16"/>
    </row>
    <row r="9" spans="1:9" ht="16.5" customHeight="1">
      <c r="A9" s="12" t="s">
        <v>41</v>
      </c>
      <c r="B9" s="12">
        <v>122201101</v>
      </c>
      <c r="C9" s="9" t="s">
        <v>59</v>
      </c>
      <c r="D9" s="12" t="s">
        <v>38</v>
      </c>
      <c r="E9" s="16">
        <v>22.44</v>
      </c>
      <c r="F9" s="46"/>
      <c r="G9" s="16">
        <f t="shared" si="0"/>
        <v>0</v>
      </c>
      <c r="H9" s="16"/>
      <c r="I9" s="16"/>
    </row>
    <row r="10" spans="1:9" ht="16.5" customHeight="1">
      <c r="A10" s="12" t="s">
        <v>42</v>
      </c>
      <c r="B10" s="12">
        <v>122201109</v>
      </c>
      <c r="C10" s="9" t="s">
        <v>60</v>
      </c>
      <c r="D10" s="12" t="s">
        <v>38</v>
      </c>
      <c r="E10" s="16">
        <v>22.44</v>
      </c>
      <c r="F10" s="46"/>
      <c r="G10" s="16">
        <f t="shared" si="0"/>
        <v>0</v>
      </c>
      <c r="H10" s="16"/>
      <c r="I10" s="16"/>
    </row>
    <row r="11" spans="1:9" ht="16.5" customHeight="1">
      <c r="A11" s="12" t="s">
        <v>43</v>
      </c>
      <c r="B11" s="12">
        <v>132201201</v>
      </c>
      <c r="C11" s="9" t="s">
        <v>61</v>
      </c>
      <c r="D11" s="12" t="s">
        <v>38</v>
      </c>
      <c r="E11" s="16">
        <v>45</v>
      </c>
      <c r="F11" s="46"/>
      <c r="G11" s="16">
        <f t="shared" si="0"/>
        <v>0</v>
      </c>
      <c r="H11" s="16"/>
      <c r="I11" s="16"/>
    </row>
    <row r="12" spans="1:9" ht="16.5" customHeight="1">
      <c r="A12" s="12" t="s">
        <v>44</v>
      </c>
      <c r="B12" s="12">
        <v>132201209</v>
      </c>
      <c r="C12" s="9" t="s">
        <v>62</v>
      </c>
      <c r="D12" s="12" t="s">
        <v>38</v>
      </c>
      <c r="E12" s="16">
        <v>45</v>
      </c>
      <c r="F12" s="46"/>
      <c r="G12" s="16">
        <f t="shared" si="0"/>
        <v>0</v>
      </c>
      <c r="H12" s="16"/>
      <c r="I12" s="16"/>
    </row>
    <row r="13" spans="1:9" ht="16.5" customHeight="1">
      <c r="A13" s="12" t="s">
        <v>45</v>
      </c>
      <c r="B13" s="12">
        <v>161101101</v>
      </c>
      <c r="C13" s="9" t="s">
        <v>63</v>
      </c>
      <c r="D13" s="12" t="s">
        <v>38</v>
      </c>
      <c r="E13" s="16">
        <v>45</v>
      </c>
      <c r="F13" s="46"/>
      <c r="G13" s="16">
        <f t="shared" si="0"/>
        <v>0</v>
      </c>
      <c r="H13" s="16"/>
      <c r="I13" s="16"/>
    </row>
    <row r="14" spans="1:9" ht="16.5" customHeight="1">
      <c r="A14" s="12" t="s">
        <v>46</v>
      </c>
      <c r="B14" s="12">
        <v>162701105</v>
      </c>
      <c r="C14" s="9" t="s">
        <v>64</v>
      </c>
      <c r="D14" s="12" t="s">
        <v>38</v>
      </c>
      <c r="E14" s="16">
        <v>67.4</v>
      </c>
      <c r="F14" s="46"/>
      <c r="G14" s="16">
        <f t="shared" si="0"/>
        <v>0</v>
      </c>
      <c r="H14" s="16"/>
      <c r="I14" s="16"/>
    </row>
    <row r="15" spans="1:9" ht="29.25" customHeight="1">
      <c r="A15" s="12" t="s">
        <v>47</v>
      </c>
      <c r="B15" s="12">
        <v>162701109</v>
      </c>
      <c r="C15" s="17" t="s">
        <v>65</v>
      </c>
      <c r="D15" s="12" t="s">
        <v>38</v>
      </c>
      <c r="E15" s="16">
        <v>337</v>
      </c>
      <c r="F15" s="46"/>
      <c r="G15" s="16">
        <f t="shared" si="0"/>
        <v>0</v>
      </c>
      <c r="H15" s="16"/>
      <c r="I15" s="16"/>
    </row>
    <row r="16" spans="1:9" ht="16.5" customHeight="1">
      <c r="A16" s="12" t="s">
        <v>48</v>
      </c>
      <c r="B16" s="12">
        <v>162701155</v>
      </c>
      <c r="C16" s="9" t="s">
        <v>66</v>
      </c>
      <c r="D16" s="12" t="s">
        <v>38</v>
      </c>
      <c r="E16" s="16">
        <v>6.5</v>
      </c>
      <c r="F16" s="46"/>
      <c r="G16" s="16">
        <f t="shared" si="0"/>
        <v>0</v>
      </c>
      <c r="H16" s="16"/>
      <c r="I16" s="16"/>
    </row>
    <row r="17" spans="1:9" ht="29.25" customHeight="1">
      <c r="A17" s="12" t="s">
        <v>49</v>
      </c>
      <c r="B17" s="12">
        <v>162701159</v>
      </c>
      <c r="C17" s="17" t="s">
        <v>67</v>
      </c>
      <c r="D17" s="12" t="s">
        <v>38</v>
      </c>
      <c r="E17" s="16">
        <v>32.5</v>
      </c>
      <c r="F17" s="46"/>
      <c r="G17" s="16">
        <f t="shared" si="0"/>
        <v>0</v>
      </c>
      <c r="H17" s="16"/>
      <c r="I17" s="16"/>
    </row>
    <row r="18" spans="1:9" ht="16.5" customHeight="1">
      <c r="A18" s="12" t="s">
        <v>50</v>
      </c>
      <c r="B18" s="12">
        <v>171201201</v>
      </c>
      <c r="C18" s="9" t="s">
        <v>68</v>
      </c>
      <c r="D18" s="12" t="s">
        <v>38</v>
      </c>
      <c r="E18" s="16">
        <v>73.9</v>
      </c>
      <c r="F18" s="46"/>
      <c r="G18" s="16">
        <f t="shared" si="0"/>
        <v>0</v>
      </c>
      <c r="H18" s="16"/>
      <c r="I18" s="16"/>
    </row>
    <row r="19" spans="1:9" ht="16.5" customHeight="1">
      <c r="A19" s="12" t="s">
        <v>51</v>
      </c>
      <c r="B19" s="12">
        <v>171201211</v>
      </c>
      <c r="C19" s="9" t="s">
        <v>69</v>
      </c>
      <c r="D19" s="12" t="s">
        <v>70</v>
      </c>
      <c r="E19" s="16">
        <v>107.84</v>
      </c>
      <c r="F19" s="46"/>
      <c r="G19" s="16">
        <f t="shared" si="0"/>
        <v>0</v>
      </c>
      <c r="H19" s="16"/>
      <c r="I19" s="16"/>
    </row>
    <row r="20" spans="1:9" ht="16.5" customHeight="1">
      <c r="A20" s="12" t="s">
        <v>52</v>
      </c>
      <c r="B20" s="12">
        <v>174101101</v>
      </c>
      <c r="C20" s="9" t="s">
        <v>71</v>
      </c>
      <c r="D20" s="12" t="s">
        <v>38</v>
      </c>
      <c r="E20" s="16">
        <v>33.5</v>
      </c>
      <c r="F20" s="46"/>
      <c r="G20" s="16">
        <f t="shared" si="0"/>
        <v>0</v>
      </c>
      <c r="H20" s="16"/>
      <c r="I20" s="16"/>
    </row>
    <row r="21" spans="1:9" ht="16.5" customHeight="1">
      <c r="A21" s="12" t="s">
        <v>53</v>
      </c>
      <c r="B21" s="12">
        <v>979098201</v>
      </c>
      <c r="C21" s="9" t="s">
        <v>72</v>
      </c>
      <c r="D21" s="12" t="s">
        <v>70</v>
      </c>
      <c r="E21" s="16">
        <v>16.25</v>
      </c>
      <c r="F21" s="46"/>
      <c r="G21" s="16">
        <f t="shared" si="0"/>
        <v>0</v>
      </c>
      <c r="H21" s="16"/>
      <c r="I21" s="16"/>
    </row>
    <row r="22" spans="1:9" ht="16.5" customHeight="1">
      <c r="A22" s="12" t="s">
        <v>73</v>
      </c>
      <c r="B22" s="12">
        <v>58331200</v>
      </c>
      <c r="C22" s="9" t="s">
        <v>74</v>
      </c>
      <c r="D22" s="12" t="s">
        <v>70</v>
      </c>
      <c r="E22" s="18">
        <v>62.645</v>
      </c>
      <c r="F22" s="46"/>
      <c r="G22" s="16">
        <f t="shared" si="0"/>
        <v>0</v>
      </c>
      <c r="H22" s="16">
        <v>62.6</v>
      </c>
      <c r="I22" s="16"/>
    </row>
    <row r="23" spans="1:9" ht="32.25" customHeight="1">
      <c r="A23" s="25"/>
      <c r="B23" s="25"/>
      <c r="C23" s="26" t="s">
        <v>75</v>
      </c>
      <c r="D23" s="25"/>
      <c r="E23" s="27"/>
      <c r="F23" s="28"/>
      <c r="G23" s="29">
        <f>SUM(G24:G30)</f>
        <v>0</v>
      </c>
      <c r="H23" s="29">
        <f>H24+H25+H26+H27+H28+H29+H30</f>
        <v>28.800000000000004</v>
      </c>
      <c r="I23" s="29"/>
    </row>
    <row r="24" spans="1:9" ht="16.5" customHeight="1">
      <c r="A24" s="12" t="s">
        <v>76</v>
      </c>
      <c r="B24" s="12">
        <v>274311125</v>
      </c>
      <c r="C24" s="9" t="s">
        <v>77</v>
      </c>
      <c r="D24" s="12" t="s">
        <v>38</v>
      </c>
      <c r="E24" s="18">
        <v>1.056</v>
      </c>
      <c r="F24" s="46"/>
      <c r="G24" s="16">
        <f t="shared" si="0"/>
        <v>0</v>
      </c>
      <c r="H24" s="16">
        <v>2.5</v>
      </c>
      <c r="I24" s="16"/>
    </row>
    <row r="25" spans="1:9" ht="16.5" customHeight="1">
      <c r="A25" s="12" t="s">
        <v>80</v>
      </c>
      <c r="B25" s="12">
        <v>274354111</v>
      </c>
      <c r="C25" s="9" t="s">
        <v>78</v>
      </c>
      <c r="D25" s="12" t="s">
        <v>56</v>
      </c>
      <c r="E25" s="16">
        <v>52.12</v>
      </c>
      <c r="F25" s="46"/>
      <c r="G25" s="16">
        <f t="shared" si="0"/>
        <v>0</v>
      </c>
      <c r="H25" s="16">
        <v>0.1</v>
      </c>
      <c r="I25" s="16"/>
    </row>
    <row r="26" spans="1:9" ht="16.5" customHeight="1">
      <c r="A26" s="12" t="s">
        <v>81</v>
      </c>
      <c r="B26" s="12">
        <v>274354211</v>
      </c>
      <c r="C26" s="9" t="s">
        <v>79</v>
      </c>
      <c r="D26" s="12" t="s">
        <v>56</v>
      </c>
      <c r="E26" s="16">
        <v>52.12</v>
      </c>
      <c r="F26" s="46"/>
      <c r="G26" s="16">
        <f t="shared" si="0"/>
        <v>0</v>
      </c>
      <c r="H26" s="16">
        <v>0</v>
      </c>
      <c r="I26" s="16"/>
    </row>
    <row r="27" spans="1:9" ht="16.5" customHeight="1">
      <c r="A27" s="12" t="s">
        <v>82</v>
      </c>
      <c r="B27" s="12">
        <v>274321118</v>
      </c>
      <c r="C27" s="9" t="s">
        <v>85</v>
      </c>
      <c r="D27" s="12" t="s">
        <v>38</v>
      </c>
      <c r="E27" s="16">
        <v>9.6</v>
      </c>
      <c r="F27" s="46"/>
      <c r="G27" s="16">
        <f t="shared" si="0"/>
        <v>0</v>
      </c>
      <c r="H27" s="16">
        <v>24.2</v>
      </c>
      <c r="I27" s="16"/>
    </row>
    <row r="28" spans="1:9" ht="16.5" customHeight="1">
      <c r="A28" s="12" t="s">
        <v>83</v>
      </c>
      <c r="B28" s="12">
        <v>274361116</v>
      </c>
      <c r="C28" s="9" t="s">
        <v>86</v>
      </c>
      <c r="D28" s="12" t="s">
        <v>70</v>
      </c>
      <c r="E28" s="18">
        <v>0.127</v>
      </c>
      <c r="F28" s="46"/>
      <c r="G28" s="16">
        <f t="shared" si="0"/>
        <v>0</v>
      </c>
      <c r="H28" s="16">
        <v>0.1</v>
      </c>
      <c r="I28" s="16"/>
    </row>
    <row r="29" spans="1:9" ht="16.5" customHeight="1">
      <c r="A29" s="12" t="s">
        <v>84</v>
      </c>
      <c r="B29" s="12">
        <v>274361412</v>
      </c>
      <c r="C29" s="9" t="s">
        <v>87</v>
      </c>
      <c r="D29" s="12" t="s">
        <v>70</v>
      </c>
      <c r="E29" s="9">
        <v>0.267</v>
      </c>
      <c r="F29" s="46"/>
      <c r="G29" s="16">
        <f t="shared" si="0"/>
        <v>0</v>
      </c>
      <c r="H29" s="9">
        <v>0.3</v>
      </c>
      <c r="I29" s="9"/>
    </row>
    <row r="30" spans="1:9" ht="16.5" customHeight="1">
      <c r="A30" s="12" t="s">
        <v>54</v>
      </c>
      <c r="B30" s="12">
        <v>271571112</v>
      </c>
      <c r="C30" s="9" t="s">
        <v>88</v>
      </c>
      <c r="D30" s="12" t="s">
        <v>38</v>
      </c>
      <c r="E30" s="9">
        <v>0.758</v>
      </c>
      <c r="F30" s="46"/>
      <c r="G30" s="16">
        <f t="shared" si="0"/>
        <v>0</v>
      </c>
      <c r="H30" s="9">
        <v>1.6</v>
      </c>
      <c r="I30" s="9"/>
    </row>
    <row r="31" spans="1:9" ht="32.25" customHeight="1">
      <c r="A31" s="25"/>
      <c r="B31" s="25"/>
      <c r="C31" s="26" t="s">
        <v>94</v>
      </c>
      <c r="D31" s="25"/>
      <c r="E31" s="28"/>
      <c r="F31" s="28"/>
      <c r="G31" s="29">
        <f>SUM(G32:G33)</f>
        <v>0</v>
      </c>
      <c r="H31" s="30">
        <f>H32+H33</f>
        <v>0</v>
      </c>
      <c r="I31" s="26"/>
    </row>
    <row r="32" spans="1:9" ht="30" customHeight="1">
      <c r="A32" s="12" t="s">
        <v>89</v>
      </c>
      <c r="B32" s="12">
        <v>348171111</v>
      </c>
      <c r="C32" s="17" t="s">
        <v>95</v>
      </c>
      <c r="D32" s="12" t="s">
        <v>58</v>
      </c>
      <c r="E32" s="9">
        <v>6.2</v>
      </c>
      <c r="F32" s="46"/>
      <c r="G32" s="16">
        <f t="shared" si="0"/>
        <v>0</v>
      </c>
      <c r="H32" s="14">
        <v>0</v>
      </c>
      <c r="I32" s="9"/>
    </row>
    <row r="33" spans="1:9" ht="33.75" customHeight="1">
      <c r="A33" s="12" t="s">
        <v>90</v>
      </c>
      <c r="B33" s="12">
        <v>55301</v>
      </c>
      <c r="C33" s="17" t="s">
        <v>96</v>
      </c>
      <c r="D33" s="12" t="s">
        <v>97</v>
      </c>
      <c r="E33" s="9">
        <v>79.795</v>
      </c>
      <c r="F33" s="46"/>
      <c r="G33" s="16">
        <f t="shared" si="0"/>
        <v>0</v>
      </c>
      <c r="H33" s="14">
        <v>0</v>
      </c>
      <c r="I33" s="9"/>
    </row>
    <row r="34" spans="1:9" ht="32.25" customHeight="1">
      <c r="A34" s="25"/>
      <c r="B34" s="25"/>
      <c r="C34" s="26" t="s">
        <v>98</v>
      </c>
      <c r="D34" s="25"/>
      <c r="E34" s="28"/>
      <c r="F34" s="28"/>
      <c r="G34" s="29">
        <f>SUM(G35:G42)</f>
        <v>0</v>
      </c>
      <c r="H34" s="30">
        <f>H35+H36+H37+H38+H39+H40+H41+H42</f>
        <v>58.199999999999996</v>
      </c>
      <c r="I34" s="26"/>
    </row>
    <row r="35" spans="1:9" ht="16.5" customHeight="1">
      <c r="A35" s="12" t="s">
        <v>91</v>
      </c>
      <c r="B35" s="12">
        <v>421321128</v>
      </c>
      <c r="C35" s="9" t="s">
        <v>104</v>
      </c>
      <c r="D35" s="12" t="s">
        <v>38</v>
      </c>
      <c r="E35" s="9">
        <v>2.344</v>
      </c>
      <c r="F35" s="46"/>
      <c r="G35" s="16">
        <f t="shared" si="0"/>
        <v>0</v>
      </c>
      <c r="H35" s="14">
        <v>5.8</v>
      </c>
      <c r="I35" s="9"/>
    </row>
    <row r="36" spans="1:9" ht="16.5" customHeight="1">
      <c r="A36" s="12" t="s">
        <v>92</v>
      </c>
      <c r="B36" s="12">
        <v>421351112</v>
      </c>
      <c r="C36" s="9" t="s">
        <v>105</v>
      </c>
      <c r="D36" s="12" t="s">
        <v>56</v>
      </c>
      <c r="E36" s="9">
        <v>13.84</v>
      </c>
      <c r="F36" s="46"/>
      <c r="G36" s="16">
        <f t="shared" si="0"/>
        <v>0</v>
      </c>
      <c r="H36" s="14">
        <v>0.1</v>
      </c>
      <c r="I36" s="9"/>
    </row>
    <row r="37" spans="1:9" ht="16.5" customHeight="1">
      <c r="A37" s="12" t="s">
        <v>93</v>
      </c>
      <c r="B37" s="12">
        <v>421351212</v>
      </c>
      <c r="C37" s="9" t="s">
        <v>106</v>
      </c>
      <c r="D37" s="12" t="s">
        <v>56</v>
      </c>
      <c r="E37" s="9">
        <v>13.84</v>
      </c>
      <c r="F37" s="46"/>
      <c r="G37" s="16">
        <f t="shared" si="0"/>
        <v>0</v>
      </c>
      <c r="H37" s="14">
        <v>0</v>
      </c>
      <c r="I37" s="9"/>
    </row>
    <row r="38" spans="1:9" ht="16.5" customHeight="1">
      <c r="A38" s="12" t="s">
        <v>99</v>
      </c>
      <c r="B38" s="12">
        <v>421361226</v>
      </c>
      <c r="C38" s="9" t="s">
        <v>107</v>
      </c>
      <c r="D38" s="12" t="s">
        <v>70</v>
      </c>
      <c r="E38" s="9">
        <v>0.024</v>
      </c>
      <c r="F38" s="46"/>
      <c r="G38" s="16">
        <f t="shared" si="0"/>
        <v>0</v>
      </c>
      <c r="H38" s="14">
        <v>0</v>
      </c>
      <c r="I38" s="9"/>
    </row>
    <row r="39" spans="1:9" ht="16.5" customHeight="1">
      <c r="A39" s="12" t="s">
        <v>100</v>
      </c>
      <c r="B39" s="12">
        <v>421361412</v>
      </c>
      <c r="C39" s="9" t="s">
        <v>108</v>
      </c>
      <c r="D39" s="12" t="s">
        <v>70</v>
      </c>
      <c r="E39" s="9">
        <v>0.237</v>
      </c>
      <c r="F39" s="46"/>
      <c r="G39" s="16">
        <f t="shared" si="0"/>
        <v>0</v>
      </c>
      <c r="H39" s="14">
        <v>0.3</v>
      </c>
      <c r="I39" s="9"/>
    </row>
    <row r="40" spans="1:9" ht="16.5" customHeight="1">
      <c r="A40" s="12" t="s">
        <v>101</v>
      </c>
      <c r="B40" s="12">
        <v>421350001</v>
      </c>
      <c r="C40" s="9" t="s">
        <v>109</v>
      </c>
      <c r="D40" s="12" t="s">
        <v>58</v>
      </c>
      <c r="E40" s="16">
        <v>7.2</v>
      </c>
      <c r="F40" s="46"/>
      <c r="G40" s="16">
        <f t="shared" si="0"/>
        <v>0</v>
      </c>
      <c r="H40" s="9">
        <v>0</v>
      </c>
      <c r="I40" s="9"/>
    </row>
    <row r="41" spans="1:9" ht="16.5" customHeight="1">
      <c r="A41" s="12" t="s">
        <v>102</v>
      </c>
      <c r="B41" s="12">
        <v>451311531</v>
      </c>
      <c r="C41" s="9" t="s">
        <v>110</v>
      </c>
      <c r="D41" s="12" t="s">
        <v>56</v>
      </c>
      <c r="E41" s="16">
        <v>37.4</v>
      </c>
      <c r="F41" s="46"/>
      <c r="G41" s="16">
        <f t="shared" si="0"/>
        <v>0</v>
      </c>
      <c r="H41" s="9">
        <v>17.2</v>
      </c>
      <c r="I41" s="9"/>
    </row>
    <row r="42" spans="1:9" ht="16.5" customHeight="1">
      <c r="A42" s="12" t="s">
        <v>103</v>
      </c>
      <c r="B42" s="12">
        <v>465513327</v>
      </c>
      <c r="C42" s="9" t="s">
        <v>111</v>
      </c>
      <c r="D42" s="12" t="s">
        <v>56</v>
      </c>
      <c r="E42" s="16">
        <v>37.4</v>
      </c>
      <c r="F42" s="46"/>
      <c r="G42" s="16">
        <f t="shared" si="0"/>
        <v>0</v>
      </c>
      <c r="H42" s="9">
        <v>34.8</v>
      </c>
      <c r="I42" s="9"/>
    </row>
    <row r="43" spans="1:10" ht="33" customHeight="1">
      <c r="A43" s="25"/>
      <c r="B43" s="25"/>
      <c r="C43" s="26" t="s">
        <v>112</v>
      </c>
      <c r="D43" s="25"/>
      <c r="E43" s="27"/>
      <c r="F43" s="28"/>
      <c r="G43" s="29">
        <f>SUM(G44:G46)</f>
        <v>0</v>
      </c>
      <c r="H43" s="29">
        <f>H44+H45+H46</f>
        <v>1.5999999999999999</v>
      </c>
      <c r="I43" s="26"/>
      <c r="J43" s="1"/>
    </row>
    <row r="44" spans="1:9" ht="16.5" customHeight="1">
      <c r="A44" s="12" t="s">
        <v>113</v>
      </c>
      <c r="B44" s="12">
        <v>564931412</v>
      </c>
      <c r="C44" s="9" t="s">
        <v>116</v>
      </c>
      <c r="D44" s="12" t="s">
        <v>56</v>
      </c>
      <c r="E44" s="16">
        <v>11</v>
      </c>
      <c r="F44" s="46"/>
      <c r="G44" s="16">
        <f t="shared" si="0"/>
        <v>0</v>
      </c>
      <c r="H44" s="16">
        <v>1.4</v>
      </c>
      <c r="I44" s="9"/>
    </row>
    <row r="45" spans="1:9" ht="16.5" customHeight="1">
      <c r="A45" s="12" t="s">
        <v>114</v>
      </c>
      <c r="B45" s="12">
        <v>113108441</v>
      </c>
      <c r="C45" s="9" t="s">
        <v>117</v>
      </c>
      <c r="D45" s="12" t="s">
        <v>56</v>
      </c>
      <c r="E45" s="16">
        <v>11</v>
      </c>
      <c r="F45" s="46"/>
      <c r="G45" s="16">
        <f t="shared" si="0"/>
        <v>0</v>
      </c>
      <c r="H45" s="16">
        <v>0</v>
      </c>
      <c r="I45" s="9"/>
    </row>
    <row r="46" spans="1:9" ht="33" customHeight="1">
      <c r="A46" s="12" t="s">
        <v>115</v>
      </c>
      <c r="B46" s="12">
        <v>573431113</v>
      </c>
      <c r="C46" s="17" t="s">
        <v>118</v>
      </c>
      <c r="D46" s="12" t="s">
        <v>56</v>
      </c>
      <c r="E46" s="16">
        <v>11</v>
      </c>
      <c r="F46" s="46"/>
      <c r="G46" s="16">
        <f t="shared" si="0"/>
        <v>0</v>
      </c>
      <c r="H46" s="16">
        <v>0.2</v>
      </c>
      <c r="I46" s="9"/>
    </row>
    <row r="47" spans="1:9" ht="33" customHeight="1">
      <c r="A47" s="25"/>
      <c r="B47" s="25"/>
      <c r="C47" s="26" t="s">
        <v>120</v>
      </c>
      <c r="D47" s="25"/>
      <c r="E47" s="27"/>
      <c r="F47" s="28"/>
      <c r="G47" s="29">
        <f>SUM(G48)</f>
        <v>0</v>
      </c>
      <c r="H47" s="29">
        <f>H48</f>
        <v>0</v>
      </c>
      <c r="I47" s="26"/>
    </row>
    <row r="48" spans="1:9" ht="15.75" customHeight="1">
      <c r="A48" s="12" t="s">
        <v>119</v>
      </c>
      <c r="B48" s="12">
        <v>628611111</v>
      </c>
      <c r="C48" s="9" t="s">
        <v>121</v>
      </c>
      <c r="D48" s="12" t="s">
        <v>56</v>
      </c>
      <c r="E48" s="18">
        <v>25.134</v>
      </c>
      <c r="F48" s="46"/>
      <c r="G48" s="16">
        <f t="shared" si="0"/>
        <v>0</v>
      </c>
      <c r="H48" s="16">
        <v>0</v>
      </c>
      <c r="I48" s="9"/>
    </row>
    <row r="49" spans="1:9" ht="33" customHeight="1">
      <c r="A49" s="25"/>
      <c r="B49" s="25"/>
      <c r="C49" s="26" t="s">
        <v>122</v>
      </c>
      <c r="D49" s="25"/>
      <c r="E49" s="27"/>
      <c r="F49" s="28"/>
      <c r="G49" s="29">
        <f>SUM(G50)</f>
        <v>0</v>
      </c>
      <c r="H49" s="29"/>
      <c r="I49" s="26"/>
    </row>
    <row r="50" spans="1:9" ht="15" customHeight="1">
      <c r="A50" s="12" t="s">
        <v>55</v>
      </c>
      <c r="B50" s="12">
        <v>913100001</v>
      </c>
      <c r="C50" s="9" t="s">
        <v>123</v>
      </c>
      <c r="D50" s="12" t="s">
        <v>124</v>
      </c>
      <c r="E50" s="16">
        <v>1</v>
      </c>
      <c r="F50" s="46"/>
      <c r="G50" s="16">
        <f t="shared" si="0"/>
        <v>0</v>
      </c>
      <c r="H50" s="16"/>
      <c r="I50" s="9"/>
    </row>
    <row r="51" spans="1:9" ht="33.75" customHeight="1">
      <c r="A51" s="25"/>
      <c r="B51" s="25"/>
      <c r="C51" s="26" t="s">
        <v>125</v>
      </c>
      <c r="D51" s="25"/>
      <c r="E51" s="27"/>
      <c r="F51" s="28"/>
      <c r="G51" s="29">
        <f>SUM(G52:G55)</f>
        <v>0</v>
      </c>
      <c r="H51" s="26"/>
      <c r="I51" s="26"/>
    </row>
    <row r="52" spans="1:9" ht="15" customHeight="1">
      <c r="A52" s="12" t="s">
        <v>126</v>
      </c>
      <c r="B52" s="12">
        <v>998212111</v>
      </c>
      <c r="C52" s="9" t="s">
        <v>130</v>
      </c>
      <c r="D52" s="12" t="s">
        <v>70</v>
      </c>
      <c r="E52" s="18">
        <v>151.302</v>
      </c>
      <c r="F52" s="46"/>
      <c r="G52" s="16">
        <f t="shared" si="0"/>
        <v>0</v>
      </c>
      <c r="H52" s="9"/>
      <c r="I52" s="9"/>
    </row>
    <row r="53" spans="1:9" ht="15" customHeight="1">
      <c r="A53" s="12" t="s">
        <v>127</v>
      </c>
      <c r="B53" s="12">
        <v>997221571</v>
      </c>
      <c r="C53" s="9" t="s">
        <v>131</v>
      </c>
      <c r="D53" s="12" t="s">
        <v>70</v>
      </c>
      <c r="E53" s="16">
        <v>4.08</v>
      </c>
      <c r="F53" s="46"/>
      <c r="G53" s="16">
        <f t="shared" si="0"/>
        <v>0</v>
      </c>
      <c r="H53" s="9"/>
      <c r="I53" s="9"/>
    </row>
    <row r="54" spans="1:9" ht="15" customHeight="1">
      <c r="A54" s="12" t="s">
        <v>128</v>
      </c>
      <c r="B54" s="12">
        <v>997221579</v>
      </c>
      <c r="C54" s="9" t="s">
        <v>132</v>
      </c>
      <c r="D54" s="12" t="s">
        <v>70</v>
      </c>
      <c r="E54" s="16">
        <v>57.12</v>
      </c>
      <c r="F54" s="46"/>
      <c r="G54" s="16">
        <f t="shared" si="0"/>
        <v>0</v>
      </c>
      <c r="H54" s="9"/>
      <c r="I54" s="9"/>
    </row>
    <row r="55" spans="1:9" ht="15" customHeight="1">
      <c r="A55" s="12" t="s">
        <v>129</v>
      </c>
      <c r="B55" s="12">
        <v>997221825</v>
      </c>
      <c r="C55" s="9" t="s">
        <v>133</v>
      </c>
      <c r="D55" s="12" t="s">
        <v>70</v>
      </c>
      <c r="E55" s="16">
        <v>4.08</v>
      </c>
      <c r="F55" s="46"/>
      <c r="G55" s="16">
        <f t="shared" si="0"/>
        <v>0</v>
      </c>
      <c r="H55" s="9"/>
      <c r="I55" s="9"/>
    </row>
    <row r="56" spans="1:9" ht="33" customHeight="1">
      <c r="A56" s="25"/>
      <c r="B56" s="25"/>
      <c r="C56" s="26" t="s">
        <v>134</v>
      </c>
      <c r="D56" s="25"/>
      <c r="E56" s="27"/>
      <c r="F56" s="28"/>
      <c r="G56" s="29">
        <f>SUM(G57)</f>
        <v>0</v>
      </c>
      <c r="H56" s="26"/>
      <c r="I56" s="26"/>
    </row>
    <row r="57" spans="1:9" ht="15" customHeight="1">
      <c r="A57" s="12" t="s">
        <v>135</v>
      </c>
      <c r="B57" s="19" t="s">
        <v>139</v>
      </c>
      <c r="C57" s="9" t="s">
        <v>136</v>
      </c>
      <c r="D57" s="12" t="s">
        <v>137</v>
      </c>
      <c r="E57" s="14">
        <v>5</v>
      </c>
      <c r="F57" s="46"/>
      <c r="G57" s="16">
        <f t="shared" si="0"/>
        <v>0</v>
      </c>
      <c r="H57" s="9"/>
      <c r="I57" s="9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&amp;CMostek přes potok v zahrrádkářské kolonii - Kynšperk nad Ohří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</dc:creator>
  <cp:keywords/>
  <dc:description/>
  <cp:lastModifiedBy>Jiří Bednář</cp:lastModifiedBy>
  <cp:lastPrinted>2018-05-18T09:58:40Z</cp:lastPrinted>
  <dcterms:created xsi:type="dcterms:W3CDTF">2018-05-18T06:29:21Z</dcterms:created>
  <dcterms:modified xsi:type="dcterms:W3CDTF">2018-05-18T10:59:28Z</dcterms:modified>
  <cp:category/>
  <cp:version/>
  <cp:contentType/>
  <cp:contentStatus/>
</cp:coreProperties>
</file>