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29 - DÝŠINA - REKONSTRU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'0129 - DÝŠINA - REKONSTRU...'!$C$82:$K$309</definedName>
    <definedName name="_xlnm.Print_Area" localSheetId="1">'0129 - DÝŠINA - REKONSTRU...'!$C$4:$J$37,'0129 - DÝŠINA - REKONSTRU...'!$C$43:$J$66,'0129 - DÝŠINA - REKONSTRU...'!$C$72:$K$309</definedName>
    <definedName name="_xlnm.Print_Titles" localSheetId="1">'0129 - DÝŠINA - REKONSTRU...'!$82:$82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309"/>
  <c r="BH309"/>
  <c r="BG309"/>
  <c r="BF309"/>
  <c r="T309"/>
  <c r="T308"/>
  <c r="R309"/>
  <c r="R308"/>
  <c r="P309"/>
  <c r="P308"/>
  <c r="BK309"/>
  <c r="BK308"/>
  <c r="J308"/>
  <c r="J309"/>
  <c r="BE309"/>
  <c r="J65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T304"/>
  <c r="T303"/>
  <c r="R305"/>
  <c r="R304"/>
  <c r="R303"/>
  <c r="P305"/>
  <c r="P304"/>
  <c r="P303"/>
  <c r="BK305"/>
  <c r="BK304"/>
  <c r="J304"/>
  <c r="BK303"/>
  <c r="J303"/>
  <c r="J305"/>
  <c r="BE305"/>
  <c r="J64"/>
  <c r="J63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90"/>
  <c r="BH290"/>
  <c r="BG290"/>
  <c r="BF290"/>
  <c r="T290"/>
  <c r="R290"/>
  <c r="P290"/>
  <c r="BK290"/>
  <c r="J290"/>
  <c r="BE290"/>
  <c r="BI286"/>
  <c r="BH286"/>
  <c r="BG286"/>
  <c r="BF286"/>
  <c r="T286"/>
  <c r="T285"/>
  <c r="R286"/>
  <c r="R285"/>
  <c r="P286"/>
  <c r="P285"/>
  <c r="BK286"/>
  <c r="BK285"/>
  <c r="J285"/>
  <c r="J286"/>
  <c r="BE286"/>
  <c r="J62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1"/>
  <c r="BH271"/>
  <c r="BG271"/>
  <c r="BF271"/>
  <c r="T271"/>
  <c r="R271"/>
  <c r="P271"/>
  <c r="BK271"/>
  <c r="J271"/>
  <c r="BE271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6"/>
  <c r="BH236"/>
  <c r="BG236"/>
  <c r="BF236"/>
  <c r="T236"/>
  <c r="T235"/>
  <c r="R236"/>
  <c r="R235"/>
  <c r="P236"/>
  <c r="P235"/>
  <c r="BK236"/>
  <c r="BK235"/>
  <c r="J235"/>
  <c r="J236"/>
  <c r="BE236"/>
  <c r="J61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T215"/>
  <c r="R216"/>
  <c r="R215"/>
  <c r="P216"/>
  <c r="P215"/>
  <c r="BK216"/>
  <c r="BK215"/>
  <c r="J215"/>
  <c r="J216"/>
  <c r="BE216"/>
  <c r="J60"/>
  <c r="BI207"/>
  <c r="BH207"/>
  <c r="BG207"/>
  <c r="BF207"/>
  <c r="T207"/>
  <c r="R207"/>
  <c r="P207"/>
  <c r="BK207"/>
  <c r="J207"/>
  <c r="BE207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79"/>
  <c r="BH179"/>
  <c r="BG179"/>
  <c r="BF179"/>
  <c r="T179"/>
  <c r="R179"/>
  <c r="P179"/>
  <c r="BK179"/>
  <c r="J179"/>
  <c r="BE179"/>
  <c r="BI171"/>
  <c r="BH171"/>
  <c r="BG171"/>
  <c r="BF171"/>
  <c r="T171"/>
  <c r="R171"/>
  <c r="P171"/>
  <c r="BK171"/>
  <c r="J171"/>
  <c r="BE171"/>
  <c r="BI168"/>
  <c r="BH168"/>
  <c r="BG168"/>
  <c r="BF168"/>
  <c r="T168"/>
  <c r="T167"/>
  <c r="R168"/>
  <c r="R167"/>
  <c r="P168"/>
  <c r="P167"/>
  <c r="BK168"/>
  <c r="BK167"/>
  <c r="J167"/>
  <c r="J168"/>
  <c r="BE168"/>
  <c r="J59"/>
  <c r="BI164"/>
  <c r="BH164"/>
  <c r="BG164"/>
  <c r="BF164"/>
  <c r="T164"/>
  <c r="T163"/>
  <c r="R164"/>
  <c r="R163"/>
  <c r="P164"/>
  <c r="P163"/>
  <c r="BK164"/>
  <c r="BK163"/>
  <c r="J163"/>
  <c r="J164"/>
  <c r="BE164"/>
  <c r="J58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F77"/>
  <c r="E75"/>
  <c r="F48"/>
  <c r="E46"/>
  <c r="J37"/>
  <c r="J22"/>
  <c r="E22"/>
  <c r="J80"/>
  <c r="J51"/>
  <c r="J21"/>
  <c r="J19"/>
  <c r="E19"/>
  <c r="J79"/>
  <c r="J50"/>
  <c r="J18"/>
  <c r="J16"/>
  <c r="E16"/>
  <c r="F80"/>
  <c r="F51"/>
  <c r="J15"/>
  <c r="J13"/>
  <c r="E13"/>
  <c r="F79"/>
  <c r="F50"/>
  <c r="J12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<sst xmlns="http://schemas.openxmlformats.org/spreadsheetml/2006/main">
  <si>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</si>
  <si>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</si>
  <si>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</si>
  <si>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</si>
  <si>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</si>
  <si>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{7e1d217e-4bb7-40e9-a33b-ed1805f07f7d}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</si>
  <si>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</si>
  <si>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</si>
  <si>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</si>
  <si>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</si>
  <si>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</si>
  <si>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</si>
  <si>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</si>
  <si>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</si>
  <si>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</si>
  <si>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</si>
  <si>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</si>
  <si>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 - REKONSTRUKCE ULICE V LOUŽKU</t>
  </si>
  <si>
    <t>KSO:</t>
  </si>
  <si>
    <t/>
  </si>
  <si>
    <t>CC-CZ:</t>
  </si>
  <si>
    <t>Místo:</t>
  </si>
  <si>
    <t xml:space="preserve"> </t>
  </si>
  <si>
    <t>Datum:</t>
  </si>
  <si>
    <t>8. 4. 2019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</si>
  <si>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</si>
  <si>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</si>
  <si>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</si>
  <si>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</si>
  <si>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</si>
  <si>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</si>
  <si>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</si>
  <si>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</si>
  <si>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</si>
  <si>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</si>
  <si>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</si>
  <si>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</si>
  <si>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</si>
  <si>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</si>
  <si>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</si>
  <si>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</si>
  <si>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</si>
  <si>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</si>
  <si>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</si>
  <si>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</si>
  <si>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</si>
  <si>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</si>
  <si>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</si>
  <si>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</si>
  <si>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</si>
  <si>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</si>
  <si>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</si>
  <si>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</si>
  <si>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</si>
  <si>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</si>
  <si>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</si>
  <si>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</si>
  <si>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</si>
  <si>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</si>
  <si>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</si>
  <si>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</si>
  <si>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</si>
  <si>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</si>
  <si>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</si>
  <si>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</si>
  <si>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</si>
  <si>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</si>
  <si>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</si>
  <si>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</si>
  <si>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</si>
  <si>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</si>
  <si>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</si>
  <si>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</si>
  <si>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</si>
  <si>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</si>
  <si>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</si>
  <si>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</si>
  <si>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</si>
  <si>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</si>
  <si>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</si>
  <si>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</si>
  <si>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</si>
  <si>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</si>
  <si>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</si>
  <si>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</si>
  <si>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</si>
  <si>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</si>
  <si>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</si>
  <si>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</si>
  <si>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</si>
  <si>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</si>
  <si>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</si>
  <si>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</si>
  <si>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</si>
  <si>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</si>
  <si>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</si>
  <si>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</si>
  <si>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</si>
  <si>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</si>
  <si>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</si>
  <si>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</si>
  <si>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</si>
  <si>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</si>
  <si>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</si>
  <si>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</si>
  <si>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</si>
  <si>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</si>
  <si>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</si>
  <si>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</si>
  <si>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</si>
  <si>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000001</t>
  </si>
  <si>
    <t>Ornice - komplet dodávka</t>
  </si>
  <si>
    <t>4</t>
  </si>
  <si>
    <t>-2126542344</t>
  </si>
  <si>
    <t>VV</t>
  </si>
  <si>
    <t>340+40</t>
  </si>
  <si>
    <t>380*0,1 'Přepočtené koeficientem množství</t>
  </si>
  <si>
    <t>113154113</t>
  </si>
  <si>
    <t>Frézování živičného podkladu nebo krytu s naložením na dopravní prostředek plochy do 500 m2 bez překážek v trase pruhu šířky do 0,5 m, tloušťky vrstvy 50 mm</t>
  </si>
  <si>
    <t>m2</t>
  </si>
  <si>
    <t>CS ÚRS 2019 01</t>
  </si>
  <si>
    <t>-341386643</t>
  </si>
  <si>
    <t>PSC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</si>
  <si>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</si>
  <si>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P</t>
  </si>
  <si>
    <t>Poznámka k položce:_x000d_
PROVEDENÍ NAPOJENÍ NA STAV. ASFALT - ZÁMKOVÁNÍ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</si>
  <si>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</si>
  <si>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</si>
  <si>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</si>
  <si>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</si>
  <si>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1144463877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</si>
  <si>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</si>
  <si>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</si>
  <si>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</si>
  <si>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m3</t>
  </si>
  <si>
    <t>-1505253864</t>
  </si>
  <si>
    <t xml:space="preserve">Poznámka k souboru cen:_x000d_
1. Ceny jsou určeny pro vykopávky:_x000d_
a) příkopů pro silnice a to i tehdy, jsou-li vykopávky příkopů prováděny samostatně,_x000d_
b) v zemnících na suchu, jestliže tyto zemníky přímo souvisejí s odkopávkami nebo prokopávkami pro spodní stavbu silnic. Vykopávky v ostatních zemnících se oceňují podle kapitoly. 3*2 Zemníky Všeobecných podmínek tohoto katalogu._x000d_
c) při zahlubování silnic pro mimoúrovňové křížení a pro vykopávky pod mosty provedenými v předepsaném předstihu. Část vykopávky mezi svislými rovinami proloženými vnějšími hranami mostu se oceňují:_x000d_
- při objemu do 1 000 m3 cenami pro množství do 100 m3_x000d_
- při objemu přes 1 000 m3 cenami pro množství přes 100 do 1 000 m3._x000d_
d) pro sejmutí podorničí s přihlédnutím k ustanovení čl. 3112 Všeobecných podmínek katalogu._x000d_
2. Ceny nelze použít pro odkopávky a prokopávky v zapažených prostorách; tyto zemní práce se oceňují podle čl. 3116 Všeobecných podmínek tohoto katalogu._x000d_
3. V cenách jsou započteny i náklady na vodorovné přemístění výkopku v příčných profilech na přilehlých svazích a příkopech. Vzdálenosti příčného přemístění se nezahrnují do střední vzdálenosti vodorovného přemístění výkopku._x000d_
4. Vodorovné přemístění výkopku z výkopiště na násypiště při jakékoliv šířce koruny se nepovažuje za vodorovné přemístění výkopku v příčném profilu, je-li při odkopávce nebo prokopávce mezi výkopištěm a násypištěm v příčném profilu dopravní nebo jiný pruh, na němž projekt vylučuje rušení provozu prováděním zemních prací. Takové přemístění výkopku se oceňuje podle čl. 3162 Všeobecných podmínek tohoto katalogu._x000d_
5. Přemístění výkopku v příčných profilech na vzdálenost přes 15 m se oceňuje cenami souboru cen 162 .0-1 . Vodorovné přemístění výkopku části A 01 Společné zemní práce tohoto katalogu_x000d_
</t>
  </si>
  <si>
    <t>(28+660)*0,47</t>
  </si>
  <si>
    <t>0,34*32</t>
  </si>
  <si>
    <t>BÝVALA SKLÁDANÁ ZEĎ - NYNÍ JEN ULEHLÝ VAL 15M3</t>
  </si>
  <si>
    <t>35*0,25</t>
  </si>
  <si>
    <t>Součet</t>
  </si>
  <si>
    <t>5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</si>
  <si>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</si>
  <si>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</si>
  <si>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1542117842</t>
  </si>
  <si>
    <t>357,99*0,3 'Přepočtené koeficientem množství</t>
  </si>
  <si>
    <t>6</t>
  </si>
  <si>
    <t>132201201</t>
  </si>
  <si>
    <t>Hloubení zapažených i nezapažených rýh šířky přes 600 do 2 000 mm s urovnáním dna do předepsaného profilu a spádu v hornině tř. 3 do 100 m3</t>
  </si>
  <si>
    <t>2065147855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</si>
  <si>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</si>
  <si>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6*2*0,8</t>
  </si>
  <si>
    <t>7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</si>
  <si>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</si>
  <si>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</si>
  <si>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-1987225882</t>
  </si>
  <si>
    <t>9,6*0,3 'Přepočtené koeficientem množství</t>
  </si>
  <si>
    <t>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</si>
  <si>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</si>
  <si>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</si>
  <si>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-2046245458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</si>
  <si>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</si>
  <si>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357,99+9,6</t>
  </si>
  <si>
    <t>9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</si>
  <si>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</si>
  <si>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</si>
  <si>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-1905374473</t>
  </si>
  <si>
    <t>Poznámka k položce:_x000d_
skládka 15km</t>
  </si>
  <si>
    <t>367,59*5 'Přepočtené koeficientem množství</t>
  </si>
  <si>
    <t>10</t>
  </si>
  <si>
    <t>174101101</t>
  </si>
  <si>
    <t xml:space="preserve">Zásyp sypaninou z jakékoliv horniny s uložením výkopku ve vrstvách se zhutněním jam, šachet, rýh nebo kolem objektů v těchto vykopávkách_x000d_
zásyp ŠD 0-63 </t>
  </si>
  <si>
    <t>-230162504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</si>
  <si>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</si>
  <si>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1*6*0,8</t>
  </si>
  <si>
    <t>11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</si>
  <si>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</si>
  <si>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</si>
  <si>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969727497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</si>
  <si>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 cenách nejsou zahrnuty náklady na nakupovanou sypaninu. Tato se oceňuje ve specifikaci._x000d_
</t>
  </si>
  <si>
    <t>6*0,35</t>
  </si>
  <si>
    <t>12</t>
  </si>
  <si>
    <t>M</t>
  </si>
  <si>
    <t>58344197</t>
  </si>
  <si>
    <t>štěrkodrť frakce 0/63</t>
  </si>
  <si>
    <t>t</t>
  </si>
  <si>
    <t>2145153677</t>
  </si>
  <si>
    <t>obsyp</t>
  </si>
  <si>
    <t>2,1</t>
  </si>
  <si>
    <t>zásyp</t>
  </si>
  <si>
    <t>4,8</t>
  </si>
  <si>
    <t>6,9*2 'Přepočtené koeficientem množství</t>
  </si>
  <si>
    <t>13</t>
  </si>
  <si>
    <t>181411131</t>
  </si>
  <si>
    <t>Založení trávníku na půdě předem připravené plochy do 1000 m2 výsevem včetně utažení parkového v rovině nebo na svahu do 1:5</t>
  </si>
  <si>
    <t>-2122266674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</si>
  <si>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</si>
  <si>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14</t>
  </si>
  <si>
    <t>181411132</t>
  </si>
  <si>
    <t>Založení trávníku na půdě předem připravené plochy do 1000 m2 výsevem včetně utažení parkového na svahu přes 1:5 do 1:2</t>
  </si>
  <si>
    <t>-653442951</t>
  </si>
  <si>
    <t>00572410</t>
  </si>
  <si>
    <t>osivo směs travní parková</t>
  </si>
  <si>
    <t>kg</t>
  </si>
  <si>
    <t>-141555092</t>
  </si>
  <si>
    <t>trávník</t>
  </si>
  <si>
    <t>340</t>
  </si>
  <si>
    <t>svahování</t>
  </si>
  <si>
    <t>40</t>
  </si>
  <si>
    <t>380*0,015 'Přepočtené koeficientem množství</t>
  </si>
  <si>
    <t>16</t>
  </si>
  <si>
    <t>181301101</t>
  </si>
  <si>
    <t>Rozprostření a urovnání ornice v rovině nebo ve svahu sklonu do 1:5 při souvislé ploše do 500 m2, tl. vrstvy do 100 mm</t>
  </si>
  <si>
    <t>-462428776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</si>
  <si>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</si>
  <si>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17</t>
  </si>
  <si>
    <t>181951101</t>
  </si>
  <si>
    <t>Úprava pláně vyrovnáním výškových rozdílů v hornině tř. 1 až 4 bez zhutnění</t>
  </si>
  <si>
    <t>-578910991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</si>
  <si>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</si>
  <si>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TRÁVNÍK</t>
  </si>
  <si>
    <t>18</t>
  </si>
  <si>
    <t>181951102</t>
  </si>
  <si>
    <t>Úprava pláně vyrovnáním výškových rozdílů v hornině tř. 1 až 4 se zhutněním</t>
  </si>
  <si>
    <t>384829880</t>
  </si>
  <si>
    <t>VOZOVKA</t>
  </si>
  <si>
    <t>660</t>
  </si>
  <si>
    <t>PARKOVIŠTĚ</t>
  </si>
  <si>
    <t>28</t>
  </si>
  <si>
    <t>VJEZDY</t>
  </si>
  <si>
    <t>34</t>
  </si>
  <si>
    <t>CHODNÍK</t>
  </si>
  <si>
    <t>35</t>
  </si>
  <si>
    <t>19</t>
  </si>
  <si>
    <t>182101101</t>
  </si>
  <si>
    <t>Svahování trvalých svahů do projektovaných profilů s potřebným přemístěním výkopku při svahování v zářezech v hornině tř. 1 až 4</t>
  </si>
  <si>
    <t>1241818314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</si>
  <si>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</si>
  <si>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20</t>
  </si>
  <si>
    <t>182301121</t>
  </si>
  <si>
    <t>Rozprostření a urovnání ornice ve svahu sklonu přes 1:5 při souvislé ploše do 500 m2, tl. vrstvy do 100 mm</t>
  </si>
  <si>
    <t>144570127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</si>
  <si>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3,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</si>
  <si>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Vodorovné konstrukce</t>
  </si>
  <si>
    <t>451572111</t>
  </si>
  <si>
    <t>Lože pod potrubí, stoky a drobné objekty v otevřeném výkopu z kameniva drobného těženého 0 až 4 mm</t>
  </si>
  <si>
    <t>1597844009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</si>
  <si>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</si>
  <si>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0,1*0,8*6</t>
  </si>
  <si>
    <t>Komunikace pozemní</t>
  </si>
  <si>
    <t>22</t>
  </si>
  <si>
    <t>564851111</t>
  </si>
  <si>
    <t>Podklad ze štěrkodrti ŠD s rozprostřením a zhutněním, po zhutnění tl. 150 mm</t>
  </si>
  <si>
    <t>837692234</t>
  </si>
  <si>
    <t>23</t>
  </si>
  <si>
    <t>564861111</t>
  </si>
  <si>
    <t>Podklad ze štěrkodrti ŠD s rozprostřením a zhutněním, po zhutnění tl. 200 mm</t>
  </si>
  <si>
    <t>-2120211128</t>
  </si>
  <si>
    <t>24</t>
  </si>
  <si>
    <t>564952111</t>
  </si>
  <si>
    <t>Podklad z mechanicky zpevněného kameniva MZK (minerální beton) s rozprostřením a s hutněním, po zhutnění tl. 150 mm</t>
  </si>
  <si>
    <t>-1087246112</t>
  </si>
  <si>
    <t xml:space="preserve">Poznámka k souboru cen:_x000d_
1. ČSN 73 6126-1 připouští pro MZK max. tl. 300 mm._x000d_
2. V cenách nejsou započteny náklady na:_x000d_
a) ochranu povrchu podkladu filtračním postřikem, který se oceňuje cenami souboru cen 573 11-11,_x000d_
b) spojovací postřik před pokládkou asfaltových směsí, který se oceňuje cenami souboru cen 573 2.-11._x000d_
</t>
  </si>
  <si>
    <t>25</t>
  </si>
  <si>
    <t>565155111</t>
  </si>
  <si>
    <t>Asfaltový beton vrstva podkladní ACP 16 (obalované kamenivo střednězrnné - OKS) s rozprostřením a zhutněním v pruhu šířky do 3 m, po zhutnění tl. 70 mm</t>
  </si>
  <si>
    <t>-285400853</t>
  </si>
  <si>
    <t xml:space="preserve">Poznámka k souboru cen:_x000d_
1. ČSN EN 13108-1 připouští pro ACP 16 pouze tl. 50 až 80 mm._x000d_
</t>
  </si>
  <si>
    <t>26</t>
  </si>
  <si>
    <t>573211112</t>
  </si>
  <si>
    <t>Postřik spojovací PS bez posypu kamenivem z asfaltu silničního, v množství 0,70 kg/m2</t>
  </si>
  <si>
    <t>1402533508</t>
  </si>
  <si>
    <t>27</t>
  </si>
  <si>
    <t>577144111</t>
  </si>
  <si>
    <t>Asfaltový beton vrstva obrusná ACO 11 (ABS) s rozprostřením a se zhutněním z nemodifikovaného asfaltu v pruhu šířky do 3 m tř. I, po zhutnění tl. 50 mm</t>
  </si>
  <si>
    <t>-1618826112</t>
  </si>
  <si>
    <t xml:space="preserve">Poznámka k souboru cen:_x000d_
1. ČSN EN 13108-1 připouští pro ACO 11 pouze tl. 35 až 50 mm._x000d_
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</si>
  <si>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</si>
  <si>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</si>
  <si>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-1982825061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</si>
  <si>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</si>
  <si>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34,4</t>
  </si>
  <si>
    <t>BEZBARIÉRA</t>
  </si>
  <si>
    <t>0,6</t>
  </si>
  <si>
    <t>29</t>
  </si>
  <si>
    <t>59245018</t>
  </si>
  <si>
    <t>dlažba skladebná betonová 200x100x60mm přírodní</t>
  </si>
  <si>
    <t>-2039942827</t>
  </si>
  <si>
    <t>30</t>
  </si>
  <si>
    <t>59245006</t>
  </si>
  <si>
    <t>dlažba skladebná betonová pro nevidomé 200x100x60mm barevná-ČERNÁ</t>
  </si>
  <si>
    <t>1826307599</t>
  </si>
  <si>
    <t>31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</si>
  <si>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</si>
  <si>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</si>
  <si>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-478431569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</si>
  <si>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</si>
  <si>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VJEZD</t>
  </si>
  <si>
    <t>32</t>
  </si>
  <si>
    <t>59245020</t>
  </si>
  <si>
    <t>dlažba skladebná betonová 200x100x80mm přírodní</t>
  </si>
  <si>
    <t>-373816378</t>
  </si>
  <si>
    <t>PŘÍDLAŽBA</t>
  </si>
  <si>
    <t>27,6</t>
  </si>
  <si>
    <t>Trubní vedení</t>
  </si>
  <si>
    <t>33</t>
  </si>
  <si>
    <t>837311221</t>
  </si>
  <si>
    <t>Montáž tvarovek na potrubí z trub kameninových v otevřeném výkopu s integrovaným těsněním odbočných DN 150 - napojení uliční vpusti na kamennivé potrubí včetně tvarovky</t>
  </si>
  <si>
    <t>kus</t>
  </si>
  <si>
    <t>-338661259</t>
  </si>
  <si>
    <t xml:space="preserve">Poznámka k souboru cen:_x000d_
1. Ceny jsou určeny pro montáž tvarovek v otevřeném výkopu jakéhokoliv sklonu._x000d_
2. Pro volbu ceny u odbočných tvarovek je rozhodující DN hlavního řadu; u jednoosých větší DN._x000d_
3. V cenách nejsou započteny náklady na dodání tvarovek a těsnícího materiálu, který je součástí tvarovek. Tyto náklady se oceňují ve specifikaci._x000d_
</t>
  </si>
  <si>
    <t>871315231</t>
  </si>
  <si>
    <t>Kanalizační potrubí z tvrdého PVC v otevřeném výkopu ve sklonu do 20 %, hladkého plnostěnného jednovrstvého, tuhost třídy SN 10 DN 160-přípojka UV</t>
  </si>
  <si>
    <t>-1028912834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</si>
  <si>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</si>
  <si>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877310310</t>
  </si>
  <si>
    <t>Montáž tvarovek na kanalizačním plastovém potrubí z polypropylenu PP hladkého plnostěnného kolen DN 150</t>
  </si>
  <si>
    <t>764036176</t>
  </si>
  <si>
    <t xml:space="preserve">Poznámka k souboru cen:_x000d_
1. V cenách montáže tvarovek nejsou započteny náklady na dodání tvarovek. Tyto náklady se oceňují ve specifikaci._x000d_
2. V cenách montáže tvarovek jsou započteny náklady na dodání těsnicích kroužků, pokud tyto nejsou součástí dodávky tvarovek._x000d_
</t>
  </si>
  <si>
    <t>36</t>
  </si>
  <si>
    <t>28617172</t>
  </si>
  <si>
    <t>koleno kanalizační PP SN 16 30 ° DN 150</t>
  </si>
  <si>
    <t>2698818</t>
  </si>
  <si>
    <t>37</t>
  </si>
  <si>
    <t>895941111</t>
  </si>
  <si>
    <t>Zřízení vpusti kanalizační uliční z betonových dílců typ UV-50 normální</t>
  </si>
  <si>
    <t>691330424</t>
  </si>
  <si>
    <t xml:space="preserve">Poznámka k souboru cen:_x000d_
1. V cenách jsou započteny i náklady na zřízení lože ze štěrkopísku._x000d_
2. V cenách nejsou započteny náklady na:_x000d_
a) dodání betonových dílců; betonové dílce se oceňují ve specifikaci,_x000d_
b) dodání kameninových dílců; kameninové dílce se oceňují ve specifikaci,_x000d_
c) litinové mříže; osazení mříží se oceňuje cenami souboru cen 899 20- . 1 Osazení mříží litinových včetně rámů a košů na bahno části A 01 tohoto katalogu; dodání mříží se oceňuje ve specifikaci,_x000d_
d) podkladní prstence; tyto se oceňují cenami souboru cen 452 38-6 . Podkladní a a vyrovnávací prstence části A 01 tohoto katalogu._x000d_
</t>
  </si>
  <si>
    <t>38</t>
  </si>
  <si>
    <t>59223852</t>
  </si>
  <si>
    <t>dno pro uliční vpusť s kalovou prohlubní betonové 450x300x50mm</t>
  </si>
  <si>
    <t>-606842489</t>
  </si>
  <si>
    <t>39</t>
  </si>
  <si>
    <t>59223864</t>
  </si>
  <si>
    <t>prstenec pro uliční vpusť vyrovnávací betonový 390x60x130mm</t>
  </si>
  <si>
    <t>2074725720</t>
  </si>
  <si>
    <t>59223858</t>
  </si>
  <si>
    <t>skruž pro uliční vpusť horní betonová 450x570x50mm</t>
  </si>
  <si>
    <t>-1881286611</t>
  </si>
  <si>
    <t>41</t>
  </si>
  <si>
    <t>59223854</t>
  </si>
  <si>
    <t>skruž pro uliční vpusť s výtokovým otvorem PVC betonová 450x350x50mm-SE SIFONEM</t>
  </si>
  <si>
    <t>168756504</t>
  </si>
  <si>
    <t>42</t>
  </si>
  <si>
    <t>899204112</t>
  </si>
  <si>
    <t>Osazení mříží litinových včetně rámů a košů na bahno pro třídu zatížení D400, E600</t>
  </si>
  <si>
    <t>-77945264</t>
  </si>
  <si>
    <t xml:space="preserve">Poznámka k souboru cen:_x000d_
1. V cenách nejsou započteny náklady na dodání mříží, rámů a košů na bahno; tyto náklady se oceňují ve specifikaci._x000d_
</t>
  </si>
  <si>
    <t>43</t>
  </si>
  <si>
    <t>55242320</t>
  </si>
  <si>
    <t>mříž vtoková plastová plochá 500x500mm</t>
  </si>
  <si>
    <t>1101354405</t>
  </si>
  <si>
    <t>44</t>
  </si>
  <si>
    <t>59223871</t>
  </si>
  <si>
    <t>koš vysoký pro uliční vpusti žárově Pz plech pro rám 500/500mm</t>
  </si>
  <si>
    <t>1848480707</t>
  </si>
  <si>
    <t>45</t>
  </si>
  <si>
    <t>899331111</t>
  </si>
  <si>
    <t>Výšková úprava uličního vstupu nebo vpusti do 200 mm zvýšením poklopu</t>
  </si>
  <si>
    <t>-1437098121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</si>
  <si>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</si>
  <si>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Ostatní konstrukce a práce, bourání</t>
  </si>
  <si>
    <t>46</t>
  </si>
  <si>
    <t>914111111</t>
  </si>
  <si>
    <t>Montáž svislé dopravní značky základní velikosti do 1 m2 objímkami na sloupky nebo konzoly</t>
  </si>
  <si>
    <t>217095194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</si>
  <si>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</si>
  <si>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47</t>
  </si>
  <si>
    <t>40445522</t>
  </si>
  <si>
    <t>značka dopravní svislá retroreflexní fólie tř 1 FeZn-Al rám 1000x750mm</t>
  </si>
  <si>
    <t>-1041536067</t>
  </si>
  <si>
    <t>IZ8a + IZ8b</t>
  </si>
  <si>
    <t>48</t>
  </si>
  <si>
    <t>914511112</t>
  </si>
  <si>
    <t>Montáž sloupku dopravních značek délky do 3,5 m do hliníkové patky</t>
  </si>
  <si>
    <t>1480105179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</si>
  <si>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</si>
  <si>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49</t>
  </si>
  <si>
    <t>40445225</t>
  </si>
  <si>
    <t>sloupek pro dopravní značku Zn D 60mm v 3,5m</t>
  </si>
  <si>
    <t>-273521494</t>
  </si>
  <si>
    <t>50</t>
  </si>
  <si>
    <t>40445240</t>
  </si>
  <si>
    <t>patka pro sloupek Al D 60mm</t>
  </si>
  <si>
    <t>-2005503527</t>
  </si>
  <si>
    <t>51</t>
  </si>
  <si>
    <t>40445256</t>
  </si>
  <si>
    <t>svorka upínací na sloupek dopravní značky D 60mm</t>
  </si>
  <si>
    <t>-229007539</t>
  </si>
  <si>
    <t>52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</si>
  <si>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</si>
  <si>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značky_x000d_
-PŘÍDLAŽBA 200/100/80</t>
  </si>
  <si>
    <t>984024537</t>
  </si>
  <si>
    <t xml:space="preserve">Poznámka k souboru cen:_x000d_
1. Část lože z betonu prostého přesahující tl. 100 mm se oceňuje cenou 916 99-1121 Lože pod obrubníky, krajníky nebo obruby z dlažebních kostek._x000d_
2. V cenách nejsou započteny náklady na dodání dlažebních kostek, tyto se oceňují ve specifikaci. Množství uvedené ve specifikaci se určí jako součin celkové délky obrub a objemové hmotnosti 1 m obruby a to:_x000d_
a) 0,065 t/m pro velké kostky,_x000d_
b) 0,024 t/m pro malé kostky. Ztratné lze dohodnout ve výši 1 % pro velké kostky, 2 % pro malé kostky._x000d_
3. Osazení silniční obruby ze dvou řad kostek se oceňuje:_x000d_
a) bez boční opěry jako dvojnásobné množství silniční obruby z jedné řady kostek,_x000d_
b) s boční opěrou jako osazení silniční obruby z jedné řady kostek s boční opěrou a osazení silniční obruby z jedné řady kostek bez boční opěry._x000d_
</t>
  </si>
  <si>
    <t>53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</si>
  <si>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</si>
  <si>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</si>
  <si>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434375291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</si>
  <si>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</si>
  <si>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rovný</t>
  </si>
  <si>
    <t>252</t>
  </si>
  <si>
    <t>R0,5</t>
  </si>
  <si>
    <t>R1,0</t>
  </si>
  <si>
    <t>5*1,57</t>
  </si>
  <si>
    <t>R2,0</t>
  </si>
  <si>
    <t>10,65</t>
  </si>
  <si>
    <t>krajník</t>
  </si>
  <si>
    <t>54</t>
  </si>
  <si>
    <t>59217032</t>
  </si>
  <si>
    <t>obrubník betonový silniční 1000x150x150mm</t>
  </si>
  <si>
    <t>-1959710186</t>
  </si>
  <si>
    <t>55</t>
  </si>
  <si>
    <t>59217031</t>
  </si>
  <si>
    <t>obrubník betonový silniční 1000x150x250mm</t>
  </si>
  <si>
    <t>709672415</t>
  </si>
  <si>
    <t>56</t>
  </si>
  <si>
    <t>59217035</t>
  </si>
  <si>
    <t>obrubník betonový obloukový vnější 780x150x250mm</t>
  </si>
  <si>
    <t>1205467443</t>
  </si>
  <si>
    <t>2,0</t>
  </si>
  <si>
    <t>1,57*5</t>
  </si>
  <si>
    <t>R2</t>
  </si>
  <si>
    <t>57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</si>
  <si>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</si>
  <si>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</si>
  <si>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1605191591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</si>
  <si>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</si>
  <si>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OBRUBNÍK 500/250/80</t>
  </si>
  <si>
    <t>OBRUBNÍK 500/200/50</t>
  </si>
  <si>
    <t>58</t>
  </si>
  <si>
    <t>59217011</t>
  </si>
  <si>
    <t>obrubník betonový zahradní 500x50x200mm</t>
  </si>
  <si>
    <t>-2032603755</t>
  </si>
  <si>
    <t>59</t>
  </si>
  <si>
    <t>59217036</t>
  </si>
  <si>
    <t>obrubník betonový parkový přírodní 500x80x250mm</t>
  </si>
  <si>
    <t>-1111997167</t>
  </si>
  <si>
    <t>60</t>
  </si>
  <si>
    <t>919721201</t>
  </si>
  <si>
    <t>Geomříž pro vyztužení asfaltového povrchu z polypropylénu</t>
  </si>
  <si>
    <t>1477590534</t>
  </si>
  <si>
    <t xml:space="preserve">Poznámka k souboru cen:_x000d_
1. V cenách jsou započteny i náklady na položení a dodání geomříže včetně přesahů._x000d_
2. V cenách -1201 až -1223 jsou započteny i náklady na ošetření podkladu živičnou emulzí a spojení přesahů živičným postřikem._x000d_
3. V cenách -1201 a -1221 jsou započteny i náklady na ochrannou vrstvu z podrceného štěrku a uchycení geomříže k podkladu hřeby._x000d_
4. Ceny -1201 až -1223 jsou určeny pro vyztužení asfaltového povrchu na nově budovaných komunikacích. Vyztužení asfaltového povrchu stávajících komunikací se oceňuje cenami 919 72-1281 až -1293 části C01 tohoto katalogu._x000d_
</t>
  </si>
  <si>
    <t>61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</si>
  <si>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</si>
  <si>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</si>
  <si>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-1807204201</t>
  </si>
  <si>
    <t xml:space="preserve">Poznámka k souboru cen:_x000d_
1. V cenách jsou započteny i náklady na vyčištění spár, na impregnaci a zalití spár včetně dodání hmot._x000d_
</t>
  </si>
  <si>
    <t>Poznámka k položce:_x000d_
V MÍSTĚ NAPOJENÍ NA STÁV. STAV V MÍSTĚ ZÁMKOVÁNÍ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</si>
  <si>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</si>
  <si>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</si>
  <si>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</si>
  <si>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</si>
  <si>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 km</t>
  </si>
  <si>
    <t>-1188727595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</si>
  <si>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</si>
  <si>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FREÉZOVANÝ ASFALT - SBĚRNÝ DVŮR DÝŠINA</t>
  </si>
  <si>
    <t>0,83</t>
  </si>
  <si>
    <t>63</t>
  </si>
  <si>
    <t>997221571</t>
  </si>
  <si>
    <t>Vodorovná doprava vybouraných hmot bez naložení, ale se složením a s hrubým urovnáním na vzdálenost do 1 km</t>
  </si>
  <si>
    <t>-1796306488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</si>
  <si>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</si>
  <si>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BETON</t>
  </si>
  <si>
    <t>1,33</t>
  </si>
  <si>
    <t>64</t>
  </si>
  <si>
    <t>997221579</t>
  </si>
  <si>
    <t>Vodorovná doprava vybouraných hmot bez naložení, ale se složením a s hrubým urovnáním na vzdálenost Příplatek k ceně za každý další i započatý 1 km přes 1 km</t>
  </si>
  <si>
    <t>-2075497250</t>
  </si>
  <si>
    <t>Poznámka k položce:_x000d_
SKLÁDKA 15KM</t>
  </si>
  <si>
    <t>1,33*14 'Přepočtené koeficientem množství</t>
  </si>
  <si>
    <t>65</t>
  </si>
  <si>
    <t>997221815</t>
  </si>
  <si>
    <t>Poplatek za uložení stavebního odpadu na skládce (skládkovné) z prostého betonu zatříděného do Katalogu odpadů pod kódem 170 101</t>
  </si>
  <si>
    <t>-113372915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</si>
  <si>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</si>
  <si>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66</t>
  </si>
  <si>
    <t>997221855</t>
  </si>
  <si>
    <t>Poplatek za uložení stavebního odpadu na skládce (skládkovné) zeminy a kameniva zatříděného do Katalogu odpadů pod kódem 170 504</t>
  </si>
  <si>
    <t>-1593767824</t>
  </si>
  <si>
    <t>352,59*1,8 'Přepočtené koeficientem množství</t>
  </si>
  <si>
    <t>VRN</t>
  </si>
  <si>
    <t>Vedlejší rozpočtové náklady</t>
  </si>
  <si>
    <t>VRN1</t>
  </si>
  <si>
    <t>Průzkumné, geodetické a projektové práce</t>
  </si>
  <si>
    <t>67</t>
  </si>
  <si>
    <t>012103000</t>
  </si>
  <si>
    <t>Geodetické práce před výstavbou-vytyčení stavby</t>
  </si>
  <si>
    <t>1024</t>
  </si>
  <si>
    <t>-1837099984</t>
  </si>
  <si>
    <t>68</t>
  </si>
  <si>
    <t>012303000</t>
  </si>
  <si>
    <t>Geodetické práce po výstavbě-zaměření skutečného provedení</t>
  </si>
  <si>
    <t>-1836274770</t>
  </si>
  <si>
    <t>69</t>
  </si>
  <si>
    <t>013254000</t>
  </si>
  <si>
    <t>Dokumentace skutečného provedení stavby</t>
  </si>
  <si>
    <t>-1724059570</t>
  </si>
  <si>
    <t>VRN3</t>
  </si>
  <si>
    <t>Zařízení staveniště</t>
  </si>
  <si>
    <t>70</t>
  </si>
  <si>
    <t>034303000</t>
  </si>
  <si>
    <t>Dopravní značení na staveništi-DIO</t>
  </si>
  <si>
    <t>kpl</t>
  </si>
  <si>
    <t>-496125864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</si>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</sst>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51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39</v>
      </c>
      <c r="E29" s="46"/>
      <c r="F29" s="32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0129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DÝŠINA - REKONSTRUKCE ULICE V LOUŽKU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8. 4. 2019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1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15" customHeight="1">
      <c r="B50" s="38"/>
      <c r="C50" s="32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68</v>
      </c>
      <c r="BT54" s="108" t="s">
        <v>69</v>
      </c>
      <c r="BV54" s="108" t="s">
        <v>70</v>
      </c>
      <c r="BW54" s="108" t="s">
        <v>5</v>
      </c>
      <c r="BX54" s="108" t="s">
        <v>71</v>
      </c>
      <c r="CL54" s="108" t="s">
        <v>19</v>
      </c>
    </row>
    <row r="55" s="6" customFormat="1" ht="27" customHeight="1">
      <c r="A55" s="109" t="s">
        <v>72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'0129 - DÝŠINA - REKONSTRU...'!J28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73</v>
      </c>
      <c r="AR55" s="116"/>
      <c r="AS55" s="117">
        <v>0</v>
      </c>
      <c r="AT55" s="118">
        <f>ROUND(SUM(AV55:AW55),2)</f>
        <v>0</v>
      </c>
      <c r="AU55" s="119">
        <f>'0129 - DÝŠINA - REKONSTRU...'!P83</f>
        <v>0</v>
      </c>
      <c r="AV55" s="118">
        <f>'0129 - DÝŠINA - REKONSTRU...'!J31</f>
        <v>0</v>
      </c>
      <c r="AW55" s="118">
        <f>'0129 - DÝŠINA - REKONSTRU...'!J32</f>
        <v>0</v>
      </c>
      <c r="AX55" s="118">
        <f>'0129 - DÝŠINA - REKONSTRU...'!J33</f>
        <v>0</v>
      </c>
      <c r="AY55" s="118">
        <f>'0129 - DÝŠINA - REKONSTRU...'!J34</f>
        <v>0</v>
      </c>
      <c r="AZ55" s="118">
        <f>'0129 - DÝŠINA - REKONSTRU...'!F31</f>
        <v>0</v>
      </c>
      <c r="BA55" s="118">
        <f>'0129 - DÝŠINA - REKONSTRU...'!F32</f>
        <v>0</v>
      </c>
      <c r="BB55" s="118">
        <f>'0129 - DÝŠINA - REKONSTRU...'!F33</f>
        <v>0</v>
      </c>
      <c r="BC55" s="118">
        <f>'0129 - DÝŠINA - REKONSTRU...'!F34</f>
        <v>0</v>
      </c>
      <c r="BD55" s="120">
        <f>'0129 - DÝŠINA - REKONSTRU...'!F35</f>
        <v>0</v>
      </c>
      <c r="BT55" s="121" t="s">
        <v>74</v>
      </c>
      <c r="BU55" s="121" t="s">
        <v>75</v>
      </c>
      <c r="BV55" s="121" t="s">
        <v>70</v>
      </c>
      <c r="BW55" s="121" t="s">
        <v>5</v>
      </c>
      <c r="BX55" s="121" t="s">
        <v>71</v>
      </c>
      <c r="CL55" s="121" t="s">
        <v>19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</row>
  </sheetData>
  <sheetProtection sheet="1" formatColumns="0" formatRows="0" objects="1" scenarios="1" spinCount="100000" saltValue="V+KHeRlaCZQ/xeGLLF9NBAoK/+B6c7ooG824S+/x9b4lu1tQD4uxmPldWXFYdQjSXmNyYkGdb15LKRd5yky8Ew==" hashValue="H/CVsw9btMWBHBD7ucw3d+GzIznf7dWYUeFXK+mZhLO+wagu9BEwr/vFPZ8cCjxglqcQhbG+G1vqUwSxBk9T6A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29 - DÝŠINA - REKONSTR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7" customWidth="1"/>
    <col min="8" max="8" width="11.5" customWidth="1"/>
    <col min="9" max="9" width="20.17" style="122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20"/>
      <c r="AT3" s="17" t="s">
        <v>76</v>
      </c>
    </row>
    <row r="4" ht="24.96" customHeight="1">
      <c r="B4" s="20"/>
      <c r="D4" s="126" t="s">
        <v>77</v>
      </c>
      <c r="L4" s="20"/>
      <c r="M4" s="127" t="s">
        <v>10</v>
      </c>
      <c r="AT4" s="17" t="s">
        <v>4</v>
      </c>
    </row>
    <row r="5" ht="6.96" customHeight="1">
      <c r="B5" s="20"/>
      <c r="L5" s="20"/>
    </row>
    <row r="6" s="1" customFormat="1" ht="12" customHeight="1">
      <c r="B6" s="43"/>
      <c r="D6" s="128" t="s">
        <v>16</v>
      </c>
      <c r="I6" s="129"/>
      <c r="L6" s="43"/>
    </row>
    <row r="7" s="1" customFormat="1" ht="36.96" customHeight="1">
      <c r="B7" s="43"/>
      <c r="E7" s="130" t="s">
        <v>17</v>
      </c>
      <c r="F7" s="1"/>
      <c r="G7" s="1"/>
      <c r="H7" s="1"/>
      <c r="I7" s="129"/>
      <c r="L7" s="43"/>
    </row>
    <row r="8" s="1" customFormat="1">
      <c r="B8" s="43"/>
      <c r="I8" s="129"/>
      <c r="L8" s="43"/>
    </row>
    <row r="9" s="1" customFormat="1" ht="12" customHeight="1">
      <c r="B9" s="43"/>
      <c r="D9" s="128" t="s">
        <v>18</v>
      </c>
      <c r="F9" s="131" t="s">
        <v>19</v>
      </c>
      <c r="I9" s="132" t="s">
        <v>20</v>
      </c>
      <c r="J9" s="131" t="s">
        <v>19</v>
      </c>
      <c r="L9" s="43"/>
    </row>
    <row r="10" s="1" customFormat="1" ht="12" customHeight="1">
      <c r="B10" s="43"/>
      <c r="D10" s="128" t="s">
        <v>21</v>
      </c>
      <c r="F10" s="131" t="s">
        <v>22</v>
      </c>
      <c r="I10" s="132" t="s">
        <v>23</v>
      </c>
      <c r="J10" s="133" t="str">
        <f>'Rekapitulace stavby'!AN8</f>
        <v>8. 4. 2019</v>
      </c>
      <c r="L10" s="43"/>
    </row>
    <row r="11" s="1" customFormat="1" ht="10.8" customHeight="1">
      <c r="B11" s="43"/>
      <c r="I11" s="129"/>
      <c r="L11" s="43"/>
    </row>
    <row r="12" s="1" customFormat="1" ht="12" customHeight="1">
      <c r="B12" s="43"/>
      <c r="D12" s="128" t="s">
        <v>25</v>
      </c>
      <c r="I12" s="132" t="s">
        <v>26</v>
      </c>
      <c r="J12" s="131" t="str">
        <f>IF('Rekapitulace stavby'!AN10="","",'Rekapitulace stavby'!AN10)</f>
        <v/>
      </c>
      <c r="L12" s="43"/>
    </row>
    <row r="13" s="1" customFormat="1" ht="18" customHeight="1">
      <c r="B13" s="43"/>
      <c r="E13" s="131" t="str">
        <f>IF('Rekapitulace stavby'!E11="","",'Rekapitulace stavby'!E11)</f>
        <v xml:space="preserve"> </v>
      </c>
      <c r="I13" s="132" t="s">
        <v>27</v>
      </c>
      <c r="J13" s="131" t="str">
        <f>IF('Rekapitulace stavby'!AN11="","",'Rekapitulace stavby'!AN11)</f>
        <v/>
      </c>
      <c r="L13" s="43"/>
    </row>
    <row r="14" s="1" customFormat="1" ht="6.96" customHeight="1">
      <c r="B14" s="43"/>
      <c r="I14" s="129"/>
      <c r="L14" s="43"/>
    </row>
    <row r="15" s="1" customFormat="1" ht="12" customHeight="1">
      <c r="B15" s="43"/>
      <c r="D15" s="128" t="s">
        <v>28</v>
      </c>
      <c r="I15" s="132" t="s">
        <v>26</v>
      </c>
      <c r="J15" s="33" t="str">
        <f>'Rekapitulace stavby'!AN13</f>
        <v>Vyplň údaj</v>
      </c>
      <c r="L15" s="43"/>
    </row>
    <row r="16" s="1" customFormat="1" ht="18" customHeight="1">
      <c r="B16" s="43"/>
      <c r="E16" s="33" t="str">
        <f>'Rekapitulace stavby'!E14</f>
        <v>Vyplň údaj</v>
      </c>
      <c r="F16" s="131"/>
      <c r="G16" s="131"/>
      <c r="H16" s="131"/>
      <c r="I16" s="132" t="s">
        <v>27</v>
      </c>
      <c r="J16" s="33" t="str">
        <f>'Rekapitulace stavby'!AN14</f>
        <v>Vyplň údaj</v>
      </c>
      <c r="L16" s="43"/>
    </row>
    <row r="17" s="1" customFormat="1" ht="6.96" customHeight="1">
      <c r="B17" s="43"/>
      <c r="I17" s="129"/>
      <c r="L17" s="43"/>
    </row>
    <row r="18" s="1" customFormat="1" ht="12" customHeight="1">
      <c r="B18" s="43"/>
      <c r="D18" s="128" t="s">
        <v>30</v>
      </c>
      <c r="I18" s="132" t="s">
        <v>26</v>
      </c>
      <c r="J18" s="131" t="str">
        <f>IF('Rekapitulace stavby'!AN16="","",'Rekapitulace stavby'!AN16)</f>
        <v/>
      </c>
      <c r="L18" s="43"/>
    </row>
    <row r="19" s="1" customFormat="1" ht="18" customHeight="1">
      <c r="B19" s="43"/>
      <c r="E19" s="131" t="str">
        <f>IF('Rekapitulace stavby'!E17="","",'Rekapitulace stavby'!E17)</f>
        <v xml:space="preserve"> </v>
      </c>
      <c r="I19" s="132" t="s">
        <v>27</v>
      </c>
      <c r="J19" s="131" t="str">
        <f>IF('Rekapitulace stavby'!AN17="","",'Rekapitulace stavby'!AN17)</f>
        <v/>
      </c>
      <c r="L19" s="43"/>
    </row>
    <row r="20" s="1" customFormat="1" ht="6.96" customHeight="1">
      <c r="B20" s="43"/>
      <c r="I20" s="129"/>
      <c r="L20" s="43"/>
    </row>
    <row r="21" s="1" customFormat="1" ht="12" customHeight="1">
      <c r="B21" s="43"/>
      <c r="D21" s="128" t="s">
        <v>32</v>
      </c>
      <c r="I21" s="132" t="s">
        <v>26</v>
      </c>
      <c r="J21" s="131" t="str">
        <f>IF('Rekapitulace stavby'!AN19="","",'Rekapitulace stavby'!AN19)</f>
        <v/>
      </c>
      <c r="L21" s="43"/>
    </row>
    <row r="22" s="1" customFormat="1" ht="18" customHeight="1">
      <c r="B22" s="43"/>
      <c r="E22" s="131" t="str">
        <f>IF('Rekapitulace stavby'!E20="","",'Rekapitulace stavby'!E20)</f>
        <v xml:space="preserve"> </v>
      </c>
      <c r="I22" s="132" t="s">
        <v>27</v>
      </c>
      <c r="J22" s="131" t="str">
        <f>IF('Rekapitulace stavby'!AN20="","",'Rekapitulace stavby'!AN20)</f>
        <v/>
      </c>
      <c r="L22" s="43"/>
    </row>
    <row r="23" s="1" customFormat="1" ht="6.96" customHeight="1">
      <c r="B23" s="43"/>
      <c r="I23" s="129"/>
      <c r="L23" s="43"/>
    </row>
    <row r="24" s="1" customFormat="1" ht="12" customHeight="1">
      <c r="B24" s="43"/>
      <c r="D24" s="128" t="s">
        <v>33</v>
      </c>
      <c r="I24" s="129"/>
      <c r="L24" s="43"/>
    </row>
    <row r="25" s="7" customFormat="1" ht="51" customHeight="1">
      <c r="B25" s="134"/>
      <c r="E25" s="135" t="s">
        <v>34</v>
      </c>
      <c r="F25" s="135"/>
      <c r="G25" s="135"/>
      <c r="H25" s="135"/>
      <c r="I25" s="136"/>
      <c r="L25" s="134"/>
    </row>
    <row r="26" s="1" customFormat="1" ht="6.96" customHeight="1">
      <c r="B26" s="43"/>
      <c r="I26" s="129"/>
      <c r="L26" s="43"/>
    </row>
    <row r="27" s="1" customFormat="1" ht="6.96" customHeight="1">
      <c r="B27" s="43"/>
      <c r="D27" s="75"/>
      <c r="E27" s="75"/>
      <c r="F27" s="75"/>
      <c r="G27" s="75"/>
      <c r="H27" s="75"/>
      <c r="I27" s="137"/>
      <c r="J27" s="75"/>
      <c r="K27" s="75"/>
      <c r="L27" s="43"/>
    </row>
    <row r="28" s="1" customFormat="1" ht="25.44" customHeight="1">
      <c r="B28" s="43"/>
      <c r="D28" s="138" t="s">
        <v>35</v>
      </c>
      <c r="I28" s="129"/>
      <c r="J28" s="139">
        <f>ROUND(J83, 2)</f>
        <v>0</v>
      </c>
      <c r="L28" s="43"/>
    </row>
    <row r="29" s="1" customFormat="1" ht="6.96" customHeight="1">
      <c r="B29" s="43"/>
      <c r="D29" s="75"/>
      <c r="E29" s="75"/>
      <c r="F29" s="75"/>
      <c r="G29" s="75"/>
      <c r="H29" s="75"/>
      <c r="I29" s="137"/>
      <c r="J29" s="75"/>
      <c r="K29" s="75"/>
      <c r="L29" s="43"/>
    </row>
    <row r="30" s="1" customFormat="1" ht="14.4" customHeight="1">
      <c r="B30" s="43"/>
      <c r="F30" s="140" t="s">
        <v>37</v>
      </c>
      <c r="I30" s="141" t="s">
        <v>36</v>
      </c>
      <c r="J30" s="140" t="s">
        <v>38</v>
      </c>
      <c r="L30" s="43"/>
    </row>
    <row r="31" s="1" customFormat="1" ht="14.4" customHeight="1">
      <c r="B31" s="43"/>
      <c r="D31" s="142" t="s">
        <v>39</v>
      </c>
      <c r="E31" s="128" t="s">
        <v>40</v>
      </c>
      <c r="F31" s="143">
        <f>ROUND((SUM(BE83:BE309)),  2)</f>
        <v>0</v>
      </c>
      <c r="I31" s="144">
        <v>0.20999999999999999</v>
      </c>
      <c r="J31" s="143">
        <f>ROUND(((SUM(BE83:BE309))*I31),  2)</f>
        <v>0</v>
      </c>
      <c r="L31" s="43"/>
    </row>
    <row r="32" s="1" customFormat="1" ht="14.4" customHeight="1">
      <c r="B32" s="43"/>
      <c r="E32" s="128" t="s">
        <v>41</v>
      </c>
      <c r="F32" s="143">
        <f>ROUND((SUM(BF83:BF309)),  2)</f>
        <v>0</v>
      </c>
      <c r="I32" s="144">
        <v>0.14999999999999999</v>
      </c>
      <c r="J32" s="143">
        <f>ROUND(((SUM(BF83:BF309))*I32),  2)</f>
        <v>0</v>
      </c>
      <c r="L32" s="43"/>
    </row>
    <row r="33" hidden="1" s="1" customFormat="1" ht="14.4" customHeight="1">
      <c r="B33" s="43"/>
      <c r="E33" s="128" t="s">
        <v>42</v>
      </c>
      <c r="F33" s="143">
        <f>ROUND((SUM(BG83:BG309)),  2)</f>
        <v>0</v>
      </c>
      <c r="I33" s="144">
        <v>0.20999999999999999</v>
      </c>
      <c r="J33" s="143">
        <f>0</f>
        <v>0</v>
      </c>
      <c r="L33" s="43"/>
    </row>
    <row r="34" hidden="1" s="1" customFormat="1" ht="14.4" customHeight="1">
      <c r="B34" s="43"/>
      <c r="E34" s="128" t="s">
        <v>43</v>
      </c>
      <c r="F34" s="143">
        <f>ROUND((SUM(BH83:BH309)),  2)</f>
        <v>0</v>
      </c>
      <c r="I34" s="144">
        <v>0.14999999999999999</v>
      </c>
      <c r="J34" s="143">
        <f>0</f>
        <v>0</v>
      </c>
      <c r="L34" s="43"/>
    </row>
    <row r="35" hidden="1" s="1" customFormat="1" ht="14.4" customHeight="1">
      <c r="B35" s="43"/>
      <c r="E35" s="128" t="s">
        <v>44</v>
      </c>
      <c r="F35" s="143">
        <f>ROUND((SUM(BI83:BI309)),  2)</f>
        <v>0</v>
      </c>
      <c r="I35" s="144">
        <v>0</v>
      </c>
      <c r="J35" s="143">
        <f>0</f>
        <v>0</v>
      </c>
      <c r="L35" s="43"/>
    </row>
    <row r="36" s="1" customFormat="1" ht="6.96" customHeight="1">
      <c r="B36" s="43"/>
      <c r="I36" s="129"/>
      <c r="L36" s="43"/>
    </row>
    <row r="37" s="1" customFormat="1" ht="25.44" customHeight="1">
      <c r="B37" s="43"/>
      <c r="C37" s="145"/>
      <c r="D37" s="146" t="s">
        <v>45</v>
      </c>
      <c r="E37" s="147"/>
      <c r="F37" s="147"/>
      <c r="G37" s="148" t="s">
        <v>46</v>
      </c>
      <c r="H37" s="149" t="s">
        <v>47</v>
      </c>
      <c r="I37" s="150"/>
      <c r="J37" s="151">
        <f>SUM(J28:J35)</f>
        <v>0</v>
      </c>
      <c r="K37" s="152"/>
      <c r="L37" s="43"/>
    </row>
    <row r="38" s="1" customFormat="1" ht="14.4" customHeight="1">
      <c r="B38" s="153"/>
      <c r="C38" s="154"/>
      <c r="D38" s="154"/>
      <c r="E38" s="154"/>
      <c r="F38" s="154"/>
      <c r="G38" s="154"/>
      <c r="H38" s="154"/>
      <c r="I38" s="155"/>
      <c r="J38" s="154"/>
      <c r="K38" s="154"/>
      <c r="L38" s="43"/>
    </row>
    <row r="42" s="1" customFormat="1" ht="6.96" customHeight="1">
      <c r="B42" s="156"/>
      <c r="C42" s="157"/>
      <c r="D42" s="157"/>
      <c r="E42" s="157"/>
      <c r="F42" s="157"/>
      <c r="G42" s="157"/>
      <c r="H42" s="157"/>
      <c r="I42" s="158"/>
      <c r="J42" s="157"/>
      <c r="K42" s="157"/>
      <c r="L42" s="43"/>
    </row>
    <row r="43" s="1" customFormat="1" ht="24.96" customHeight="1">
      <c r="B43" s="38"/>
      <c r="C43" s="23" t="s">
        <v>78</v>
      </c>
      <c r="D43" s="39"/>
      <c r="E43" s="39"/>
      <c r="F43" s="39"/>
      <c r="G43" s="39"/>
      <c r="H43" s="39"/>
      <c r="I43" s="129"/>
      <c r="J43" s="39"/>
      <c r="K43" s="39"/>
      <c r="L43" s="43"/>
    </row>
    <row r="44" s="1" customFormat="1" ht="6.96" customHeight="1">
      <c r="B44" s="38"/>
      <c r="C44" s="39"/>
      <c r="D44" s="39"/>
      <c r="E44" s="39"/>
      <c r="F44" s="39"/>
      <c r="G44" s="39"/>
      <c r="H44" s="39"/>
      <c r="I44" s="129"/>
      <c r="J44" s="39"/>
      <c r="K44" s="39"/>
      <c r="L44" s="43"/>
    </row>
    <row r="45" s="1" customFormat="1" ht="12" customHeight="1">
      <c r="B45" s="38"/>
      <c r="C45" s="32" t="s">
        <v>16</v>
      </c>
      <c r="D45" s="39"/>
      <c r="E45" s="39"/>
      <c r="F45" s="39"/>
      <c r="G45" s="39"/>
      <c r="H45" s="39"/>
      <c r="I45" s="129"/>
      <c r="J45" s="39"/>
      <c r="K45" s="39"/>
      <c r="L45" s="43"/>
    </row>
    <row r="46" s="1" customFormat="1" ht="16.5" customHeight="1">
      <c r="B46" s="38"/>
      <c r="C46" s="39"/>
      <c r="D46" s="39"/>
      <c r="E46" s="68" t="str">
        <f>E7</f>
        <v>DÝŠINA - REKONSTRUKCE ULICE V LOUŽKU</v>
      </c>
      <c r="F46" s="39"/>
      <c r="G46" s="39"/>
      <c r="H46" s="39"/>
      <c r="I46" s="129"/>
      <c r="J46" s="39"/>
      <c r="K46" s="39"/>
      <c r="L46" s="43"/>
    </row>
    <row r="47" s="1" customFormat="1" ht="6.96" customHeight="1">
      <c r="B47" s="38"/>
      <c r="C47" s="39"/>
      <c r="D47" s="39"/>
      <c r="E47" s="39"/>
      <c r="F47" s="39"/>
      <c r="G47" s="39"/>
      <c r="H47" s="39"/>
      <c r="I47" s="129"/>
      <c r="J47" s="39"/>
      <c r="K47" s="39"/>
      <c r="L47" s="43"/>
    </row>
    <row r="48" s="1" customFormat="1" ht="12" customHeight="1">
      <c r="B48" s="38"/>
      <c r="C48" s="32" t="s">
        <v>21</v>
      </c>
      <c r="D48" s="39"/>
      <c r="E48" s="39"/>
      <c r="F48" s="27" t="str">
        <f>F10</f>
        <v xml:space="preserve"> </v>
      </c>
      <c r="G48" s="39"/>
      <c r="H48" s="39"/>
      <c r="I48" s="132" t="s">
        <v>23</v>
      </c>
      <c r="J48" s="71" t="str">
        <f>IF(J10="","",J10)</f>
        <v>8. 4. 2019</v>
      </c>
      <c r="K48" s="39"/>
      <c r="L48" s="43"/>
    </row>
    <row r="49" s="1" customFormat="1" ht="6.96" customHeight="1">
      <c r="B49" s="38"/>
      <c r="C49" s="39"/>
      <c r="D49" s="39"/>
      <c r="E49" s="39"/>
      <c r="F49" s="39"/>
      <c r="G49" s="39"/>
      <c r="H49" s="39"/>
      <c r="I49" s="129"/>
      <c r="J49" s="39"/>
      <c r="K49" s="39"/>
      <c r="L49" s="43"/>
    </row>
    <row r="50" s="1" customFormat="1" ht="15.15" customHeight="1">
      <c r="B50" s="38"/>
      <c r="C50" s="32" t="s">
        <v>25</v>
      </c>
      <c r="D50" s="39"/>
      <c r="E50" s="39"/>
      <c r="F50" s="27" t="str">
        <f>E13</f>
        <v xml:space="preserve"> </v>
      </c>
      <c r="G50" s="39"/>
      <c r="H50" s="39"/>
      <c r="I50" s="132" t="s">
        <v>30</v>
      </c>
      <c r="J50" s="36" t="str">
        <f>E19</f>
        <v xml:space="preserve"> </v>
      </c>
      <c r="K50" s="39"/>
      <c r="L50" s="43"/>
    </row>
    <row r="51" s="1" customFormat="1" ht="15.15" customHeight="1">
      <c r="B51" s="38"/>
      <c r="C51" s="32" t="s">
        <v>28</v>
      </c>
      <c r="D51" s="39"/>
      <c r="E51" s="39"/>
      <c r="F51" s="27" t="str">
        <f>IF(E16="","",E16)</f>
        <v>Vyplň údaj</v>
      </c>
      <c r="G51" s="39"/>
      <c r="H51" s="39"/>
      <c r="I51" s="132" t="s">
        <v>32</v>
      </c>
      <c r="J51" s="36" t="str">
        <f>E22</f>
        <v xml:space="preserve"> </v>
      </c>
      <c r="K51" s="39"/>
      <c r="L51" s="43"/>
    </row>
    <row r="52" s="1" customFormat="1" ht="10.32" customHeight="1">
      <c r="B52" s="38"/>
      <c r="C52" s="39"/>
      <c r="D52" s="39"/>
      <c r="E52" s="39"/>
      <c r="F52" s="39"/>
      <c r="G52" s="39"/>
      <c r="H52" s="39"/>
      <c r="I52" s="129"/>
      <c r="J52" s="39"/>
      <c r="K52" s="39"/>
      <c r="L52" s="43"/>
    </row>
    <row r="53" s="1" customFormat="1" ht="29.28" customHeight="1">
      <c r="B53" s="38"/>
      <c r="C53" s="159" t="s">
        <v>79</v>
      </c>
      <c r="D53" s="160"/>
      <c r="E53" s="160"/>
      <c r="F53" s="160"/>
      <c r="G53" s="160"/>
      <c r="H53" s="160"/>
      <c r="I53" s="161"/>
      <c r="J53" s="162" t="s">
        <v>80</v>
      </c>
      <c r="K53" s="160"/>
      <c r="L53" s="43"/>
    </row>
    <row r="54" s="1" customFormat="1" ht="10.32" customHeight="1">
      <c r="B54" s="38"/>
      <c r="C54" s="39"/>
      <c r="D54" s="39"/>
      <c r="E54" s="39"/>
      <c r="F54" s="39"/>
      <c r="G54" s="39"/>
      <c r="H54" s="39"/>
      <c r="I54" s="129"/>
      <c r="J54" s="39"/>
      <c r="K54" s="39"/>
      <c r="L54" s="43"/>
    </row>
    <row r="55" s="1" customFormat="1" ht="22.8" customHeight="1">
      <c r="B55" s="38"/>
      <c r="C55" s="163" t="s">
        <v>67</v>
      </c>
      <c r="D55" s="39"/>
      <c r="E55" s="39"/>
      <c r="F55" s="39"/>
      <c r="G55" s="39"/>
      <c r="H55" s="39"/>
      <c r="I55" s="129"/>
      <c r="J55" s="101">
        <f>J83</f>
        <v>0</v>
      </c>
      <c r="K55" s="39"/>
      <c r="L55" s="43"/>
      <c r="AU55" s="17" t="s">
        <v>81</v>
      </c>
    </row>
    <row r="56" s="8" customFormat="1" ht="24.96" customHeight="1">
      <c r="B56" s="164"/>
      <c r="C56" s="165"/>
      <c r="D56" s="166" t="s">
        <v>82</v>
      </c>
      <c r="E56" s="167"/>
      <c r="F56" s="167"/>
      <c r="G56" s="167"/>
      <c r="H56" s="167"/>
      <c r="I56" s="168"/>
      <c r="J56" s="169">
        <f>J84</f>
        <v>0</v>
      </c>
      <c r="K56" s="165"/>
      <c r="L56" s="170"/>
    </row>
    <row r="57" s="9" customFormat="1" ht="19.92" customHeight="1">
      <c r="B57" s="171"/>
      <c r="C57" s="172"/>
      <c r="D57" s="173" t="s">
        <v>83</v>
      </c>
      <c r="E57" s="174"/>
      <c r="F57" s="174"/>
      <c r="G57" s="174"/>
      <c r="H57" s="174"/>
      <c r="I57" s="175"/>
      <c r="J57" s="176">
        <f>J85</f>
        <v>0</v>
      </c>
      <c r="K57" s="172"/>
      <c r="L57" s="177"/>
    </row>
    <row r="58" s="9" customFormat="1" ht="19.92" customHeight="1">
      <c r="B58" s="171"/>
      <c r="C58" s="172"/>
      <c r="D58" s="173" t="s">
        <v>84</v>
      </c>
      <c r="E58" s="174"/>
      <c r="F58" s="174"/>
      <c r="G58" s="174"/>
      <c r="H58" s="174"/>
      <c r="I58" s="175"/>
      <c r="J58" s="176">
        <f>J163</f>
        <v>0</v>
      </c>
      <c r="K58" s="172"/>
      <c r="L58" s="177"/>
    </row>
    <row r="59" s="9" customFormat="1" ht="19.92" customHeight="1">
      <c r="B59" s="171"/>
      <c r="C59" s="172"/>
      <c r="D59" s="173" t="s">
        <v>85</v>
      </c>
      <c r="E59" s="174"/>
      <c r="F59" s="174"/>
      <c r="G59" s="174"/>
      <c r="H59" s="174"/>
      <c r="I59" s="175"/>
      <c r="J59" s="176">
        <f>J167</f>
        <v>0</v>
      </c>
      <c r="K59" s="172"/>
      <c r="L59" s="177"/>
    </row>
    <row r="60" s="9" customFormat="1" ht="19.92" customHeight="1">
      <c r="B60" s="171"/>
      <c r="C60" s="172"/>
      <c r="D60" s="173" t="s">
        <v>86</v>
      </c>
      <c r="E60" s="174"/>
      <c r="F60" s="174"/>
      <c r="G60" s="174"/>
      <c r="H60" s="174"/>
      <c r="I60" s="175"/>
      <c r="J60" s="176">
        <f>J215</f>
        <v>0</v>
      </c>
      <c r="K60" s="172"/>
      <c r="L60" s="177"/>
    </row>
    <row r="61" s="9" customFormat="1" ht="19.92" customHeight="1">
      <c r="B61" s="171"/>
      <c r="C61" s="172"/>
      <c r="D61" s="173" t="s">
        <v>87</v>
      </c>
      <c r="E61" s="174"/>
      <c r="F61" s="174"/>
      <c r="G61" s="174"/>
      <c r="H61" s="174"/>
      <c r="I61" s="175"/>
      <c r="J61" s="176">
        <f>J235</f>
        <v>0</v>
      </c>
      <c r="K61" s="172"/>
      <c r="L61" s="177"/>
    </row>
    <row r="62" s="9" customFormat="1" ht="19.92" customHeight="1">
      <c r="B62" s="171"/>
      <c r="C62" s="172"/>
      <c r="D62" s="173" t="s">
        <v>88</v>
      </c>
      <c r="E62" s="174"/>
      <c r="F62" s="174"/>
      <c r="G62" s="174"/>
      <c r="H62" s="174"/>
      <c r="I62" s="175"/>
      <c r="J62" s="176">
        <f>J285</f>
        <v>0</v>
      </c>
      <c r="K62" s="172"/>
      <c r="L62" s="177"/>
    </row>
    <row r="63" s="8" customFormat="1" ht="24.96" customHeight="1">
      <c r="B63" s="164"/>
      <c r="C63" s="165"/>
      <c r="D63" s="166" t="s">
        <v>89</v>
      </c>
      <c r="E63" s="167"/>
      <c r="F63" s="167"/>
      <c r="G63" s="167"/>
      <c r="H63" s="167"/>
      <c r="I63" s="168"/>
      <c r="J63" s="169">
        <f>J303</f>
        <v>0</v>
      </c>
      <c r="K63" s="165"/>
      <c r="L63" s="170"/>
    </row>
    <row r="64" s="9" customFormat="1" ht="19.92" customHeight="1">
      <c r="B64" s="171"/>
      <c r="C64" s="172"/>
      <c r="D64" s="173" t="s">
        <v>90</v>
      </c>
      <c r="E64" s="174"/>
      <c r="F64" s="174"/>
      <c r="G64" s="174"/>
      <c r="H64" s="174"/>
      <c r="I64" s="175"/>
      <c r="J64" s="176">
        <f>J304</f>
        <v>0</v>
      </c>
      <c r="K64" s="172"/>
      <c r="L64" s="177"/>
    </row>
    <row r="65" s="9" customFormat="1" ht="19.92" customHeight="1">
      <c r="B65" s="171"/>
      <c r="C65" s="172"/>
      <c r="D65" s="173" t="s">
        <v>91</v>
      </c>
      <c r="E65" s="174"/>
      <c r="F65" s="174"/>
      <c r="G65" s="174"/>
      <c r="H65" s="174"/>
      <c r="I65" s="175"/>
      <c r="J65" s="176">
        <f>J308</f>
        <v>0</v>
      </c>
      <c r="K65" s="172"/>
      <c r="L65" s="177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29"/>
      <c r="J66" s="39"/>
      <c r="K66" s="39"/>
      <c r="L66" s="43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5"/>
      <c r="J67" s="59"/>
      <c r="K67" s="59"/>
      <c r="L67" s="43"/>
    </row>
    <row r="71" s="1" customFormat="1" ht="6.96" customHeight="1">
      <c r="B71" s="60"/>
      <c r="C71" s="61"/>
      <c r="D71" s="61"/>
      <c r="E71" s="61"/>
      <c r="F71" s="61"/>
      <c r="G71" s="61"/>
      <c r="H71" s="61"/>
      <c r="I71" s="158"/>
      <c r="J71" s="61"/>
      <c r="K71" s="61"/>
      <c r="L71" s="43"/>
    </row>
    <row r="72" s="1" customFormat="1" ht="24.96" customHeight="1">
      <c r="B72" s="38"/>
      <c r="C72" s="23" t="s">
        <v>92</v>
      </c>
      <c r="D72" s="39"/>
      <c r="E72" s="39"/>
      <c r="F72" s="39"/>
      <c r="G72" s="39"/>
      <c r="H72" s="39"/>
      <c r="I72" s="129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29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29"/>
      <c r="J74" s="39"/>
      <c r="K74" s="39"/>
      <c r="L74" s="43"/>
    </row>
    <row r="75" s="1" customFormat="1" ht="16.5" customHeight="1">
      <c r="B75" s="38"/>
      <c r="C75" s="39"/>
      <c r="D75" s="39"/>
      <c r="E75" s="68" t="str">
        <f>E7</f>
        <v>DÝŠINA - REKONSTRUKCE ULICE V LOUŽKU</v>
      </c>
      <c r="F75" s="39"/>
      <c r="G75" s="39"/>
      <c r="H75" s="39"/>
      <c r="I75" s="129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29"/>
      <c r="J76" s="39"/>
      <c r="K76" s="39"/>
      <c r="L76" s="43"/>
    </row>
    <row r="77" s="1" customFormat="1" ht="12" customHeight="1">
      <c r="B77" s="38"/>
      <c r="C77" s="32" t="s">
        <v>21</v>
      </c>
      <c r="D77" s="39"/>
      <c r="E77" s="39"/>
      <c r="F77" s="27" t="str">
        <f>F10</f>
        <v xml:space="preserve"> </v>
      </c>
      <c r="G77" s="39"/>
      <c r="H77" s="39"/>
      <c r="I77" s="132" t="s">
        <v>23</v>
      </c>
      <c r="J77" s="71" t="str">
        <f>IF(J10="","",J10)</f>
        <v>8. 4. 2019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29"/>
      <c r="J78" s="39"/>
      <c r="K78" s="39"/>
      <c r="L78" s="43"/>
    </row>
    <row r="79" s="1" customFormat="1" ht="15.15" customHeight="1">
      <c r="B79" s="38"/>
      <c r="C79" s="32" t="s">
        <v>25</v>
      </c>
      <c r="D79" s="39"/>
      <c r="E79" s="39"/>
      <c r="F79" s="27" t="str">
        <f>E13</f>
        <v xml:space="preserve"> </v>
      </c>
      <c r="G79" s="39"/>
      <c r="H79" s="39"/>
      <c r="I79" s="132" t="s">
        <v>30</v>
      </c>
      <c r="J79" s="36" t="str">
        <f>E19</f>
        <v xml:space="preserve"> </v>
      </c>
      <c r="K79" s="39"/>
      <c r="L79" s="43"/>
    </row>
    <row r="80" s="1" customFormat="1" ht="15.15" customHeight="1">
      <c r="B80" s="38"/>
      <c r="C80" s="32" t="s">
        <v>28</v>
      </c>
      <c r="D80" s="39"/>
      <c r="E80" s="39"/>
      <c r="F80" s="27" t="str">
        <f>IF(E16="","",E16)</f>
        <v>Vyplň údaj</v>
      </c>
      <c r="G80" s="39"/>
      <c r="H80" s="39"/>
      <c r="I80" s="132" t="s">
        <v>32</v>
      </c>
      <c r="J80" s="36" t="str">
        <f>E22</f>
        <v xml:space="preserve"> 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29"/>
      <c r="J81" s="39"/>
      <c r="K81" s="39"/>
      <c r="L81" s="43"/>
    </row>
    <row r="82" s="10" customFormat="1" ht="29.28" customHeight="1">
      <c r="B82" s="178"/>
      <c r="C82" s="179" t="s">
        <v>93</v>
      </c>
      <c r="D82" s="180" t="s">
        <v>54</v>
      </c>
      <c r="E82" s="180" t="s">
        <v>50</v>
      </c>
      <c r="F82" s="180" t="s">
        <v>51</v>
      </c>
      <c r="G82" s="180" t="s">
        <v>94</v>
      </c>
      <c r="H82" s="180" t="s">
        <v>95</v>
      </c>
      <c r="I82" s="181" t="s">
        <v>96</v>
      </c>
      <c r="J82" s="180" t="s">
        <v>80</v>
      </c>
      <c r="K82" s="182" t="s">
        <v>97</v>
      </c>
      <c r="L82" s="183"/>
      <c r="M82" s="91" t="s">
        <v>19</v>
      </c>
      <c r="N82" s="92" t="s">
        <v>39</v>
      </c>
      <c r="O82" s="92" t="s">
        <v>98</v>
      </c>
      <c r="P82" s="92" t="s">
        <v>99</v>
      </c>
      <c r="Q82" s="92" t="s">
        <v>100</v>
      </c>
      <c r="R82" s="92" t="s">
        <v>101</v>
      </c>
      <c r="S82" s="92" t="s">
        <v>102</v>
      </c>
      <c r="T82" s="93" t="s">
        <v>103</v>
      </c>
    </row>
    <row r="83" s="1" customFormat="1" ht="22.8" customHeight="1">
      <c r="B83" s="38"/>
      <c r="C83" s="98" t="s">
        <v>104</v>
      </c>
      <c r="D83" s="39"/>
      <c r="E83" s="39"/>
      <c r="F83" s="39"/>
      <c r="G83" s="39"/>
      <c r="H83" s="39"/>
      <c r="I83" s="129"/>
      <c r="J83" s="184">
        <f>BK83</f>
        <v>0</v>
      </c>
      <c r="K83" s="39"/>
      <c r="L83" s="43"/>
      <c r="M83" s="94"/>
      <c r="N83" s="95"/>
      <c r="O83" s="95"/>
      <c r="P83" s="185">
        <f>P84+P303</f>
        <v>0</v>
      </c>
      <c r="Q83" s="95"/>
      <c r="R83" s="185">
        <f>R84+R303</f>
        <v>160.12236000000002</v>
      </c>
      <c r="S83" s="95"/>
      <c r="T83" s="186">
        <f>T84+T303</f>
        <v>2.1645000000000003</v>
      </c>
      <c r="AT83" s="17" t="s">
        <v>68</v>
      </c>
      <c r="AU83" s="17" t="s">
        <v>81</v>
      </c>
      <c r="BK83" s="187">
        <f>BK84+BK303</f>
        <v>0</v>
      </c>
    </row>
    <row r="84" s="11" customFormat="1" ht="25.92" customHeight="1">
      <c r="B84" s="188"/>
      <c r="C84" s="189"/>
      <c r="D84" s="190" t="s">
        <v>68</v>
      </c>
      <c r="E84" s="191" t="s">
        <v>105</v>
      </c>
      <c r="F84" s="191" t="s">
        <v>106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P85+P163+P167+P215+P235+P285</f>
        <v>0</v>
      </c>
      <c r="Q84" s="196"/>
      <c r="R84" s="197">
        <f>R85+R163+R167+R215+R235+R285</f>
        <v>160.12236000000002</v>
      </c>
      <c r="S84" s="196"/>
      <c r="T84" s="198">
        <f>T85+T163+T167+T215+T235+T285</f>
        <v>2.1645000000000003</v>
      </c>
      <c r="AR84" s="199" t="s">
        <v>74</v>
      </c>
      <c r="AT84" s="200" t="s">
        <v>68</v>
      </c>
      <c r="AU84" s="200" t="s">
        <v>69</v>
      </c>
      <c r="AY84" s="199" t="s">
        <v>107</v>
      </c>
      <c r="BK84" s="201">
        <f>BK85+BK163+BK167+BK215+BK235+BK285</f>
        <v>0</v>
      </c>
    </row>
    <row r="85" s="11" customFormat="1" ht="22.8" customHeight="1">
      <c r="B85" s="188"/>
      <c r="C85" s="189"/>
      <c r="D85" s="190" t="s">
        <v>68</v>
      </c>
      <c r="E85" s="202" t="s">
        <v>74</v>
      </c>
      <c r="F85" s="202" t="s">
        <v>108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SUM(P86:P162)</f>
        <v>0</v>
      </c>
      <c r="Q85" s="196"/>
      <c r="R85" s="197">
        <f>SUM(R86:R162)</f>
        <v>13.805960000000001</v>
      </c>
      <c r="S85" s="196"/>
      <c r="T85" s="198">
        <f>SUM(T86:T162)</f>
        <v>2.1645000000000003</v>
      </c>
      <c r="AR85" s="199" t="s">
        <v>74</v>
      </c>
      <c r="AT85" s="200" t="s">
        <v>68</v>
      </c>
      <c r="AU85" s="200" t="s">
        <v>74</v>
      </c>
      <c r="AY85" s="199" t="s">
        <v>107</v>
      </c>
      <c r="BK85" s="201">
        <f>SUM(BK86:BK162)</f>
        <v>0</v>
      </c>
    </row>
    <row r="86" s="1" customFormat="1" ht="16.5" customHeight="1">
      <c r="B86" s="38"/>
      <c r="C86" s="204" t="s">
        <v>74</v>
      </c>
      <c r="D86" s="204" t="s">
        <v>109</v>
      </c>
      <c r="E86" s="205" t="s">
        <v>110</v>
      </c>
      <c r="F86" s="206" t="s">
        <v>111</v>
      </c>
      <c r="G86" s="207" t="s">
        <v>19</v>
      </c>
      <c r="H86" s="208">
        <v>38</v>
      </c>
      <c r="I86" s="209"/>
      <c r="J86" s="210">
        <f>ROUND(I86*H86,2)</f>
        <v>0</v>
      </c>
      <c r="K86" s="206" t="s">
        <v>19</v>
      </c>
      <c r="L86" s="43"/>
      <c r="M86" s="211" t="s">
        <v>19</v>
      </c>
      <c r="N86" s="212" t="s">
        <v>40</v>
      </c>
      <c r="O86" s="83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215" t="s">
        <v>112</v>
      </c>
      <c r="AT86" s="215" t="s">
        <v>109</v>
      </c>
      <c r="AU86" s="215" t="s">
        <v>76</v>
      </c>
      <c r="AY86" s="17" t="s">
        <v>107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74</v>
      </c>
      <c r="BK86" s="216">
        <f>ROUND(I86*H86,2)</f>
        <v>0</v>
      </c>
      <c r="BL86" s="17" t="s">
        <v>112</v>
      </c>
      <c r="BM86" s="215" t="s">
        <v>113</v>
      </c>
    </row>
    <row r="87" s="12" customFormat="1">
      <c r="B87" s="217"/>
      <c r="C87" s="218"/>
      <c r="D87" s="219" t="s">
        <v>114</v>
      </c>
      <c r="E87" s="220" t="s">
        <v>19</v>
      </c>
      <c r="F87" s="221" t="s">
        <v>115</v>
      </c>
      <c r="G87" s="218"/>
      <c r="H87" s="222">
        <v>380</v>
      </c>
      <c r="I87" s="223"/>
      <c r="J87" s="218"/>
      <c r="K87" s="218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114</v>
      </c>
      <c r="AU87" s="228" t="s">
        <v>76</v>
      </c>
      <c r="AV87" s="12" t="s">
        <v>76</v>
      </c>
      <c r="AW87" s="12" t="s">
        <v>31</v>
      </c>
      <c r="AX87" s="12" t="s">
        <v>74</v>
      </c>
      <c r="AY87" s="228" t="s">
        <v>107</v>
      </c>
    </row>
    <row r="88" s="12" customFormat="1">
      <c r="B88" s="217"/>
      <c r="C88" s="218"/>
      <c r="D88" s="219" t="s">
        <v>114</v>
      </c>
      <c r="E88" s="218"/>
      <c r="F88" s="221" t="s">
        <v>116</v>
      </c>
      <c r="G88" s="218"/>
      <c r="H88" s="222">
        <v>38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114</v>
      </c>
      <c r="AU88" s="228" t="s">
        <v>76</v>
      </c>
      <c r="AV88" s="12" t="s">
        <v>76</v>
      </c>
      <c r="AW88" s="12" t="s">
        <v>4</v>
      </c>
      <c r="AX88" s="12" t="s">
        <v>74</v>
      </c>
      <c r="AY88" s="228" t="s">
        <v>107</v>
      </c>
    </row>
    <row r="89" s="1" customFormat="1" ht="24" customHeight="1">
      <c r="B89" s="38"/>
      <c r="C89" s="204" t="s">
        <v>76</v>
      </c>
      <c r="D89" s="204" t="s">
        <v>109</v>
      </c>
      <c r="E89" s="205" t="s">
        <v>117</v>
      </c>
      <c r="F89" s="206" t="s">
        <v>118</v>
      </c>
      <c r="G89" s="207" t="s">
        <v>119</v>
      </c>
      <c r="H89" s="208">
        <v>6.5</v>
      </c>
      <c r="I89" s="209"/>
      <c r="J89" s="210">
        <f>ROUND(I89*H89,2)</f>
        <v>0</v>
      </c>
      <c r="K89" s="206" t="s">
        <v>120</v>
      </c>
      <c r="L89" s="43"/>
      <c r="M89" s="211" t="s">
        <v>19</v>
      </c>
      <c r="N89" s="212" t="s">
        <v>40</v>
      </c>
      <c r="O89" s="83"/>
      <c r="P89" s="213">
        <f>O89*H89</f>
        <v>0</v>
      </c>
      <c r="Q89" s="213">
        <v>4.0000000000000003E-05</v>
      </c>
      <c r="R89" s="213">
        <f>Q89*H89</f>
        <v>0.00026000000000000003</v>
      </c>
      <c r="S89" s="213">
        <v>0.128</v>
      </c>
      <c r="T89" s="214">
        <f>S89*H89</f>
        <v>0.83200000000000007</v>
      </c>
      <c r="AR89" s="215" t="s">
        <v>112</v>
      </c>
      <c r="AT89" s="215" t="s">
        <v>109</v>
      </c>
      <c r="AU89" s="215" t="s">
        <v>76</v>
      </c>
      <c r="AY89" s="17" t="s">
        <v>107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74</v>
      </c>
      <c r="BK89" s="216">
        <f>ROUND(I89*H89,2)</f>
        <v>0</v>
      </c>
      <c r="BL89" s="17" t="s">
        <v>112</v>
      </c>
      <c r="BM89" s="215" t="s">
        <v>121</v>
      </c>
    </row>
    <row r="90" s="1" customFormat="1">
      <c r="B90" s="38"/>
      <c r="C90" s="39"/>
      <c r="D90" s="219" t="s">
        <v>122</v>
      </c>
      <c r="E90" s="39"/>
      <c r="F90" s="229" t="s">
        <v>123</v>
      </c>
      <c r="G90" s="39"/>
      <c r="H90" s="39"/>
      <c r="I90" s="129"/>
      <c r="J90" s="39"/>
      <c r="K90" s="39"/>
      <c r="L90" s="43"/>
      <c r="M90" s="230"/>
      <c r="N90" s="83"/>
      <c r="O90" s="83"/>
      <c r="P90" s="83"/>
      <c r="Q90" s="83"/>
      <c r="R90" s="83"/>
      <c r="S90" s="83"/>
      <c r="T90" s="84"/>
      <c r="AT90" s="17" t="s">
        <v>122</v>
      </c>
      <c r="AU90" s="17" t="s">
        <v>76</v>
      </c>
    </row>
    <row r="91" s="1" customFormat="1">
      <c r="B91" s="38"/>
      <c r="C91" s="39"/>
      <c r="D91" s="219" t="s">
        <v>124</v>
      </c>
      <c r="E91" s="39"/>
      <c r="F91" s="229" t="s">
        <v>125</v>
      </c>
      <c r="G91" s="39"/>
      <c r="H91" s="39"/>
      <c r="I91" s="129"/>
      <c r="J91" s="39"/>
      <c r="K91" s="39"/>
      <c r="L91" s="43"/>
      <c r="M91" s="230"/>
      <c r="N91" s="83"/>
      <c r="O91" s="83"/>
      <c r="P91" s="83"/>
      <c r="Q91" s="83"/>
      <c r="R91" s="83"/>
      <c r="S91" s="83"/>
      <c r="T91" s="84"/>
      <c r="AT91" s="17" t="s">
        <v>124</v>
      </c>
      <c r="AU91" s="17" t="s">
        <v>76</v>
      </c>
    </row>
    <row r="92" s="1" customFormat="1" ht="24" customHeight="1">
      <c r="B92" s="38"/>
      <c r="C92" s="204" t="s">
        <v>126</v>
      </c>
      <c r="D92" s="204" t="s">
        <v>109</v>
      </c>
      <c r="E92" s="205" t="s">
        <v>127</v>
      </c>
      <c r="F92" s="206" t="s">
        <v>128</v>
      </c>
      <c r="G92" s="207" t="s">
        <v>129</v>
      </c>
      <c r="H92" s="208">
        <v>6.5</v>
      </c>
      <c r="I92" s="209"/>
      <c r="J92" s="210">
        <f>ROUND(I92*H92,2)</f>
        <v>0</v>
      </c>
      <c r="K92" s="206" t="s">
        <v>120</v>
      </c>
      <c r="L92" s="43"/>
      <c r="M92" s="211" t="s">
        <v>19</v>
      </c>
      <c r="N92" s="212" t="s">
        <v>40</v>
      </c>
      <c r="O92" s="83"/>
      <c r="P92" s="213">
        <f>O92*H92</f>
        <v>0</v>
      </c>
      <c r="Q92" s="213">
        <v>0</v>
      </c>
      <c r="R92" s="213">
        <f>Q92*H92</f>
        <v>0</v>
      </c>
      <c r="S92" s="213">
        <v>0.20499999999999999</v>
      </c>
      <c r="T92" s="214">
        <f>S92*H92</f>
        <v>1.3325</v>
      </c>
      <c r="AR92" s="215" t="s">
        <v>112</v>
      </c>
      <c r="AT92" s="215" t="s">
        <v>109</v>
      </c>
      <c r="AU92" s="215" t="s">
        <v>76</v>
      </c>
      <c r="AY92" s="17" t="s">
        <v>107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74</v>
      </c>
      <c r="BK92" s="216">
        <f>ROUND(I92*H92,2)</f>
        <v>0</v>
      </c>
      <c r="BL92" s="17" t="s">
        <v>112</v>
      </c>
      <c r="BM92" s="215" t="s">
        <v>130</v>
      </c>
    </row>
    <row r="93" s="1" customFormat="1">
      <c r="B93" s="38"/>
      <c r="C93" s="39"/>
      <c r="D93" s="219" t="s">
        <v>122</v>
      </c>
      <c r="E93" s="39"/>
      <c r="F93" s="229" t="s">
        <v>131</v>
      </c>
      <c r="G93" s="39"/>
      <c r="H93" s="39"/>
      <c r="I93" s="129"/>
      <c r="J93" s="39"/>
      <c r="K93" s="39"/>
      <c r="L93" s="43"/>
      <c r="M93" s="230"/>
      <c r="N93" s="83"/>
      <c r="O93" s="83"/>
      <c r="P93" s="83"/>
      <c r="Q93" s="83"/>
      <c r="R93" s="83"/>
      <c r="S93" s="83"/>
      <c r="T93" s="84"/>
      <c r="AT93" s="17" t="s">
        <v>122</v>
      </c>
      <c r="AU93" s="17" t="s">
        <v>76</v>
      </c>
    </row>
    <row r="94" s="1" customFormat="1" ht="24" customHeight="1">
      <c r="B94" s="38"/>
      <c r="C94" s="204" t="s">
        <v>112</v>
      </c>
      <c r="D94" s="204" t="s">
        <v>109</v>
      </c>
      <c r="E94" s="205" t="s">
        <v>132</v>
      </c>
      <c r="F94" s="206" t="s">
        <v>133</v>
      </c>
      <c r="G94" s="207" t="s">
        <v>134</v>
      </c>
      <c r="H94" s="208">
        <v>357.99000000000001</v>
      </c>
      <c r="I94" s="209"/>
      <c r="J94" s="210">
        <f>ROUND(I94*H94,2)</f>
        <v>0</v>
      </c>
      <c r="K94" s="206" t="s">
        <v>120</v>
      </c>
      <c r="L94" s="43"/>
      <c r="M94" s="211" t="s">
        <v>19</v>
      </c>
      <c r="N94" s="212" t="s">
        <v>40</v>
      </c>
      <c r="O94" s="83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215" t="s">
        <v>112</v>
      </c>
      <c r="AT94" s="215" t="s">
        <v>109</v>
      </c>
      <c r="AU94" s="215" t="s">
        <v>76</v>
      </c>
      <c r="AY94" s="17" t="s">
        <v>107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74</v>
      </c>
      <c r="BK94" s="216">
        <f>ROUND(I94*H94,2)</f>
        <v>0</v>
      </c>
      <c r="BL94" s="17" t="s">
        <v>112</v>
      </c>
      <c r="BM94" s="215" t="s">
        <v>135</v>
      </c>
    </row>
    <row r="95" s="1" customFormat="1">
      <c r="B95" s="38"/>
      <c r="C95" s="39"/>
      <c r="D95" s="219" t="s">
        <v>122</v>
      </c>
      <c r="E95" s="39"/>
      <c r="F95" s="229" t="s">
        <v>136</v>
      </c>
      <c r="G95" s="39"/>
      <c r="H95" s="39"/>
      <c r="I95" s="129"/>
      <c r="J95" s="39"/>
      <c r="K95" s="39"/>
      <c r="L95" s="43"/>
      <c r="M95" s="230"/>
      <c r="N95" s="83"/>
      <c r="O95" s="83"/>
      <c r="P95" s="83"/>
      <c r="Q95" s="83"/>
      <c r="R95" s="83"/>
      <c r="S95" s="83"/>
      <c r="T95" s="84"/>
      <c r="AT95" s="17" t="s">
        <v>122</v>
      </c>
      <c r="AU95" s="17" t="s">
        <v>76</v>
      </c>
    </row>
    <row r="96" s="12" customFormat="1">
      <c r="B96" s="217"/>
      <c r="C96" s="218"/>
      <c r="D96" s="219" t="s">
        <v>114</v>
      </c>
      <c r="E96" s="220" t="s">
        <v>19</v>
      </c>
      <c r="F96" s="221" t="s">
        <v>137</v>
      </c>
      <c r="G96" s="218"/>
      <c r="H96" s="222">
        <v>323.36000000000001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114</v>
      </c>
      <c r="AU96" s="228" t="s">
        <v>76</v>
      </c>
      <c r="AV96" s="12" t="s">
        <v>76</v>
      </c>
      <c r="AW96" s="12" t="s">
        <v>31</v>
      </c>
      <c r="AX96" s="12" t="s">
        <v>69</v>
      </c>
      <c r="AY96" s="228" t="s">
        <v>107</v>
      </c>
    </row>
    <row r="97" s="12" customFormat="1">
      <c r="B97" s="217"/>
      <c r="C97" s="218"/>
      <c r="D97" s="219" t="s">
        <v>114</v>
      </c>
      <c r="E97" s="220" t="s">
        <v>19</v>
      </c>
      <c r="F97" s="221" t="s">
        <v>138</v>
      </c>
      <c r="G97" s="218"/>
      <c r="H97" s="222">
        <v>10.880000000000001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114</v>
      </c>
      <c r="AU97" s="228" t="s">
        <v>76</v>
      </c>
      <c r="AV97" s="12" t="s">
        <v>76</v>
      </c>
      <c r="AW97" s="12" t="s">
        <v>31</v>
      </c>
      <c r="AX97" s="12" t="s">
        <v>69</v>
      </c>
      <c r="AY97" s="228" t="s">
        <v>107</v>
      </c>
    </row>
    <row r="98" s="13" customFormat="1">
      <c r="B98" s="231"/>
      <c r="C98" s="232"/>
      <c r="D98" s="219" t="s">
        <v>114</v>
      </c>
      <c r="E98" s="233" t="s">
        <v>19</v>
      </c>
      <c r="F98" s="234" t="s">
        <v>139</v>
      </c>
      <c r="G98" s="232"/>
      <c r="H98" s="233" t="s">
        <v>19</v>
      </c>
      <c r="I98" s="235"/>
      <c r="J98" s="232"/>
      <c r="K98" s="232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114</v>
      </c>
      <c r="AU98" s="240" t="s">
        <v>76</v>
      </c>
      <c r="AV98" s="13" t="s">
        <v>74</v>
      </c>
      <c r="AW98" s="13" t="s">
        <v>31</v>
      </c>
      <c r="AX98" s="13" t="s">
        <v>69</v>
      </c>
      <c r="AY98" s="240" t="s">
        <v>107</v>
      </c>
    </row>
    <row r="99" s="12" customFormat="1">
      <c r="B99" s="217"/>
      <c r="C99" s="218"/>
      <c r="D99" s="219" t="s">
        <v>114</v>
      </c>
      <c r="E99" s="220" t="s">
        <v>19</v>
      </c>
      <c r="F99" s="221" t="s">
        <v>8</v>
      </c>
      <c r="G99" s="218"/>
      <c r="H99" s="222">
        <v>15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114</v>
      </c>
      <c r="AU99" s="228" t="s">
        <v>76</v>
      </c>
      <c r="AV99" s="12" t="s">
        <v>76</v>
      </c>
      <c r="AW99" s="12" t="s">
        <v>31</v>
      </c>
      <c r="AX99" s="12" t="s">
        <v>69</v>
      </c>
      <c r="AY99" s="228" t="s">
        <v>107</v>
      </c>
    </row>
    <row r="100" s="12" customFormat="1">
      <c r="B100" s="217"/>
      <c r="C100" s="218"/>
      <c r="D100" s="219" t="s">
        <v>114</v>
      </c>
      <c r="E100" s="220" t="s">
        <v>19</v>
      </c>
      <c r="F100" s="221" t="s">
        <v>140</v>
      </c>
      <c r="G100" s="218"/>
      <c r="H100" s="222">
        <v>8.75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114</v>
      </c>
      <c r="AU100" s="228" t="s">
        <v>76</v>
      </c>
      <c r="AV100" s="12" t="s">
        <v>76</v>
      </c>
      <c r="AW100" s="12" t="s">
        <v>31</v>
      </c>
      <c r="AX100" s="12" t="s">
        <v>69</v>
      </c>
      <c r="AY100" s="228" t="s">
        <v>107</v>
      </c>
    </row>
    <row r="101" s="14" customFormat="1">
      <c r="B101" s="241"/>
      <c r="C101" s="242"/>
      <c r="D101" s="219" t="s">
        <v>114</v>
      </c>
      <c r="E101" s="243" t="s">
        <v>19</v>
      </c>
      <c r="F101" s="244" t="s">
        <v>141</v>
      </c>
      <c r="G101" s="242"/>
      <c r="H101" s="245">
        <v>357.99000000000001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AT101" s="251" t="s">
        <v>114</v>
      </c>
      <c r="AU101" s="251" t="s">
        <v>76</v>
      </c>
      <c r="AV101" s="14" t="s">
        <v>112</v>
      </c>
      <c r="AW101" s="14" t="s">
        <v>31</v>
      </c>
      <c r="AX101" s="14" t="s">
        <v>74</v>
      </c>
      <c r="AY101" s="251" t="s">
        <v>107</v>
      </c>
    </row>
    <row r="102" s="1" customFormat="1" ht="24" customHeight="1">
      <c r="B102" s="38"/>
      <c r="C102" s="204" t="s">
        <v>142</v>
      </c>
      <c r="D102" s="204" t="s">
        <v>109</v>
      </c>
      <c r="E102" s="205" t="s">
        <v>143</v>
      </c>
      <c r="F102" s="206" t="s">
        <v>144</v>
      </c>
      <c r="G102" s="207" t="s">
        <v>134</v>
      </c>
      <c r="H102" s="208">
        <v>107.39700000000001</v>
      </c>
      <c r="I102" s="209"/>
      <c r="J102" s="210">
        <f>ROUND(I102*H102,2)</f>
        <v>0</v>
      </c>
      <c r="K102" s="206" t="s">
        <v>120</v>
      </c>
      <c r="L102" s="43"/>
      <c r="M102" s="211" t="s">
        <v>19</v>
      </c>
      <c r="N102" s="212" t="s">
        <v>40</v>
      </c>
      <c r="O102" s="83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215" t="s">
        <v>112</v>
      </c>
      <c r="AT102" s="215" t="s">
        <v>109</v>
      </c>
      <c r="AU102" s="215" t="s">
        <v>76</v>
      </c>
      <c r="AY102" s="17" t="s">
        <v>107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74</v>
      </c>
      <c r="BK102" s="216">
        <f>ROUND(I102*H102,2)</f>
        <v>0</v>
      </c>
      <c r="BL102" s="17" t="s">
        <v>112</v>
      </c>
      <c r="BM102" s="215" t="s">
        <v>145</v>
      </c>
    </row>
    <row r="103" s="1" customFormat="1">
      <c r="B103" s="38"/>
      <c r="C103" s="39"/>
      <c r="D103" s="219" t="s">
        <v>122</v>
      </c>
      <c r="E103" s="39"/>
      <c r="F103" s="229" t="s">
        <v>136</v>
      </c>
      <c r="G103" s="39"/>
      <c r="H103" s="39"/>
      <c r="I103" s="129"/>
      <c r="J103" s="39"/>
      <c r="K103" s="39"/>
      <c r="L103" s="43"/>
      <c r="M103" s="230"/>
      <c r="N103" s="83"/>
      <c r="O103" s="83"/>
      <c r="P103" s="83"/>
      <c r="Q103" s="83"/>
      <c r="R103" s="83"/>
      <c r="S103" s="83"/>
      <c r="T103" s="84"/>
      <c r="AT103" s="17" t="s">
        <v>122</v>
      </c>
      <c r="AU103" s="17" t="s">
        <v>76</v>
      </c>
    </row>
    <row r="104" s="12" customFormat="1">
      <c r="B104" s="217"/>
      <c r="C104" s="218"/>
      <c r="D104" s="219" t="s">
        <v>114</v>
      </c>
      <c r="E104" s="218"/>
      <c r="F104" s="221" t="s">
        <v>146</v>
      </c>
      <c r="G104" s="218"/>
      <c r="H104" s="222">
        <v>107.39700000000001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114</v>
      </c>
      <c r="AU104" s="228" t="s">
        <v>76</v>
      </c>
      <c r="AV104" s="12" t="s">
        <v>76</v>
      </c>
      <c r="AW104" s="12" t="s">
        <v>4</v>
      </c>
      <c r="AX104" s="12" t="s">
        <v>74</v>
      </c>
      <c r="AY104" s="228" t="s">
        <v>107</v>
      </c>
    </row>
    <row r="105" s="1" customFormat="1" ht="24" customHeight="1">
      <c r="B105" s="38"/>
      <c r="C105" s="204" t="s">
        <v>147</v>
      </c>
      <c r="D105" s="204" t="s">
        <v>109</v>
      </c>
      <c r="E105" s="205" t="s">
        <v>148</v>
      </c>
      <c r="F105" s="206" t="s">
        <v>149</v>
      </c>
      <c r="G105" s="207" t="s">
        <v>134</v>
      </c>
      <c r="H105" s="208">
        <v>9.5999999999999996</v>
      </c>
      <c r="I105" s="209"/>
      <c r="J105" s="210">
        <f>ROUND(I105*H105,2)</f>
        <v>0</v>
      </c>
      <c r="K105" s="206" t="s">
        <v>120</v>
      </c>
      <c r="L105" s="43"/>
      <c r="M105" s="211" t="s">
        <v>19</v>
      </c>
      <c r="N105" s="212" t="s">
        <v>40</v>
      </c>
      <c r="O105" s="83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215" t="s">
        <v>112</v>
      </c>
      <c r="AT105" s="215" t="s">
        <v>109</v>
      </c>
      <c r="AU105" s="215" t="s">
        <v>76</v>
      </c>
      <c r="AY105" s="17" t="s">
        <v>107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74</v>
      </c>
      <c r="BK105" s="216">
        <f>ROUND(I105*H105,2)</f>
        <v>0</v>
      </c>
      <c r="BL105" s="17" t="s">
        <v>112</v>
      </c>
      <c r="BM105" s="215" t="s">
        <v>150</v>
      </c>
    </row>
    <row r="106" s="1" customFormat="1">
      <c r="B106" s="38"/>
      <c r="C106" s="39"/>
      <c r="D106" s="219" t="s">
        <v>122</v>
      </c>
      <c r="E106" s="39"/>
      <c r="F106" s="229" t="s">
        <v>151</v>
      </c>
      <c r="G106" s="39"/>
      <c r="H106" s="39"/>
      <c r="I106" s="129"/>
      <c r="J106" s="39"/>
      <c r="K106" s="39"/>
      <c r="L106" s="43"/>
      <c r="M106" s="230"/>
      <c r="N106" s="83"/>
      <c r="O106" s="83"/>
      <c r="P106" s="83"/>
      <c r="Q106" s="83"/>
      <c r="R106" s="83"/>
      <c r="S106" s="83"/>
      <c r="T106" s="84"/>
      <c r="AT106" s="17" t="s">
        <v>122</v>
      </c>
      <c r="AU106" s="17" t="s">
        <v>76</v>
      </c>
    </row>
    <row r="107" s="12" customFormat="1">
      <c r="B107" s="217"/>
      <c r="C107" s="218"/>
      <c r="D107" s="219" t="s">
        <v>114</v>
      </c>
      <c r="E107" s="220" t="s">
        <v>19</v>
      </c>
      <c r="F107" s="221" t="s">
        <v>152</v>
      </c>
      <c r="G107" s="218"/>
      <c r="H107" s="222">
        <v>9.5999999999999996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114</v>
      </c>
      <c r="AU107" s="228" t="s">
        <v>76</v>
      </c>
      <c r="AV107" s="12" t="s">
        <v>76</v>
      </c>
      <c r="AW107" s="12" t="s">
        <v>31</v>
      </c>
      <c r="AX107" s="12" t="s">
        <v>74</v>
      </c>
      <c r="AY107" s="228" t="s">
        <v>107</v>
      </c>
    </row>
    <row r="108" s="1" customFormat="1" ht="24" customHeight="1">
      <c r="B108" s="38"/>
      <c r="C108" s="204" t="s">
        <v>153</v>
      </c>
      <c r="D108" s="204" t="s">
        <v>109</v>
      </c>
      <c r="E108" s="205" t="s">
        <v>154</v>
      </c>
      <c r="F108" s="206" t="s">
        <v>155</v>
      </c>
      <c r="G108" s="207" t="s">
        <v>134</v>
      </c>
      <c r="H108" s="208">
        <v>2.8799999999999999</v>
      </c>
      <c r="I108" s="209"/>
      <c r="J108" s="210">
        <f>ROUND(I108*H108,2)</f>
        <v>0</v>
      </c>
      <c r="K108" s="206" t="s">
        <v>120</v>
      </c>
      <c r="L108" s="43"/>
      <c r="M108" s="211" t="s">
        <v>19</v>
      </c>
      <c r="N108" s="212" t="s">
        <v>40</v>
      </c>
      <c r="O108" s="83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215" t="s">
        <v>112</v>
      </c>
      <c r="AT108" s="215" t="s">
        <v>109</v>
      </c>
      <c r="AU108" s="215" t="s">
        <v>76</v>
      </c>
      <c r="AY108" s="17" t="s">
        <v>107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74</v>
      </c>
      <c r="BK108" s="216">
        <f>ROUND(I108*H108,2)</f>
        <v>0</v>
      </c>
      <c r="BL108" s="17" t="s">
        <v>112</v>
      </c>
      <c r="BM108" s="215" t="s">
        <v>156</v>
      </c>
    </row>
    <row r="109" s="1" customFormat="1">
      <c r="B109" s="38"/>
      <c r="C109" s="39"/>
      <c r="D109" s="219" t="s">
        <v>122</v>
      </c>
      <c r="E109" s="39"/>
      <c r="F109" s="229" t="s">
        <v>151</v>
      </c>
      <c r="G109" s="39"/>
      <c r="H109" s="39"/>
      <c r="I109" s="129"/>
      <c r="J109" s="39"/>
      <c r="K109" s="39"/>
      <c r="L109" s="43"/>
      <c r="M109" s="230"/>
      <c r="N109" s="83"/>
      <c r="O109" s="83"/>
      <c r="P109" s="83"/>
      <c r="Q109" s="83"/>
      <c r="R109" s="83"/>
      <c r="S109" s="83"/>
      <c r="T109" s="84"/>
      <c r="AT109" s="17" t="s">
        <v>122</v>
      </c>
      <c r="AU109" s="17" t="s">
        <v>76</v>
      </c>
    </row>
    <row r="110" s="12" customFormat="1">
      <c r="B110" s="217"/>
      <c r="C110" s="218"/>
      <c r="D110" s="219" t="s">
        <v>114</v>
      </c>
      <c r="E110" s="218"/>
      <c r="F110" s="221" t="s">
        <v>157</v>
      </c>
      <c r="G110" s="218"/>
      <c r="H110" s="222">
        <v>2.8799999999999999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114</v>
      </c>
      <c r="AU110" s="228" t="s">
        <v>76</v>
      </c>
      <c r="AV110" s="12" t="s">
        <v>76</v>
      </c>
      <c r="AW110" s="12" t="s">
        <v>4</v>
      </c>
      <c r="AX110" s="12" t="s">
        <v>74</v>
      </c>
      <c r="AY110" s="228" t="s">
        <v>107</v>
      </c>
    </row>
    <row r="111" s="1" customFormat="1" ht="24" customHeight="1">
      <c r="B111" s="38"/>
      <c r="C111" s="204" t="s">
        <v>158</v>
      </c>
      <c r="D111" s="204" t="s">
        <v>109</v>
      </c>
      <c r="E111" s="205" t="s">
        <v>159</v>
      </c>
      <c r="F111" s="206" t="s">
        <v>160</v>
      </c>
      <c r="G111" s="207" t="s">
        <v>134</v>
      </c>
      <c r="H111" s="208">
        <v>367.58999999999998</v>
      </c>
      <c r="I111" s="209"/>
      <c r="J111" s="210">
        <f>ROUND(I111*H111,2)</f>
        <v>0</v>
      </c>
      <c r="K111" s="206" t="s">
        <v>120</v>
      </c>
      <c r="L111" s="43"/>
      <c r="M111" s="211" t="s">
        <v>19</v>
      </c>
      <c r="N111" s="212" t="s">
        <v>40</v>
      </c>
      <c r="O111" s="83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15" t="s">
        <v>112</v>
      </c>
      <c r="AT111" s="215" t="s">
        <v>109</v>
      </c>
      <c r="AU111" s="215" t="s">
        <v>76</v>
      </c>
      <c r="AY111" s="17" t="s">
        <v>107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74</v>
      </c>
      <c r="BK111" s="216">
        <f>ROUND(I111*H111,2)</f>
        <v>0</v>
      </c>
      <c r="BL111" s="17" t="s">
        <v>112</v>
      </c>
      <c r="BM111" s="215" t="s">
        <v>161</v>
      </c>
    </row>
    <row r="112" s="1" customFormat="1">
      <c r="B112" s="38"/>
      <c r="C112" s="39"/>
      <c r="D112" s="219" t="s">
        <v>122</v>
      </c>
      <c r="E112" s="39"/>
      <c r="F112" s="229" t="s">
        <v>162</v>
      </c>
      <c r="G112" s="39"/>
      <c r="H112" s="39"/>
      <c r="I112" s="129"/>
      <c r="J112" s="39"/>
      <c r="K112" s="39"/>
      <c r="L112" s="43"/>
      <c r="M112" s="230"/>
      <c r="N112" s="83"/>
      <c r="O112" s="83"/>
      <c r="P112" s="83"/>
      <c r="Q112" s="83"/>
      <c r="R112" s="83"/>
      <c r="S112" s="83"/>
      <c r="T112" s="84"/>
      <c r="AT112" s="17" t="s">
        <v>122</v>
      </c>
      <c r="AU112" s="17" t="s">
        <v>76</v>
      </c>
    </row>
    <row r="113" s="12" customFormat="1">
      <c r="B113" s="217"/>
      <c r="C113" s="218"/>
      <c r="D113" s="219" t="s">
        <v>114</v>
      </c>
      <c r="E113" s="220" t="s">
        <v>19</v>
      </c>
      <c r="F113" s="221" t="s">
        <v>163</v>
      </c>
      <c r="G113" s="218"/>
      <c r="H113" s="222">
        <v>367.58999999999998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114</v>
      </c>
      <c r="AU113" s="228" t="s">
        <v>76</v>
      </c>
      <c r="AV113" s="12" t="s">
        <v>76</v>
      </c>
      <c r="AW113" s="12" t="s">
        <v>31</v>
      </c>
      <c r="AX113" s="12" t="s">
        <v>74</v>
      </c>
      <c r="AY113" s="228" t="s">
        <v>107</v>
      </c>
    </row>
    <row r="114" s="1" customFormat="1" ht="36" customHeight="1">
      <c r="B114" s="38"/>
      <c r="C114" s="204" t="s">
        <v>164</v>
      </c>
      <c r="D114" s="204" t="s">
        <v>109</v>
      </c>
      <c r="E114" s="205" t="s">
        <v>165</v>
      </c>
      <c r="F114" s="206" t="s">
        <v>166</v>
      </c>
      <c r="G114" s="207" t="s">
        <v>134</v>
      </c>
      <c r="H114" s="208">
        <v>1837.9500000000001</v>
      </c>
      <c r="I114" s="209"/>
      <c r="J114" s="210">
        <f>ROUND(I114*H114,2)</f>
        <v>0</v>
      </c>
      <c r="K114" s="206" t="s">
        <v>120</v>
      </c>
      <c r="L114" s="43"/>
      <c r="M114" s="211" t="s">
        <v>19</v>
      </c>
      <c r="N114" s="212" t="s">
        <v>40</v>
      </c>
      <c r="O114" s="83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AR114" s="215" t="s">
        <v>112</v>
      </c>
      <c r="AT114" s="215" t="s">
        <v>109</v>
      </c>
      <c r="AU114" s="215" t="s">
        <v>76</v>
      </c>
      <c r="AY114" s="17" t="s">
        <v>107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74</v>
      </c>
      <c r="BK114" s="216">
        <f>ROUND(I114*H114,2)</f>
        <v>0</v>
      </c>
      <c r="BL114" s="17" t="s">
        <v>112</v>
      </c>
      <c r="BM114" s="215" t="s">
        <v>167</v>
      </c>
    </row>
    <row r="115" s="1" customFormat="1">
      <c r="B115" s="38"/>
      <c r="C115" s="39"/>
      <c r="D115" s="219" t="s">
        <v>122</v>
      </c>
      <c r="E115" s="39"/>
      <c r="F115" s="229" t="s">
        <v>162</v>
      </c>
      <c r="G115" s="39"/>
      <c r="H115" s="39"/>
      <c r="I115" s="129"/>
      <c r="J115" s="39"/>
      <c r="K115" s="39"/>
      <c r="L115" s="43"/>
      <c r="M115" s="230"/>
      <c r="N115" s="83"/>
      <c r="O115" s="83"/>
      <c r="P115" s="83"/>
      <c r="Q115" s="83"/>
      <c r="R115" s="83"/>
      <c r="S115" s="83"/>
      <c r="T115" s="84"/>
      <c r="AT115" s="17" t="s">
        <v>122</v>
      </c>
      <c r="AU115" s="17" t="s">
        <v>76</v>
      </c>
    </row>
    <row r="116" s="1" customFormat="1">
      <c r="B116" s="38"/>
      <c r="C116" s="39"/>
      <c r="D116" s="219" t="s">
        <v>124</v>
      </c>
      <c r="E116" s="39"/>
      <c r="F116" s="229" t="s">
        <v>168</v>
      </c>
      <c r="G116" s="39"/>
      <c r="H116" s="39"/>
      <c r="I116" s="129"/>
      <c r="J116" s="39"/>
      <c r="K116" s="39"/>
      <c r="L116" s="43"/>
      <c r="M116" s="230"/>
      <c r="N116" s="83"/>
      <c r="O116" s="83"/>
      <c r="P116" s="83"/>
      <c r="Q116" s="83"/>
      <c r="R116" s="83"/>
      <c r="S116" s="83"/>
      <c r="T116" s="84"/>
      <c r="AT116" s="17" t="s">
        <v>124</v>
      </c>
      <c r="AU116" s="17" t="s">
        <v>76</v>
      </c>
    </row>
    <row r="117" s="12" customFormat="1">
      <c r="B117" s="217"/>
      <c r="C117" s="218"/>
      <c r="D117" s="219" t="s">
        <v>114</v>
      </c>
      <c r="E117" s="218"/>
      <c r="F117" s="221" t="s">
        <v>169</v>
      </c>
      <c r="G117" s="218"/>
      <c r="H117" s="222">
        <v>1837.9500000000001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114</v>
      </c>
      <c r="AU117" s="228" t="s">
        <v>76</v>
      </c>
      <c r="AV117" s="12" t="s">
        <v>76</v>
      </c>
      <c r="AW117" s="12" t="s">
        <v>4</v>
      </c>
      <c r="AX117" s="12" t="s">
        <v>74</v>
      </c>
      <c r="AY117" s="228" t="s">
        <v>107</v>
      </c>
    </row>
    <row r="118" s="1" customFormat="1" ht="36" customHeight="1">
      <c r="B118" s="38"/>
      <c r="C118" s="204" t="s">
        <v>170</v>
      </c>
      <c r="D118" s="204" t="s">
        <v>109</v>
      </c>
      <c r="E118" s="205" t="s">
        <v>171</v>
      </c>
      <c r="F118" s="206" t="s">
        <v>172</v>
      </c>
      <c r="G118" s="207" t="s">
        <v>134</v>
      </c>
      <c r="H118" s="208">
        <v>4.7999999999999998</v>
      </c>
      <c r="I118" s="209"/>
      <c r="J118" s="210">
        <f>ROUND(I118*H118,2)</f>
        <v>0</v>
      </c>
      <c r="K118" s="206" t="s">
        <v>120</v>
      </c>
      <c r="L118" s="43"/>
      <c r="M118" s="211" t="s">
        <v>19</v>
      </c>
      <c r="N118" s="212" t="s">
        <v>40</v>
      </c>
      <c r="O118" s="83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215" t="s">
        <v>112</v>
      </c>
      <c r="AT118" s="215" t="s">
        <v>109</v>
      </c>
      <c r="AU118" s="215" t="s">
        <v>76</v>
      </c>
      <c r="AY118" s="17" t="s">
        <v>107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74</v>
      </c>
      <c r="BK118" s="216">
        <f>ROUND(I118*H118,2)</f>
        <v>0</v>
      </c>
      <c r="BL118" s="17" t="s">
        <v>112</v>
      </c>
      <c r="BM118" s="215" t="s">
        <v>173</v>
      </c>
    </row>
    <row r="119" s="1" customFormat="1">
      <c r="B119" s="38"/>
      <c r="C119" s="39"/>
      <c r="D119" s="219" t="s">
        <v>122</v>
      </c>
      <c r="E119" s="39"/>
      <c r="F119" s="229" t="s">
        <v>174</v>
      </c>
      <c r="G119" s="39"/>
      <c r="H119" s="39"/>
      <c r="I119" s="129"/>
      <c r="J119" s="39"/>
      <c r="K119" s="39"/>
      <c r="L119" s="43"/>
      <c r="M119" s="230"/>
      <c r="N119" s="83"/>
      <c r="O119" s="83"/>
      <c r="P119" s="83"/>
      <c r="Q119" s="83"/>
      <c r="R119" s="83"/>
      <c r="S119" s="83"/>
      <c r="T119" s="84"/>
      <c r="AT119" s="17" t="s">
        <v>122</v>
      </c>
      <c r="AU119" s="17" t="s">
        <v>76</v>
      </c>
    </row>
    <row r="120" s="12" customFormat="1">
      <c r="B120" s="217"/>
      <c r="C120" s="218"/>
      <c r="D120" s="219" t="s">
        <v>114</v>
      </c>
      <c r="E120" s="220" t="s">
        <v>19</v>
      </c>
      <c r="F120" s="221" t="s">
        <v>175</v>
      </c>
      <c r="G120" s="218"/>
      <c r="H120" s="222">
        <v>4.7999999999999998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114</v>
      </c>
      <c r="AU120" s="228" t="s">
        <v>76</v>
      </c>
      <c r="AV120" s="12" t="s">
        <v>76</v>
      </c>
      <c r="AW120" s="12" t="s">
        <v>31</v>
      </c>
      <c r="AX120" s="12" t="s">
        <v>74</v>
      </c>
      <c r="AY120" s="228" t="s">
        <v>107</v>
      </c>
    </row>
    <row r="121" s="1" customFormat="1" ht="24" customHeight="1">
      <c r="B121" s="38"/>
      <c r="C121" s="204" t="s">
        <v>176</v>
      </c>
      <c r="D121" s="204" t="s">
        <v>109</v>
      </c>
      <c r="E121" s="205" t="s">
        <v>177</v>
      </c>
      <c r="F121" s="206" t="s">
        <v>178</v>
      </c>
      <c r="G121" s="207" t="s">
        <v>134</v>
      </c>
      <c r="H121" s="208">
        <v>2.1000000000000001</v>
      </c>
      <c r="I121" s="209"/>
      <c r="J121" s="210">
        <f>ROUND(I121*H121,2)</f>
        <v>0</v>
      </c>
      <c r="K121" s="206" t="s">
        <v>120</v>
      </c>
      <c r="L121" s="43"/>
      <c r="M121" s="211" t="s">
        <v>19</v>
      </c>
      <c r="N121" s="212" t="s">
        <v>40</v>
      </c>
      <c r="O121" s="83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215" t="s">
        <v>112</v>
      </c>
      <c r="AT121" s="215" t="s">
        <v>109</v>
      </c>
      <c r="AU121" s="215" t="s">
        <v>76</v>
      </c>
      <c r="AY121" s="17" t="s">
        <v>107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74</v>
      </c>
      <c r="BK121" s="216">
        <f>ROUND(I121*H121,2)</f>
        <v>0</v>
      </c>
      <c r="BL121" s="17" t="s">
        <v>112</v>
      </c>
      <c r="BM121" s="215" t="s">
        <v>179</v>
      </c>
    </row>
    <row r="122" s="1" customFormat="1">
      <c r="B122" s="38"/>
      <c r="C122" s="39"/>
      <c r="D122" s="219" t="s">
        <v>122</v>
      </c>
      <c r="E122" s="39"/>
      <c r="F122" s="229" t="s">
        <v>180</v>
      </c>
      <c r="G122" s="39"/>
      <c r="H122" s="39"/>
      <c r="I122" s="129"/>
      <c r="J122" s="39"/>
      <c r="K122" s="39"/>
      <c r="L122" s="43"/>
      <c r="M122" s="230"/>
      <c r="N122" s="83"/>
      <c r="O122" s="83"/>
      <c r="P122" s="83"/>
      <c r="Q122" s="83"/>
      <c r="R122" s="83"/>
      <c r="S122" s="83"/>
      <c r="T122" s="84"/>
      <c r="AT122" s="17" t="s">
        <v>122</v>
      </c>
      <c r="AU122" s="17" t="s">
        <v>76</v>
      </c>
    </row>
    <row r="123" s="12" customFormat="1">
      <c r="B123" s="217"/>
      <c r="C123" s="218"/>
      <c r="D123" s="219" t="s">
        <v>114</v>
      </c>
      <c r="E123" s="220" t="s">
        <v>19</v>
      </c>
      <c r="F123" s="221" t="s">
        <v>181</v>
      </c>
      <c r="G123" s="218"/>
      <c r="H123" s="222">
        <v>2.1000000000000001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114</v>
      </c>
      <c r="AU123" s="228" t="s">
        <v>76</v>
      </c>
      <c r="AV123" s="12" t="s">
        <v>76</v>
      </c>
      <c r="AW123" s="12" t="s">
        <v>31</v>
      </c>
      <c r="AX123" s="12" t="s">
        <v>74</v>
      </c>
      <c r="AY123" s="228" t="s">
        <v>107</v>
      </c>
    </row>
    <row r="124" s="1" customFormat="1" ht="16.5" customHeight="1">
      <c r="B124" s="38"/>
      <c r="C124" s="252" t="s">
        <v>182</v>
      </c>
      <c r="D124" s="252" t="s">
        <v>183</v>
      </c>
      <c r="E124" s="253" t="s">
        <v>184</v>
      </c>
      <c r="F124" s="254" t="s">
        <v>185</v>
      </c>
      <c r="G124" s="255" t="s">
        <v>186</v>
      </c>
      <c r="H124" s="256">
        <v>13.800000000000001</v>
      </c>
      <c r="I124" s="257"/>
      <c r="J124" s="258">
        <f>ROUND(I124*H124,2)</f>
        <v>0</v>
      </c>
      <c r="K124" s="254" t="s">
        <v>120</v>
      </c>
      <c r="L124" s="259"/>
      <c r="M124" s="260" t="s">
        <v>19</v>
      </c>
      <c r="N124" s="261" t="s">
        <v>40</v>
      </c>
      <c r="O124" s="83"/>
      <c r="P124" s="213">
        <f>O124*H124</f>
        <v>0</v>
      </c>
      <c r="Q124" s="213">
        <v>1</v>
      </c>
      <c r="R124" s="213">
        <f>Q124*H124</f>
        <v>13.800000000000001</v>
      </c>
      <c r="S124" s="213">
        <v>0</v>
      </c>
      <c r="T124" s="214">
        <f>S124*H124</f>
        <v>0</v>
      </c>
      <c r="AR124" s="215" t="s">
        <v>158</v>
      </c>
      <c r="AT124" s="215" t="s">
        <v>183</v>
      </c>
      <c r="AU124" s="215" t="s">
        <v>76</v>
      </c>
      <c r="AY124" s="17" t="s">
        <v>107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74</v>
      </c>
      <c r="BK124" s="216">
        <f>ROUND(I124*H124,2)</f>
        <v>0</v>
      </c>
      <c r="BL124" s="17" t="s">
        <v>112</v>
      </c>
      <c r="BM124" s="215" t="s">
        <v>187</v>
      </c>
    </row>
    <row r="125" s="13" customFormat="1">
      <c r="B125" s="231"/>
      <c r="C125" s="232"/>
      <c r="D125" s="219" t="s">
        <v>114</v>
      </c>
      <c r="E125" s="233" t="s">
        <v>19</v>
      </c>
      <c r="F125" s="234" t="s">
        <v>188</v>
      </c>
      <c r="G125" s="232"/>
      <c r="H125" s="233" t="s">
        <v>19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114</v>
      </c>
      <c r="AU125" s="240" t="s">
        <v>76</v>
      </c>
      <c r="AV125" s="13" t="s">
        <v>74</v>
      </c>
      <c r="AW125" s="13" t="s">
        <v>31</v>
      </c>
      <c r="AX125" s="13" t="s">
        <v>69</v>
      </c>
      <c r="AY125" s="240" t="s">
        <v>107</v>
      </c>
    </row>
    <row r="126" s="12" customFormat="1">
      <c r="B126" s="217"/>
      <c r="C126" s="218"/>
      <c r="D126" s="219" t="s">
        <v>114</v>
      </c>
      <c r="E126" s="220" t="s">
        <v>19</v>
      </c>
      <c r="F126" s="221" t="s">
        <v>189</v>
      </c>
      <c r="G126" s="218"/>
      <c r="H126" s="222">
        <v>2.1000000000000001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114</v>
      </c>
      <c r="AU126" s="228" t="s">
        <v>76</v>
      </c>
      <c r="AV126" s="12" t="s">
        <v>76</v>
      </c>
      <c r="AW126" s="12" t="s">
        <v>31</v>
      </c>
      <c r="AX126" s="12" t="s">
        <v>69</v>
      </c>
      <c r="AY126" s="228" t="s">
        <v>107</v>
      </c>
    </row>
    <row r="127" s="13" customFormat="1">
      <c r="B127" s="231"/>
      <c r="C127" s="232"/>
      <c r="D127" s="219" t="s">
        <v>114</v>
      </c>
      <c r="E127" s="233" t="s">
        <v>19</v>
      </c>
      <c r="F127" s="234" t="s">
        <v>190</v>
      </c>
      <c r="G127" s="232"/>
      <c r="H127" s="233" t="s">
        <v>19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114</v>
      </c>
      <c r="AU127" s="240" t="s">
        <v>76</v>
      </c>
      <c r="AV127" s="13" t="s">
        <v>74</v>
      </c>
      <c r="AW127" s="13" t="s">
        <v>31</v>
      </c>
      <c r="AX127" s="13" t="s">
        <v>69</v>
      </c>
      <c r="AY127" s="240" t="s">
        <v>107</v>
      </c>
    </row>
    <row r="128" s="12" customFormat="1">
      <c r="B128" s="217"/>
      <c r="C128" s="218"/>
      <c r="D128" s="219" t="s">
        <v>114</v>
      </c>
      <c r="E128" s="220" t="s">
        <v>19</v>
      </c>
      <c r="F128" s="221" t="s">
        <v>191</v>
      </c>
      <c r="G128" s="218"/>
      <c r="H128" s="222">
        <v>4.7999999999999998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114</v>
      </c>
      <c r="AU128" s="228" t="s">
        <v>76</v>
      </c>
      <c r="AV128" s="12" t="s">
        <v>76</v>
      </c>
      <c r="AW128" s="12" t="s">
        <v>31</v>
      </c>
      <c r="AX128" s="12" t="s">
        <v>69</v>
      </c>
      <c r="AY128" s="228" t="s">
        <v>107</v>
      </c>
    </row>
    <row r="129" s="14" customFormat="1">
      <c r="B129" s="241"/>
      <c r="C129" s="242"/>
      <c r="D129" s="219" t="s">
        <v>114</v>
      </c>
      <c r="E129" s="243" t="s">
        <v>19</v>
      </c>
      <c r="F129" s="244" t="s">
        <v>141</v>
      </c>
      <c r="G129" s="242"/>
      <c r="H129" s="245">
        <v>6.9000000000000004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114</v>
      </c>
      <c r="AU129" s="251" t="s">
        <v>76</v>
      </c>
      <c r="AV129" s="14" t="s">
        <v>112</v>
      </c>
      <c r="AW129" s="14" t="s">
        <v>31</v>
      </c>
      <c r="AX129" s="14" t="s">
        <v>74</v>
      </c>
      <c r="AY129" s="251" t="s">
        <v>107</v>
      </c>
    </row>
    <row r="130" s="12" customFormat="1">
      <c r="B130" s="217"/>
      <c r="C130" s="218"/>
      <c r="D130" s="219" t="s">
        <v>114</v>
      </c>
      <c r="E130" s="218"/>
      <c r="F130" s="221" t="s">
        <v>192</v>
      </c>
      <c r="G130" s="218"/>
      <c r="H130" s="222">
        <v>13.800000000000001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114</v>
      </c>
      <c r="AU130" s="228" t="s">
        <v>76</v>
      </c>
      <c r="AV130" s="12" t="s">
        <v>76</v>
      </c>
      <c r="AW130" s="12" t="s">
        <v>4</v>
      </c>
      <c r="AX130" s="12" t="s">
        <v>74</v>
      </c>
      <c r="AY130" s="228" t="s">
        <v>107</v>
      </c>
    </row>
    <row r="131" s="1" customFormat="1" ht="24" customHeight="1">
      <c r="B131" s="38"/>
      <c r="C131" s="204" t="s">
        <v>193</v>
      </c>
      <c r="D131" s="204" t="s">
        <v>109</v>
      </c>
      <c r="E131" s="205" t="s">
        <v>194</v>
      </c>
      <c r="F131" s="206" t="s">
        <v>195</v>
      </c>
      <c r="G131" s="207" t="s">
        <v>119</v>
      </c>
      <c r="H131" s="208">
        <v>340</v>
      </c>
      <c r="I131" s="209"/>
      <c r="J131" s="210">
        <f>ROUND(I131*H131,2)</f>
        <v>0</v>
      </c>
      <c r="K131" s="206" t="s">
        <v>120</v>
      </c>
      <c r="L131" s="43"/>
      <c r="M131" s="211" t="s">
        <v>19</v>
      </c>
      <c r="N131" s="212" t="s">
        <v>40</v>
      </c>
      <c r="O131" s="83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215" t="s">
        <v>112</v>
      </c>
      <c r="AT131" s="215" t="s">
        <v>109</v>
      </c>
      <c r="AU131" s="215" t="s">
        <v>76</v>
      </c>
      <c r="AY131" s="17" t="s">
        <v>107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74</v>
      </c>
      <c r="BK131" s="216">
        <f>ROUND(I131*H131,2)</f>
        <v>0</v>
      </c>
      <c r="BL131" s="17" t="s">
        <v>112</v>
      </c>
      <c r="BM131" s="215" t="s">
        <v>196</v>
      </c>
    </row>
    <row r="132" s="1" customFormat="1">
      <c r="B132" s="38"/>
      <c r="C132" s="39"/>
      <c r="D132" s="219" t="s">
        <v>122</v>
      </c>
      <c r="E132" s="39"/>
      <c r="F132" s="229" t="s">
        <v>197</v>
      </c>
      <c r="G132" s="39"/>
      <c r="H132" s="39"/>
      <c r="I132" s="129"/>
      <c r="J132" s="39"/>
      <c r="K132" s="39"/>
      <c r="L132" s="43"/>
      <c r="M132" s="230"/>
      <c r="N132" s="83"/>
      <c r="O132" s="83"/>
      <c r="P132" s="83"/>
      <c r="Q132" s="83"/>
      <c r="R132" s="83"/>
      <c r="S132" s="83"/>
      <c r="T132" s="84"/>
      <c r="AT132" s="17" t="s">
        <v>122</v>
      </c>
      <c r="AU132" s="17" t="s">
        <v>76</v>
      </c>
    </row>
    <row r="133" s="1" customFormat="1" ht="24" customHeight="1">
      <c r="B133" s="38"/>
      <c r="C133" s="204" t="s">
        <v>198</v>
      </c>
      <c r="D133" s="204" t="s">
        <v>109</v>
      </c>
      <c r="E133" s="205" t="s">
        <v>199</v>
      </c>
      <c r="F133" s="206" t="s">
        <v>200</v>
      </c>
      <c r="G133" s="207" t="s">
        <v>119</v>
      </c>
      <c r="H133" s="208">
        <v>40</v>
      </c>
      <c r="I133" s="209"/>
      <c r="J133" s="210">
        <f>ROUND(I133*H133,2)</f>
        <v>0</v>
      </c>
      <c r="K133" s="206" t="s">
        <v>120</v>
      </c>
      <c r="L133" s="43"/>
      <c r="M133" s="211" t="s">
        <v>19</v>
      </c>
      <c r="N133" s="212" t="s">
        <v>40</v>
      </c>
      <c r="O133" s="83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15" t="s">
        <v>112</v>
      </c>
      <c r="AT133" s="215" t="s">
        <v>109</v>
      </c>
      <c r="AU133" s="215" t="s">
        <v>76</v>
      </c>
      <c r="AY133" s="17" t="s">
        <v>107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74</v>
      </c>
      <c r="BK133" s="216">
        <f>ROUND(I133*H133,2)</f>
        <v>0</v>
      </c>
      <c r="BL133" s="17" t="s">
        <v>112</v>
      </c>
      <c r="BM133" s="215" t="s">
        <v>201</v>
      </c>
    </row>
    <row r="134" s="1" customFormat="1">
      <c r="B134" s="38"/>
      <c r="C134" s="39"/>
      <c r="D134" s="219" t="s">
        <v>122</v>
      </c>
      <c r="E134" s="39"/>
      <c r="F134" s="229" t="s">
        <v>197</v>
      </c>
      <c r="G134" s="39"/>
      <c r="H134" s="39"/>
      <c r="I134" s="129"/>
      <c r="J134" s="39"/>
      <c r="K134" s="39"/>
      <c r="L134" s="43"/>
      <c r="M134" s="230"/>
      <c r="N134" s="83"/>
      <c r="O134" s="83"/>
      <c r="P134" s="83"/>
      <c r="Q134" s="83"/>
      <c r="R134" s="83"/>
      <c r="S134" s="83"/>
      <c r="T134" s="84"/>
      <c r="AT134" s="17" t="s">
        <v>122</v>
      </c>
      <c r="AU134" s="17" t="s">
        <v>76</v>
      </c>
    </row>
    <row r="135" s="1" customFormat="1" ht="16.5" customHeight="1">
      <c r="B135" s="38"/>
      <c r="C135" s="252" t="s">
        <v>8</v>
      </c>
      <c r="D135" s="252" t="s">
        <v>183</v>
      </c>
      <c r="E135" s="253" t="s">
        <v>202</v>
      </c>
      <c r="F135" s="254" t="s">
        <v>203</v>
      </c>
      <c r="G135" s="255" t="s">
        <v>204</v>
      </c>
      <c r="H135" s="256">
        <v>5.7000000000000002</v>
      </c>
      <c r="I135" s="257"/>
      <c r="J135" s="258">
        <f>ROUND(I135*H135,2)</f>
        <v>0</v>
      </c>
      <c r="K135" s="254" t="s">
        <v>120</v>
      </c>
      <c r="L135" s="259"/>
      <c r="M135" s="260" t="s">
        <v>19</v>
      </c>
      <c r="N135" s="261" t="s">
        <v>40</v>
      </c>
      <c r="O135" s="83"/>
      <c r="P135" s="213">
        <f>O135*H135</f>
        <v>0</v>
      </c>
      <c r="Q135" s="213">
        <v>0.001</v>
      </c>
      <c r="R135" s="213">
        <f>Q135*H135</f>
        <v>0.0057000000000000002</v>
      </c>
      <c r="S135" s="213">
        <v>0</v>
      </c>
      <c r="T135" s="214">
        <f>S135*H135</f>
        <v>0</v>
      </c>
      <c r="AR135" s="215" t="s">
        <v>158</v>
      </c>
      <c r="AT135" s="215" t="s">
        <v>183</v>
      </c>
      <c r="AU135" s="215" t="s">
        <v>76</v>
      </c>
      <c r="AY135" s="17" t="s">
        <v>107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74</v>
      </c>
      <c r="BK135" s="216">
        <f>ROUND(I135*H135,2)</f>
        <v>0</v>
      </c>
      <c r="BL135" s="17" t="s">
        <v>112</v>
      </c>
      <c r="BM135" s="215" t="s">
        <v>205</v>
      </c>
    </row>
    <row r="136" s="13" customFormat="1">
      <c r="B136" s="231"/>
      <c r="C136" s="232"/>
      <c r="D136" s="219" t="s">
        <v>114</v>
      </c>
      <c r="E136" s="233" t="s">
        <v>19</v>
      </c>
      <c r="F136" s="234" t="s">
        <v>206</v>
      </c>
      <c r="G136" s="232"/>
      <c r="H136" s="233" t="s">
        <v>19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114</v>
      </c>
      <c r="AU136" s="240" t="s">
        <v>76</v>
      </c>
      <c r="AV136" s="13" t="s">
        <v>74</v>
      </c>
      <c r="AW136" s="13" t="s">
        <v>31</v>
      </c>
      <c r="AX136" s="13" t="s">
        <v>69</v>
      </c>
      <c r="AY136" s="240" t="s">
        <v>107</v>
      </c>
    </row>
    <row r="137" s="12" customFormat="1">
      <c r="B137" s="217"/>
      <c r="C137" s="218"/>
      <c r="D137" s="219" t="s">
        <v>114</v>
      </c>
      <c r="E137" s="220" t="s">
        <v>19</v>
      </c>
      <c r="F137" s="221" t="s">
        <v>207</v>
      </c>
      <c r="G137" s="218"/>
      <c r="H137" s="222">
        <v>340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114</v>
      </c>
      <c r="AU137" s="228" t="s">
        <v>76</v>
      </c>
      <c r="AV137" s="12" t="s">
        <v>76</v>
      </c>
      <c r="AW137" s="12" t="s">
        <v>31</v>
      </c>
      <c r="AX137" s="12" t="s">
        <v>69</v>
      </c>
      <c r="AY137" s="228" t="s">
        <v>107</v>
      </c>
    </row>
    <row r="138" s="13" customFormat="1">
      <c r="B138" s="231"/>
      <c r="C138" s="232"/>
      <c r="D138" s="219" t="s">
        <v>114</v>
      </c>
      <c r="E138" s="233" t="s">
        <v>19</v>
      </c>
      <c r="F138" s="234" t="s">
        <v>208</v>
      </c>
      <c r="G138" s="232"/>
      <c r="H138" s="233" t="s">
        <v>19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114</v>
      </c>
      <c r="AU138" s="240" t="s">
        <v>76</v>
      </c>
      <c r="AV138" s="13" t="s">
        <v>74</v>
      </c>
      <c r="AW138" s="13" t="s">
        <v>31</v>
      </c>
      <c r="AX138" s="13" t="s">
        <v>69</v>
      </c>
      <c r="AY138" s="240" t="s">
        <v>107</v>
      </c>
    </row>
    <row r="139" s="12" customFormat="1">
      <c r="B139" s="217"/>
      <c r="C139" s="218"/>
      <c r="D139" s="219" t="s">
        <v>114</v>
      </c>
      <c r="E139" s="220" t="s">
        <v>19</v>
      </c>
      <c r="F139" s="221" t="s">
        <v>209</v>
      </c>
      <c r="G139" s="218"/>
      <c r="H139" s="222">
        <v>40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114</v>
      </c>
      <c r="AU139" s="228" t="s">
        <v>76</v>
      </c>
      <c r="AV139" s="12" t="s">
        <v>76</v>
      </c>
      <c r="AW139" s="12" t="s">
        <v>31</v>
      </c>
      <c r="AX139" s="12" t="s">
        <v>69</v>
      </c>
      <c r="AY139" s="228" t="s">
        <v>107</v>
      </c>
    </row>
    <row r="140" s="14" customFormat="1">
      <c r="B140" s="241"/>
      <c r="C140" s="242"/>
      <c r="D140" s="219" t="s">
        <v>114</v>
      </c>
      <c r="E140" s="243" t="s">
        <v>19</v>
      </c>
      <c r="F140" s="244" t="s">
        <v>141</v>
      </c>
      <c r="G140" s="242"/>
      <c r="H140" s="245">
        <v>380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AT140" s="251" t="s">
        <v>114</v>
      </c>
      <c r="AU140" s="251" t="s">
        <v>76</v>
      </c>
      <c r="AV140" s="14" t="s">
        <v>112</v>
      </c>
      <c r="AW140" s="14" t="s">
        <v>31</v>
      </c>
      <c r="AX140" s="14" t="s">
        <v>74</v>
      </c>
      <c r="AY140" s="251" t="s">
        <v>107</v>
      </c>
    </row>
    <row r="141" s="12" customFormat="1">
      <c r="B141" s="217"/>
      <c r="C141" s="218"/>
      <c r="D141" s="219" t="s">
        <v>114</v>
      </c>
      <c r="E141" s="218"/>
      <c r="F141" s="221" t="s">
        <v>210</v>
      </c>
      <c r="G141" s="218"/>
      <c r="H141" s="222">
        <v>5.7000000000000002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114</v>
      </c>
      <c r="AU141" s="228" t="s">
        <v>76</v>
      </c>
      <c r="AV141" s="12" t="s">
        <v>76</v>
      </c>
      <c r="AW141" s="12" t="s">
        <v>4</v>
      </c>
      <c r="AX141" s="12" t="s">
        <v>74</v>
      </c>
      <c r="AY141" s="228" t="s">
        <v>107</v>
      </c>
    </row>
    <row r="142" s="1" customFormat="1" ht="24" customHeight="1">
      <c r="B142" s="38"/>
      <c r="C142" s="204" t="s">
        <v>211</v>
      </c>
      <c r="D142" s="204" t="s">
        <v>109</v>
      </c>
      <c r="E142" s="205" t="s">
        <v>212</v>
      </c>
      <c r="F142" s="206" t="s">
        <v>213</v>
      </c>
      <c r="G142" s="207" t="s">
        <v>119</v>
      </c>
      <c r="H142" s="208">
        <v>340</v>
      </c>
      <c r="I142" s="209"/>
      <c r="J142" s="210">
        <f>ROUND(I142*H142,2)</f>
        <v>0</v>
      </c>
      <c r="K142" s="206" t="s">
        <v>120</v>
      </c>
      <c r="L142" s="43"/>
      <c r="M142" s="211" t="s">
        <v>19</v>
      </c>
      <c r="N142" s="212" t="s">
        <v>40</v>
      </c>
      <c r="O142" s="83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215" t="s">
        <v>112</v>
      </c>
      <c r="AT142" s="215" t="s">
        <v>109</v>
      </c>
      <c r="AU142" s="215" t="s">
        <v>76</v>
      </c>
      <c r="AY142" s="17" t="s">
        <v>107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74</v>
      </c>
      <c r="BK142" s="216">
        <f>ROUND(I142*H142,2)</f>
        <v>0</v>
      </c>
      <c r="BL142" s="17" t="s">
        <v>112</v>
      </c>
      <c r="BM142" s="215" t="s">
        <v>214</v>
      </c>
    </row>
    <row r="143" s="1" customFormat="1">
      <c r="B143" s="38"/>
      <c r="C143" s="39"/>
      <c r="D143" s="219" t="s">
        <v>122</v>
      </c>
      <c r="E143" s="39"/>
      <c r="F143" s="229" t="s">
        <v>215</v>
      </c>
      <c r="G143" s="39"/>
      <c r="H143" s="39"/>
      <c r="I143" s="129"/>
      <c r="J143" s="39"/>
      <c r="K143" s="39"/>
      <c r="L143" s="43"/>
      <c r="M143" s="230"/>
      <c r="N143" s="83"/>
      <c r="O143" s="83"/>
      <c r="P143" s="83"/>
      <c r="Q143" s="83"/>
      <c r="R143" s="83"/>
      <c r="S143" s="83"/>
      <c r="T143" s="84"/>
      <c r="AT143" s="17" t="s">
        <v>122</v>
      </c>
      <c r="AU143" s="17" t="s">
        <v>76</v>
      </c>
    </row>
    <row r="144" s="1" customFormat="1" ht="16.5" customHeight="1">
      <c r="B144" s="38"/>
      <c r="C144" s="204" t="s">
        <v>216</v>
      </c>
      <c r="D144" s="204" t="s">
        <v>109</v>
      </c>
      <c r="E144" s="205" t="s">
        <v>217</v>
      </c>
      <c r="F144" s="206" t="s">
        <v>218</v>
      </c>
      <c r="G144" s="207" t="s">
        <v>119</v>
      </c>
      <c r="H144" s="208">
        <v>340</v>
      </c>
      <c r="I144" s="209"/>
      <c r="J144" s="210">
        <f>ROUND(I144*H144,2)</f>
        <v>0</v>
      </c>
      <c r="K144" s="206" t="s">
        <v>120</v>
      </c>
      <c r="L144" s="43"/>
      <c r="M144" s="211" t="s">
        <v>19</v>
      </c>
      <c r="N144" s="212" t="s">
        <v>40</v>
      </c>
      <c r="O144" s="83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15" t="s">
        <v>112</v>
      </c>
      <c r="AT144" s="215" t="s">
        <v>109</v>
      </c>
      <c r="AU144" s="215" t="s">
        <v>76</v>
      </c>
      <c r="AY144" s="17" t="s">
        <v>107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74</v>
      </c>
      <c r="BK144" s="216">
        <f>ROUND(I144*H144,2)</f>
        <v>0</v>
      </c>
      <c r="BL144" s="17" t="s">
        <v>112</v>
      </c>
      <c r="BM144" s="215" t="s">
        <v>219</v>
      </c>
    </row>
    <row r="145" s="1" customFormat="1">
      <c r="B145" s="38"/>
      <c r="C145" s="39"/>
      <c r="D145" s="219" t="s">
        <v>122</v>
      </c>
      <c r="E145" s="39"/>
      <c r="F145" s="229" t="s">
        <v>220</v>
      </c>
      <c r="G145" s="39"/>
      <c r="H145" s="39"/>
      <c r="I145" s="129"/>
      <c r="J145" s="39"/>
      <c r="K145" s="39"/>
      <c r="L145" s="43"/>
      <c r="M145" s="230"/>
      <c r="N145" s="83"/>
      <c r="O145" s="83"/>
      <c r="P145" s="83"/>
      <c r="Q145" s="83"/>
      <c r="R145" s="83"/>
      <c r="S145" s="83"/>
      <c r="T145" s="84"/>
      <c r="AT145" s="17" t="s">
        <v>122</v>
      </c>
      <c r="AU145" s="17" t="s">
        <v>76</v>
      </c>
    </row>
    <row r="146" s="13" customFormat="1">
      <c r="B146" s="231"/>
      <c r="C146" s="232"/>
      <c r="D146" s="219" t="s">
        <v>114</v>
      </c>
      <c r="E146" s="233" t="s">
        <v>19</v>
      </c>
      <c r="F146" s="234" t="s">
        <v>221</v>
      </c>
      <c r="G146" s="232"/>
      <c r="H146" s="233" t="s">
        <v>19</v>
      </c>
      <c r="I146" s="235"/>
      <c r="J146" s="232"/>
      <c r="K146" s="232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114</v>
      </c>
      <c r="AU146" s="240" t="s">
        <v>76</v>
      </c>
      <c r="AV146" s="13" t="s">
        <v>74</v>
      </c>
      <c r="AW146" s="13" t="s">
        <v>31</v>
      </c>
      <c r="AX146" s="13" t="s">
        <v>69</v>
      </c>
      <c r="AY146" s="240" t="s">
        <v>107</v>
      </c>
    </row>
    <row r="147" s="12" customFormat="1">
      <c r="B147" s="217"/>
      <c r="C147" s="218"/>
      <c r="D147" s="219" t="s">
        <v>114</v>
      </c>
      <c r="E147" s="220" t="s">
        <v>19</v>
      </c>
      <c r="F147" s="221" t="s">
        <v>207</v>
      </c>
      <c r="G147" s="218"/>
      <c r="H147" s="222">
        <v>340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114</v>
      </c>
      <c r="AU147" s="228" t="s">
        <v>76</v>
      </c>
      <c r="AV147" s="12" t="s">
        <v>76</v>
      </c>
      <c r="AW147" s="12" t="s">
        <v>31</v>
      </c>
      <c r="AX147" s="12" t="s">
        <v>74</v>
      </c>
      <c r="AY147" s="228" t="s">
        <v>107</v>
      </c>
    </row>
    <row r="148" s="1" customFormat="1" ht="16.5" customHeight="1">
      <c r="B148" s="38"/>
      <c r="C148" s="204" t="s">
        <v>222</v>
      </c>
      <c r="D148" s="204" t="s">
        <v>109</v>
      </c>
      <c r="E148" s="205" t="s">
        <v>223</v>
      </c>
      <c r="F148" s="206" t="s">
        <v>224</v>
      </c>
      <c r="G148" s="207" t="s">
        <v>119</v>
      </c>
      <c r="H148" s="208">
        <v>757</v>
      </c>
      <c r="I148" s="209"/>
      <c r="J148" s="210">
        <f>ROUND(I148*H148,2)</f>
        <v>0</v>
      </c>
      <c r="K148" s="206" t="s">
        <v>120</v>
      </c>
      <c r="L148" s="43"/>
      <c r="M148" s="211" t="s">
        <v>19</v>
      </c>
      <c r="N148" s="212" t="s">
        <v>40</v>
      </c>
      <c r="O148" s="83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215" t="s">
        <v>112</v>
      </c>
      <c r="AT148" s="215" t="s">
        <v>109</v>
      </c>
      <c r="AU148" s="215" t="s">
        <v>76</v>
      </c>
      <c r="AY148" s="17" t="s">
        <v>107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74</v>
      </c>
      <c r="BK148" s="216">
        <f>ROUND(I148*H148,2)</f>
        <v>0</v>
      </c>
      <c r="BL148" s="17" t="s">
        <v>112</v>
      </c>
      <c r="BM148" s="215" t="s">
        <v>225</v>
      </c>
    </row>
    <row r="149" s="1" customFormat="1">
      <c r="B149" s="38"/>
      <c r="C149" s="39"/>
      <c r="D149" s="219" t="s">
        <v>122</v>
      </c>
      <c r="E149" s="39"/>
      <c r="F149" s="229" t="s">
        <v>220</v>
      </c>
      <c r="G149" s="39"/>
      <c r="H149" s="39"/>
      <c r="I149" s="129"/>
      <c r="J149" s="39"/>
      <c r="K149" s="39"/>
      <c r="L149" s="43"/>
      <c r="M149" s="230"/>
      <c r="N149" s="83"/>
      <c r="O149" s="83"/>
      <c r="P149" s="83"/>
      <c r="Q149" s="83"/>
      <c r="R149" s="83"/>
      <c r="S149" s="83"/>
      <c r="T149" s="84"/>
      <c r="AT149" s="17" t="s">
        <v>122</v>
      </c>
      <c r="AU149" s="17" t="s">
        <v>76</v>
      </c>
    </row>
    <row r="150" s="13" customFormat="1">
      <c r="B150" s="231"/>
      <c r="C150" s="232"/>
      <c r="D150" s="219" t="s">
        <v>114</v>
      </c>
      <c r="E150" s="233" t="s">
        <v>19</v>
      </c>
      <c r="F150" s="234" t="s">
        <v>226</v>
      </c>
      <c r="G150" s="232"/>
      <c r="H150" s="233" t="s">
        <v>19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114</v>
      </c>
      <c r="AU150" s="240" t="s">
        <v>76</v>
      </c>
      <c r="AV150" s="13" t="s">
        <v>74</v>
      </c>
      <c r="AW150" s="13" t="s">
        <v>31</v>
      </c>
      <c r="AX150" s="13" t="s">
        <v>69</v>
      </c>
      <c r="AY150" s="240" t="s">
        <v>107</v>
      </c>
    </row>
    <row r="151" s="12" customFormat="1">
      <c r="B151" s="217"/>
      <c r="C151" s="218"/>
      <c r="D151" s="219" t="s">
        <v>114</v>
      </c>
      <c r="E151" s="220" t="s">
        <v>19</v>
      </c>
      <c r="F151" s="221" t="s">
        <v>227</v>
      </c>
      <c r="G151" s="218"/>
      <c r="H151" s="222">
        <v>660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114</v>
      </c>
      <c r="AU151" s="228" t="s">
        <v>76</v>
      </c>
      <c r="AV151" s="12" t="s">
        <v>76</v>
      </c>
      <c r="AW151" s="12" t="s">
        <v>31</v>
      </c>
      <c r="AX151" s="12" t="s">
        <v>69</v>
      </c>
      <c r="AY151" s="228" t="s">
        <v>107</v>
      </c>
    </row>
    <row r="152" s="13" customFormat="1">
      <c r="B152" s="231"/>
      <c r="C152" s="232"/>
      <c r="D152" s="219" t="s">
        <v>114</v>
      </c>
      <c r="E152" s="233" t="s">
        <v>19</v>
      </c>
      <c r="F152" s="234" t="s">
        <v>228</v>
      </c>
      <c r="G152" s="232"/>
      <c r="H152" s="233" t="s">
        <v>19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114</v>
      </c>
      <c r="AU152" s="240" t="s">
        <v>76</v>
      </c>
      <c r="AV152" s="13" t="s">
        <v>74</v>
      </c>
      <c r="AW152" s="13" t="s">
        <v>31</v>
      </c>
      <c r="AX152" s="13" t="s">
        <v>69</v>
      </c>
      <c r="AY152" s="240" t="s">
        <v>107</v>
      </c>
    </row>
    <row r="153" s="12" customFormat="1">
      <c r="B153" s="217"/>
      <c r="C153" s="218"/>
      <c r="D153" s="219" t="s">
        <v>114</v>
      </c>
      <c r="E153" s="220" t="s">
        <v>19</v>
      </c>
      <c r="F153" s="221" t="s">
        <v>229</v>
      </c>
      <c r="G153" s="218"/>
      <c r="H153" s="222">
        <v>28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114</v>
      </c>
      <c r="AU153" s="228" t="s">
        <v>76</v>
      </c>
      <c r="AV153" s="12" t="s">
        <v>76</v>
      </c>
      <c r="AW153" s="12" t="s">
        <v>31</v>
      </c>
      <c r="AX153" s="12" t="s">
        <v>69</v>
      </c>
      <c r="AY153" s="228" t="s">
        <v>107</v>
      </c>
    </row>
    <row r="154" s="13" customFormat="1">
      <c r="B154" s="231"/>
      <c r="C154" s="232"/>
      <c r="D154" s="219" t="s">
        <v>114</v>
      </c>
      <c r="E154" s="233" t="s">
        <v>19</v>
      </c>
      <c r="F154" s="234" t="s">
        <v>230</v>
      </c>
      <c r="G154" s="232"/>
      <c r="H154" s="233" t="s">
        <v>19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114</v>
      </c>
      <c r="AU154" s="240" t="s">
        <v>76</v>
      </c>
      <c r="AV154" s="13" t="s">
        <v>74</v>
      </c>
      <c r="AW154" s="13" t="s">
        <v>31</v>
      </c>
      <c r="AX154" s="13" t="s">
        <v>69</v>
      </c>
      <c r="AY154" s="240" t="s">
        <v>107</v>
      </c>
    </row>
    <row r="155" s="12" customFormat="1">
      <c r="B155" s="217"/>
      <c r="C155" s="218"/>
      <c r="D155" s="219" t="s">
        <v>114</v>
      </c>
      <c r="E155" s="220" t="s">
        <v>19</v>
      </c>
      <c r="F155" s="221" t="s">
        <v>231</v>
      </c>
      <c r="G155" s="218"/>
      <c r="H155" s="222">
        <v>34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114</v>
      </c>
      <c r="AU155" s="228" t="s">
        <v>76</v>
      </c>
      <c r="AV155" s="12" t="s">
        <v>76</v>
      </c>
      <c r="AW155" s="12" t="s">
        <v>31</v>
      </c>
      <c r="AX155" s="12" t="s">
        <v>69</v>
      </c>
      <c r="AY155" s="228" t="s">
        <v>107</v>
      </c>
    </row>
    <row r="156" s="13" customFormat="1">
      <c r="B156" s="231"/>
      <c r="C156" s="232"/>
      <c r="D156" s="219" t="s">
        <v>114</v>
      </c>
      <c r="E156" s="233" t="s">
        <v>19</v>
      </c>
      <c r="F156" s="234" t="s">
        <v>232</v>
      </c>
      <c r="G156" s="232"/>
      <c r="H156" s="233" t="s">
        <v>19</v>
      </c>
      <c r="I156" s="235"/>
      <c r="J156" s="232"/>
      <c r="K156" s="232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114</v>
      </c>
      <c r="AU156" s="240" t="s">
        <v>76</v>
      </c>
      <c r="AV156" s="13" t="s">
        <v>74</v>
      </c>
      <c r="AW156" s="13" t="s">
        <v>31</v>
      </c>
      <c r="AX156" s="13" t="s">
        <v>69</v>
      </c>
      <c r="AY156" s="240" t="s">
        <v>107</v>
      </c>
    </row>
    <row r="157" s="12" customFormat="1">
      <c r="B157" s="217"/>
      <c r="C157" s="218"/>
      <c r="D157" s="219" t="s">
        <v>114</v>
      </c>
      <c r="E157" s="220" t="s">
        <v>19</v>
      </c>
      <c r="F157" s="221" t="s">
        <v>233</v>
      </c>
      <c r="G157" s="218"/>
      <c r="H157" s="222">
        <v>35</v>
      </c>
      <c r="I157" s="223"/>
      <c r="J157" s="218"/>
      <c r="K157" s="218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114</v>
      </c>
      <c r="AU157" s="228" t="s">
        <v>76</v>
      </c>
      <c r="AV157" s="12" t="s">
        <v>76</v>
      </c>
      <c r="AW157" s="12" t="s">
        <v>31</v>
      </c>
      <c r="AX157" s="12" t="s">
        <v>69</v>
      </c>
      <c r="AY157" s="228" t="s">
        <v>107</v>
      </c>
    </row>
    <row r="158" s="14" customFormat="1">
      <c r="B158" s="241"/>
      <c r="C158" s="242"/>
      <c r="D158" s="219" t="s">
        <v>114</v>
      </c>
      <c r="E158" s="243" t="s">
        <v>19</v>
      </c>
      <c r="F158" s="244" t="s">
        <v>141</v>
      </c>
      <c r="G158" s="242"/>
      <c r="H158" s="245">
        <v>757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AT158" s="251" t="s">
        <v>114</v>
      </c>
      <c r="AU158" s="251" t="s">
        <v>76</v>
      </c>
      <c r="AV158" s="14" t="s">
        <v>112</v>
      </c>
      <c r="AW158" s="14" t="s">
        <v>31</v>
      </c>
      <c r="AX158" s="14" t="s">
        <v>74</v>
      </c>
      <c r="AY158" s="251" t="s">
        <v>107</v>
      </c>
    </row>
    <row r="159" s="1" customFormat="1" ht="24" customHeight="1">
      <c r="B159" s="38"/>
      <c r="C159" s="204" t="s">
        <v>234</v>
      </c>
      <c r="D159" s="204" t="s">
        <v>109</v>
      </c>
      <c r="E159" s="205" t="s">
        <v>235</v>
      </c>
      <c r="F159" s="206" t="s">
        <v>236</v>
      </c>
      <c r="G159" s="207" t="s">
        <v>119</v>
      </c>
      <c r="H159" s="208">
        <v>40</v>
      </c>
      <c r="I159" s="209"/>
      <c r="J159" s="210">
        <f>ROUND(I159*H159,2)</f>
        <v>0</v>
      </c>
      <c r="K159" s="206" t="s">
        <v>120</v>
      </c>
      <c r="L159" s="43"/>
      <c r="M159" s="211" t="s">
        <v>19</v>
      </c>
      <c r="N159" s="212" t="s">
        <v>40</v>
      </c>
      <c r="O159" s="83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15" t="s">
        <v>112</v>
      </c>
      <c r="AT159" s="215" t="s">
        <v>109</v>
      </c>
      <c r="AU159" s="215" t="s">
        <v>76</v>
      </c>
      <c r="AY159" s="17" t="s">
        <v>107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74</v>
      </c>
      <c r="BK159" s="216">
        <f>ROUND(I159*H159,2)</f>
        <v>0</v>
      </c>
      <c r="BL159" s="17" t="s">
        <v>112</v>
      </c>
      <c r="BM159" s="215" t="s">
        <v>237</v>
      </c>
    </row>
    <row r="160" s="1" customFormat="1">
      <c r="B160" s="38"/>
      <c r="C160" s="39"/>
      <c r="D160" s="219" t="s">
        <v>122</v>
      </c>
      <c r="E160" s="39"/>
      <c r="F160" s="229" t="s">
        <v>238</v>
      </c>
      <c r="G160" s="39"/>
      <c r="H160" s="39"/>
      <c r="I160" s="129"/>
      <c r="J160" s="39"/>
      <c r="K160" s="39"/>
      <c r="L160" s="43"/>
      <c r="M160" s="230"/>
      <c r="N160" s="83"/>
      <c r="O160" s="83"/>
      <c r="P160" s="83"/>
      <c r="Q160" s="83"/>
      <c r="R160" s="83"/>
      <c r="S160" s="83"/>
      <c r="T160" s="84"/>
      <c r="AT160" s="17" t="s">
        <v>122</v>
      </c>
      <c r="AU160" s="17" t="s">
        <v>76</v>
      </c>
    </row>
    <row r="161" s="1" customFormat="1" ht="16.5" customHeight="1">
      <c r="B161" s="38"/>
      <c r="C161" s="204" t="s">
        <v>239</v>
      </c>
      <c r="D161" s="204" t="s">
        <v>109</v>
      </c>
      <c r="E161" s="205" t="s">
        <v>240</v>
      </c>
      <c r="F161" s="206" t="s">
        <v>241</v>
      </c>
      <c r="G161" s="207" t="s">
        <v>119</v>
      </c>
      <c r="H161" s="208">
        <v>40</v>
      </c>
      <c r="I161" s="209"/>
      <c r="J161" s="210">
        <f>ROUND(I161*H161,2)</f>
        <v>0</v>
      </c>
      <c r="K161" s="206" t="s">
        <v>120</v>
      </c>
      <c r="L161" s="43"/>
      <c r="M161" s="211" t="s">
        <v>19</v>
      </c>
      <c r="N161" s="212" t="s">
        <v>40</v>
      </c>
      <c r="O161" s="83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215" t="s">
        <v>112</v>
      </c>
      <c r="AT161" s="215" t="s">
        <v>109</v>
      </c>
      <c r="AU161" s="215" t="s">
        <v>76</v>
      </c>
      <c r="AY161" s="17" t="s">
        <v>107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74</v>
      </c>
      <c r="BK161" s="216">
        <f>ROUND(I161*H161,2)</f>
        <v>0</v>
      </c>
      <c r="BL161" s="17" t="s">
        <v>112</v>
      </c>
      <c r="BM161" s="215" t="s">
        <v>242</v>
      </c>
    </row>
    <row r="162" s="1" customFormat="1">
      <c r="B162" s="38"/>
      <c r="C162" s="39"/>
      <c r="D162" s="219" t="s">
        <v>122</v>
      </c>
      <c r="E162" s="39"/>
      <c r="F162" s="229" t="s">
        <v>243</v>
      </c>
      <c r="G162" s="39"/>
      <c r="H162" s="39"/>
      <c r="I162" s="129"/>
      <c r="J162" s="39"/>
      <c r="K162" s="39"/>
      <c r="L162" s="43"/>
      <c r="M162" s="230"/>
      <c r="N162" s="83"/>
      <c r="O162" s="83"/>
      <c r="P162" s="83"/>
      <c r="Q162" s="83"/>
      <c r="R162" s="83"/>
      <c r="S162" s="83"/>
      <c r="T162" s="84"/>
      <c r="AT162" s="17" t="s">
        <v>122</v>
      </c>
      <c r="AU162" s="17" t="s">
        <v>76</v>
      </c>
    </row>
    <row r="163" s="11" customFormat="1" ht="22.8" customHeight="1">
      <c r="B163" s="188"/>
      <c r="C163" s="189"/>
      <c r="D163" s="190" t="s">
        <v>68</v>
      </c>
      <c r="E163" s="202" t="s">
        <v>112</v>
      </c>
      <c r="F163" s="202" t="s">
        <v>244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SUM(P164:P166)</f>
        <v>0</v>
      </c>
      <c r="Q163" s="196"/>
      <c r="R163" s="197">
        <f>SUM(R164:R166)</f>
        <v>0</v>
      </c>
      <c r="S163" s="196"/>
      <c r="T163" s="198">
        <f>SUM(T164:T166)</f>
        <v>0</v>
      </c>
      <c r="AR163" s="199" t="s">
        <v>74</v>
      </c>
      <c r="AT163" s="200" t="s">
        <v>68</v>
      </c>
      <c r="AU163" s="200" t="s">
        <v>74</v>
      </c>
      <c r="AY163" s="199" t="s">
        <v>107</v>
      </c>
      <c r="BK163" s="201">
        <f>SUM(BK164:BK166)</f>
        <v>0</v>
      </c>
    </row>
    <row r="164" s="1" customFormat="1" ht="16.5" customHeight="1">
      <c r="B164" s="38"/>
      <c r="C164" s="204" t="s">
        <v>7</v>
      </c>
      <c r="D164" s="204" t="s">
        <v>109</v>
      </c>
      <c r="E164" s="205" t="s">
        <v>245</v>
      </c>
      <c r="F164" s="206" t="s">
        <v>246</v>
      </c>
      <c r="G164" s="207" t="s">
        <v>134</v>
      </c>
      <c r="H164" s="208">
        <v>0.47999999999999998</v>
      </c>
      <c r="I164" s="209"/>
      <c r="J164" s="210">
        <f>ROUND(I164*H164,2)</f>
        <v>0</v>
      </c>
      <c r="K164" s="206" t="s">
        <v>120</v>
      </c>
      <c r="L164" s="43"/>
      <c r="M164" s="211" t="s">
        <v>19</v>
      </c>
      <c r="N164" s="212" t="s">
        <v>40</v>
      </c>
      <c r="O164" s="83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215" t="s">
        <v>112</v>
      </c>
      <c r="AT164" s="215" t="s">
        <v>109</v>
      </c>
      <c r="AU164" s="215" t="s">
        <v>76</v>
      </c>
      <c r="AY164" s="17" t="s">
        <v>107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74</v>
      </c>
      <c r="BK164" s="216">
        <f>ROUND(I164*H164,2)</f>
        <v>0</v>
      </c>
      <c r="BL164" s="17" t="s">
        <v>112</v>
      </c>
      <c r="BM164" s="215" t="s">
        <v>247</v>
      </c>
    </row>
    <row r="165" s="1" customFormat="1">
      <c r="B165" s="38"/>
      <c r="C165" s="39"/>
      <c r="D165" s="219" t="s">
        <v>122</v>
      </c>
      <c r="E165" s="39"/>
      <c r="F165" s="229" t="s">
        <v>248</v>
      </c>
      <c r="G165" s="39"/>
      <c r="H165" s="39"/>
      <c r="I165" s="129"/>
      <c r="J165" s="39"/>
      <c r="K165" s="39"/>
      <c r="L165" s="43"/>
      <c r="M165" s="230"/>
      <c r="N165" s="83"/>
      <c r="O165" s="83"/>
      <c r="P165" s="83"/>
      <c r="Q165" s="83"/>
      <c r="R165" s="83"/>
      <c r="S165" s="83"/>
      <c r="T165" s="84"/>
      <c r="AT165" s="17" t="s">
        <v>122</v>
      </c>
      <c r="AU165" s="17" t="s">
        <v>76</v>
      </c>
    </row>
    <row r="166" s="12" customFormat="1">
      <c r="B166" s="217"/>
      <c r="C166" s="218"/>
      <c r="D166" s="219" t="s">
        <v>114</v>
      </c>
      <c r="E166" s="220" t="s">
        <v>19</v>
      </c>
      <c r="F166" s="221" t="s">
        <v>249</v>
      </c>
      <c r="G166" s="218"/>
      <c r="H166" s="222">
        <v>0.47999999999999998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114</v>
      </c>
      <c r="AU166" s="228" t="s">
        <v>76</v>
      </c>
      <c r="AV166" s="12" t="s">
        <v>76</v>
      </c>
      <c r="AW166" s="12" t="s">
        <v>31</v>
      </c>
      <c r="AX166" s="12" t="s">
        <v>74</v>
      </c>
      <c r="AY166" s="228" t="s">
        <v>107</v>
      </c>
    </row>
    <row r="167" s="11" customFormat="1" ht="22.8" customHeight="1">
      <c r="B167" s="188"/>
      <c r="C167" s="189"/>
      <c r="D167" s="190" t="s">
        <v>68</v>
      </c>
      <c r="E167" s="202" t="s">
        <v>142</v>
      </c>
      <c r="F167" s="202" t="s">
        <v>250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SUM(P168:P214)</f>
        <v>0</v>
      </c>
      <c r="Q167" s="196"/>
      <c r="R167" s="197">
        <f>SUM(R168:R214)</f>
        <v>29.727789999999999</v>
      </c>
      <c r="S167" s="196"/>
      <c r="T167" s="198">
        <f>SUM(T168:T214)</f>
        <v>0</v>
      </c>
      <c r="AR167" s="199" t="s">
        <v>74</v>
      </c>
      <c r="AT167" s="200" t="s">
        <v>68</v>
      </c>
      <c r="AU167" s="200" t="s">
        <v>74</v>
      </c>
      <c r="AY167" s="199" t="s">
        <v>107</v>
      </c>
      <c r="BK167" s="201">
        <f>SUM(BK168:BK214)</f>
        <v>0</v>
      </c>
    </row>
    <row r="168" s="1" customFormat="1" ht="16.5" customHeight="1">
      <c r="B168" s="38"/>
      <c r="C168" s="204" t="s">
        <v>251</v>
      </c>
      <c r="D168" s="204" t="s">
        <v>109</v>
      </c>
      <c r="E168" s="205" t="s">
        <v>252</v>
      </c>
      <c r="F168" s="206" t="s">
        <v>253</v>
      </c>
      <c r="G168" s="207" t="s">
        <v>119</v>
      </c>
      <c r="H168" s="208">
        <v>35</v>
      </c>
      <c r="I168" s="209"/>
      <c r="J168" s="210">
        <f>ROUND(I168*H168,2)</f>
        <v>0</v>
      </c>
      <c r="K168" s="206" t="s">
        <v>120</v>
      </c>
      <c r="L168" s="43"/>
      <c r="M168" s="211" t="s">
        <v>19</v>
      </c>
      <c r="N168" s="212" t="s">
        <v>40</v>
      </c>
      <c r="O168" s="83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215" t="s">
        <v>112</v>
      </c>
      <c r="AT168" s="215" t="s">
        <v>109</v>
      </c>
      <c r="AU168" s="215" t="s">
        <v>76</v>
      </c>
      <c r="AY168" s="17" t="s">
        <v>107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74</v>
      </c>
      <c r="BK168" s="216">
        <f>ROUND(I168*H168,2)</f>
        <v>0</v>
      </c>
      <c r="BL168" s="17" t="s">
        <v>112</v>
      </c>
      <c r="BM168" s="215" t="s">
        <v>254</v>
      </c>
    </row>
    <row r="169" s="13" customFormat="1">
      <c r="B169" s="231"/>
      <c r="C169" s="232"/>
      <c r="D169" s="219" t="s">
        <v>114</v>
      </c>
      <c r="E169" s="233" t="s">
        <v>19</v>
      </c>
      <c r="F169" s="234" t="s">
        <v>232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114</v>
      </c>
      <c r="AU169" s="240" t="s">
        <v>76</v>
      </c>
      <c r="AV169" s="13" t="s">
        <v>74</v>
      </c>
      <c r="AW169" s="13" t="s">
        <v>31</v>
      </c>
      <c r="AX169" s="13" t="s">
        <v>69</v>
      </c>
      <c r="AY169" s="240" t="s">
        <v>107</v>
      </c>
    </row>
    <row r="170" s="12" customFormat="1">
      <c r="B170" s="217"/>
      <c r="C170" s="218"/>
      <c r="D170" s="219" t="s">
        <v>114</v>
      </c>
      <c r="E170" s="220" t="s">
        <v>19</v>
      </c>
      <c r="F170" s="221" t="s">
        <v>233</v>
      </c>
      <c r="G170" s="218"/>
      <c r="H170" s="222">
        <v>35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114</v>
      </c>
      <c r="AU170" s="228" t="s">
        <v>76</v>
      </c>
      <c r="AV170" s="12" t="s">
        <v>76</v>
      </c>
      <c r="AW170" s="12" t="s">
        <v>31</v>
      </c>
      <c r="AX170" s="12" t="s">
        <v>74</v>
      </c>
      <c r="AY170" s="228" t="s">
        <v>107</v>
      </c>
    </row>
    <row r="171" s="1" customFormat="1" ht="16.5" customHeight="1">
      <c r="B171" s="38"/>
      <c r="C171" s="204" t="s">
        <v>255</v>
      </c>
      <c r="D171" s="204" t="s">
        <v>109</v>
      </c>
      <c r="E171" s="205" t="s">
        <v>256</v>
      </c>
      <c r="F171" s="206" t="s">
        <v>257</v>
      </c>
      <c r="G171" s="207" t="s">
        <v>119</v>
      </c>
      <c r="H171" s="208">
        <v>722</v>
      </c>
      <c r="I171" s="209"/>
      <c r="J171" s="210">
        <f>ROUND(I171*H171,2)</f>
        <v>0</v>
      </c>
      <c r="K171" s="206" t="s">
        <v>120</v>
      </c>
      <c r="L171" s="43"/>
      <c r="M171" s="211" t="s">
        <v>19</v>
      </c>
      <c r="N171" s="212" t="s">
        <v>40</v>
      </c>
      <c r="O171" s="83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15" t="s">
        <v>112</v>
      </c>
      <c r="AT171" s="215" t="s">
        <v>109</v>
      </c>
      <c r="AU171" s="215" t="s">
        <v>76</v>
      </c>
      <c r="AY171" s="17" t="s">
        <v>107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74</v>
      </c>
      <c r="BK171" s="216">
        <f>ROUND(I171*H171,2)</f>
        <v>0</v>
      </c>
      <c r="BL171" s="17" t="s">
        <v>112</v>
      </c>
      <c r="BM171" s="215" t="s">
        <v>258</v>
      </c>
    </row>
    <row r="172" s="13" customFormat="1">
      <c r="B172" s="231"/>
      <c r="C172" s="232"/>
      <c r="D172" s="219" t="s">
        <v>114</v>
      </c>
      <c r="E172" s="233" t="s">
        <v>19</v>
      </c>
      <c r="F172" s="234" t="s">
        <v>226</v>
      </c>
      <c r="G172" s="232"/>
      <c r="H172" s="233" t="s">
        <v>19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114</v>
      </c>
      <c r="AU172" s="240" t="s">
        <v>76</v>
      </c>
      <c r="AV172" s="13" t="s">
        <v>74</v>
      </c>
      <c r="AW172" s="13" t="s">
        <v>31</v>
      </c>
      <c r="AX172" s="13" t="s">
        <v>69</v>
      </c>
      <c r="AY172" s="240" t="s">
        <v>107</v>
      </c>
    </row>
    <row r="173" s="12" customFormat="1">
      <c r="B173" s="217"/>
      <c r="C173" s="218"/>
      <c r="D173" s="219" t="s">
        <v>114</v>
      </c>
      <c r="E173" s="220" t="s">
        <v>19</v>
      </c>
      <c r="F173" s="221" t="s">
        <v>227</v>
      </c>
      <c r="G173" s="218"/>
      <c r="H173" s="222">
        <v>660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114</v>
      </c>
      <c r="AU173" s="228" t="s">
        <v>76</v>
      </c>
      <c r="AV173" s="12" t="s">
        <v>76</v>
      </c>
      <c r="AW173" s="12" t="s">
        <v>31</v>
      </c>
      <c r="AX173" s="12" t="s">
        <v>69</v>
      </c>
      <c r="AY173" s="228" t="s">
        <v>107</v>
      </c>
    </row>
    <row r="174" s="13" customFormat="1">
      <c r="B174" s="231"/>
      <c r="C174" s="232"/>
      <c r="D174" s="219" t="s">
        <v>114</v>
      </c>
      <c r="E174" s="233" t="s">
        <v>19</v>
      </c>
      <c r="F174" s="234" t="s">
        <v>228</v>
      </c>
      <c r="G174" s="232"/>
      <c r="H174" s="233" t="s">
        <v>19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114</v>
      </c>
      <c r="AU174" s="240" t="s">
        <v>76</v>
      </c>
      <c r="AV174" s="13" t="s">
        <v>74</v>
      </c>
      <c r="AW174" s="13" t="s">
        <v>31</v>
      </c>
      <c r="AX174" s="13" t="s">
        <v>69</v>
      </c>
      <c r="AY174" s="240" t="s">
        <v>107</v>
      </c>
    </row>
    <row r="175" s="12" customFormat="1">
      <c r="B175" s="217"/>
      <c r="C175" s="218"/>
      <c r="D175" s="219" t="s">
        <v>114</v>
      </c>
      <c r="E175" s="220" t="s">
        <v>19</v>
      </c>
      <c r="F175" s="221" t="s">
        <v>229</v>
      </c>
      <c r="G175" s="218"/>
      <c r="H175" s="222">
        <v>28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114</v>
      </c>
      <c r="AU175" s="228" t="s">
        <v>76</v>
      </c>
      <c r="AV175" s="12" t="s">
        <v>76</v>
      </c>
      <c r="AW175" s="12" t="s">
        <v>31</v>
      </c>
      <c r="AX175" s="12" t="s">
        <v>69</v>
      </c>
      <c r="AY175" s="228" t="s">
        <v>107</v>
      </c>
    </row>
    <row r="176" s="13" customFormat="1">
      <c r="B176" s="231"/>
      <c r="C176" s="232"/>
      <c r="D176" s="219" t="s">
        <v>114</v>
      </c>
      <c r="E176" s="233" t="s">
        <v>19</v>
      </c>
      <c r="F176" s="234" t="s">
        <v>230</v>
      </c>
      <c r="G176" s="232"/>
      <c r="H176" s="233" t="s">
        <v>19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114</v>
      </c>
      <c r="AU176" s="240" t="s">
        <v>76</v>
      </c>
      <c r="AV176" s="13" t="s">
        <v>74</v>
      </c>
      <c r="AW176" s="13" t="s">
        <v>31</v>
      </c>
      <c r="AX176" s="13" t="s">
        <v>69</v>
      </c>
      <c r="AY176" s="240" t="s">
        <v>107</v>
      </c>
    </row>
    <row r="177" s="12" customFormat="1">
      <c r="B177" s="217"/>
      <c r="C177" s="218"/>
      <c r="D177" s="219" t="s">
        <v>114</v>
      </c>
      <c r="E177" s="220" t="s">
        <v>19</v>
      </c>
      <c r="F177" s="221" t="s">
        <v>231</v>
      </c>
      <c r="G177" s="218"/>
      <c r="H177" s="222">
        <v>34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114</v>
      </c>
      <c r="AU177" s="228" t="s">
        <v>76</v>
      </c>
      <c r="AV177" s="12" t="s">
        <v>76</v>
      </c>
      <c r="AW177" s="12" t="s">
        <v>31</v>
      </c>
      <c r="AX177" s="12" t="s">
        <v>69</v>
      </c>
      <c r="AY177" s="228" t="s">
        <v>107</v>
      </c>
    </row>
    <row r="178" s="14" customFormat="1">
      <c r="B178" s="241"/>
      <c r="C178" s="242"/>
      <c r="D178" s="219" t="s">
        <v>114</v>
      </c>
      <c r="E178" s="243" t="s">
        <v>19</v>
      </c>
      <c r="F178" s="244" t="s">
        <v>141</v>
      </c>
      <c r="G178" s="242"/>
      <c r="H178" s="245">
        <v>722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114</v>
      </c>
      <c r="AU178" s="251" t="s">
        <v>76</v>
      </c>
      <c r="AV178" s="14" t="s">
        <v>112</v>
      </c>
      <c r="AW178" s="14" t="s">
        <v>31</v>
      </c>
      <c r="AX178" s="14" t="s">
        <v>74</v>
      </c>
      <c r="AY178" s="251" t="s">
        <v>107</v>
      </c>
    </row>
    <row r="179" s="1" customFormat="1" ht="24" customHeight="1">
      <c r="B179" s="38"/>
      <c r="C179" s="204" t="s">
        <v>259</v>
      </c>
      <c r="D179" s="204" t="s">
        <v>109</v>
      </c>
      <c r="E179" s="205" t="s">
        <v>260</v>
      </c>
      <c r="F179" s="206" t="s">
        <v>261</v>
      </c>
      <c r="G179" s="207" t="s">
        <v>119</v>
      </c>
      <c r="H179" s="208">
        <v>688</v>
      </c>
      <c r="I179" s="209"/>
      <c r="J179" s="210">
        <f>ROUND(I179*H179,2)</f>
        <v>0</v>
      </c>
      <c r="K179" s="206" t="s">
        <v>120</v>
      </c>
      <c r="L179" s="43"/>
      <c r="M179" s="211" t="s">
        <v>19</v>
      </c>
      <c r="N179" s="212" t="s">
        <v>40</v>
      </c>
      <c r="O179" s="83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215" t="s">
        <v>112</v>
      </c>
      <c r="AT179" s="215" t="s">
        <v>109</v>
      </c>
      <c r="AU179" s="215" t="s">
        <v>76</v>
      </c>
      <c r="AY179" s="17" t="s">
        <v>107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74</v>
      </c>
      <c r="BK179" s="216">
        <f>ROUND(I179*H179,2)</f>
        <v>0</v>
      </c>
      <c r="BL179" s="17" t="s">
        <v>112</v>
      </c>
      <c r="BM179" s="215" t="s">
        <v>262</v>
      </c>
    </row>
    <row r="180" s="1" customFormat="1">
      <c r="B180" s="38"/>
      <c r="C180" s="39"/>
      <c r="D180" s="219" t="s">
        <v>122</v>
      </c>
      <c r="E180" s="39"/>
      <c r="F180" s="229" t="s">
        <v>263</v>
      </c>
      <c r="G180" s="39"/>
      <c r="H180" s="39"/>
      <c r="I180" s="129"/>
      <c r="J180" s="39"/>
      <c r="K180" s="39"/>
      <c r="L180" s="43"/>
      <c r="M180" s="230"/>
      <c r="N180" s="83"/>
      <c r="O180" s="83"/>
      <c r="P180" s="83"/>
      <c r="Q180" s="83"/>
      <c r="R180" s="83"/>
      <c r="S180" s="83"/>
      <c r="T180" s="84"/>
      <c r="AT180" s="17" t="s">
        <v>122</v>
      </c>
      <c r="AU180" s="17" t="s">
        <v>76</v>
      </c>
    </row>
    <row r="181" s="13" customFormat="1">
      <c r="B181" s="231"/>
      <c r="C181" s="232"/>
      <c r="D181" s="219" t="s">
        <v>114</v>
      </c>
      <c r="E181" s="233" t="s">
        <v>19</v>
      </c>
      <c r="F181" s="234" t="s">
        <v>226</v>
      </c>
      <c r="G181" s="232"/>
      <c r="H181" s="233" t="s">
        <v>19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114</v>
      </c>
      <c r="AU181" s="240" t="s">
        <v>76</v>
      </c>
      <c r="AV181" s="13" t="s">
        <v>74</v>
      </c>
      <c r="AW181" s="13" t="s">
        <v>31</v>
      </c>
      <c r="AX181" s="13" t="s">
        <v>69</v>
      </c>
      <c r="AY181" s="240" t="s">
        <v>107</v>
      </c>
    </row>
    <row r="182" s="12" customFormat="1">
      <c r="B182" s="217"/>
      <c r="C182" s="218"/>
      <c r="D182" s="219" t="s">
        <v>114</v>
      </c>
      <c r="E182" s="220" t="s">
        <v>19</v>
      </c>
      <c r="F182" s="221" t="s">
        <v>227</v>
      </c>
      <c r="G182" s="218"/>
      <c r="H182" s="222">
        <v>660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114</v>
      </c>
      <c r="AU182" s="228" t="s">
        <v>76</v>
      </c>
      <c r="AV182" s="12" t="s">
        <v>76</v>
      </c>
      <c r="AW182" s="12" t="s">
        <v>31</v>
      </c>
      <c r="AX182" s="12" t="s">
        <v>69</v>
      </c>
      <c r="AY182" s="228" t="s">
        <v>107</v>
      </c>
    </row>
    <row r="183" s="13" customFormat="1">
      <c r="B183" s="231"/>
      <c r="C183" s="232"/>
      <c r="D183" s="219" t="s">
        <v>114</v>
      </c>
      <c r="E183" s="233" t="s">
        <v>19</v>
      </c>
      <c r="F183" s="234" t="s">
        <v>228</v>
      </c>
      <c r="G183" s="232"/>
      <c r="H183" s="233" t="s">
        <v>19</v>
      </c>
      <c r="I183" s="235"/>
      <c r="J183" s="232"/>
      <c r="K183" s="232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114</v>
      </c>
      <c r="AU183" s="240" t="s">
        <v>76</v>
      </c>
      <c r="AV183" s="13" t="s">
        <v>74</v>
      </c>
      <c r="AW183" s="13" t="s">
        <v>31</v>
      </c>
      <c r="AX183" s="13" t="s">
        <v>69</v>
      </c>
      <c r="AY183" s="240" t="s">
        <v>107</v>
      </c>
    </row>
    <row r="184" s="12" customFormat="1">
      <c r="B184" s="217"/>
      <c r="C184" s="218"/>
      <c r="D184" s="219" t="s">
        <v>114</v>
      </c>
      <c r="E184" s="220" t="s">
        <v>19</v>
      </c>
      <c r="F184" s="221" t="s">
        <v>229</v>
      </c>
      <c r="G184" s="218"/>
      <c r="H184" s="222">
        <v>28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114</v>
      </c>
      <c r="AU184" s="228" t="s">
        <v>76</v>
      </c>
      <c r="AV184" s="12" t="s">
        <v>76</v>
      </c>
      <c r="AW184" s="12" t="s">
        <v>31</v>
      </c>
      <c r="AX184" s="12" t="s">
        <v>69</v>
      </c>
      <c r="AY184" s="228" t="s">
        <v>107</v>
      </c>
    </row>
    <row r="185" s="14" customFormat="1">
      <c r="B185" s="241"/>
      <c r="C185" s="242"/>
      <c r="D185" s="219" t="s">
        <v>114</v>
      </c>
      <c r="E185" s="243" t="s">
        <v>19</v>
      </c>
      <c r="F185" s="244" t="s">
        <v>141</v>
      </c>
      <c r="G185" s="242"/>
      <c r="H185" s="245">
        <v>688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AT185" s="251" t="s">
        <v>114</v>
      </c>
      <c r="AU185" s="251" t="s">
        <v>76</v>
      </c>
      <c r="AV185" s="14" t="s">
        <v>112</v>
      </c>
      <c r="AW185" s="14" t="s">
        <v>31</v>
      </c>
      <c r="AX185" s="14" t="s">
        <v>74</v>
      </c>
      <c r="AY185" s="251" t="s">
        <v>107</v>
      </c>
    </row>
    <row r="186" s="1" customFormat="1" ht="24" customHeight="1">
      <c r="B186" s="38"/>
      <c r="C186" s="204" t="s">
        <v>264</v>
      </c>
      <c r="D186" s="204" t="s">
        <v>109</v>
      </c>
      <c r="E186" s="205" t="s">
        <v>265</v>
      </c>
      <c r="F186" s="206" t="s">
        <v>266</v>
      </c>
      <c r="G186" s="207" t="s">
        <v>119</v>
      </c>
      <c r="H186" s="208">
        <v>660</v>
      </c>
      <c r="I186" s="209"/>
      <c r="J186" s="210">
        <f>ROUND(I186*H186,2)</f>
        <v>0</v>
      </c>
      <c r="K186" s="206" t="s">
        <v>120</v>
      </c>
      <c r="L186" s="43"/>
      <c r="M186" s="211" t="s">
        <v>19</v>
      </c>
      <c r="N186" s="212" t="s">
        <v>40</v>
      </c>
      <c r="O186" s="83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215" t="s">
        <v>112</v>
      </c>
      <c r="AT186" s="215" t="s">
        <v>109</v>
      </c>
      <c r="AU186" s="215" t="s">
        <v>76</v>
      </c>
      <c r="AY186" s="17" t="s">
        <v>107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74</v>
      </c>
      <c r="BK186" s="216">
        <f>ROUND(I186*H186,2)</f>
        <v>0</v>
      </c>
      <c r="BL186" s="17" t="s">
        <v>112</v>
      </c>
      <c r="BM186" s="215" t="s">
        <v>267</v>
      </c>
    </row>
    <row r="187" s="1" customFormat="1">
      <c r="B187" s="38"/>
      <c r="C187" s="39"/>
      <c r="D187" s="219" t="s">
        <v>122</v>
      </c>
      <c r="E187" s="39"/>
      <c r="F187" s="229" t="s">
        <v>268</v>
      </c>
      <c r="G187" s="39"/>
      <c r="H187" s="39"/>
      <c r="I187" s="129"/>
      <c r="J187" s="39"/>
      <c r="K187" s="39"/>
      <c r="L187" s="43"/>
      <c r="M187" s="230"/>
      <c r="N187" s="83"/>
      <c r="O187" s="83"/>
      <c r="P187" s="83"/>
      <c r="Q187" s="83"/>
      <c r="R187" s="83"/>
      <c r="S187" s="83"/>
      <c r="T187" s="84"/>
      <c r="AT187" s="17" t="s">
        <v>122</v>
      </c>
      <c r="AU187" s="17" t="s">
        <v>76</v>
      </c>
    </row>
    <row r="188" s="1" customFormat="1" ht="16.5" customHeight="1">
      <c r="B188" s="38"/>
      <c r="C188" s="204" t="s">
        <v>269</v>
      </c>
      <c r="D188" s="204" t="s">
        <v>109</v>
      </c>
      <c r="E188" s="205" t="s">
        <v>270</v>
      </c>
      <c r="F188" s="206" t="s">
        <v>271</v>
      </c>
      <c r="G188" s="207" t="s">
        <v>119</v>
      </c>
      <c r="H188" s="208">
        <v>6.5</v>
      </c>
      <c r="I188" s="209"/>
      <c r="J188" s="210">
        <f>ROUND(I188*H188,2)</f>
        <v>0</v>
      </c>
      <c r="K188" s="206" t="s">
        <v>120</v>
      </c>
      <c r="L188" s="43"/>
      <c r="M188" s="211" t="s">
        <v>19</v>
      </c>
      <c r="N188" s="212" t="s">
        <v>40</v>
      </c>
      <c r="O188" s="83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215" t="s">
        <v>112</v>
      </c>
      <c r="AT188" s="215" t="s">
        <v>109</v>
      </c>
      <c r="AU188" s="215" t="s">
        <v>76</v>
      </c>
      <c r="AY188" s="17" t="s">
        <v>107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74</v>
      </c>
      <c r="BK188" s="216">
        <f>ROUND(I188*H188,2)</f>
        <v>0</v>
      </c>
      <c r="BL188" s="17" t="s">
        <v>112</v>
      </c>
      <c r="BM188" s="215" t="s">
        <v>272</v>
      </c>
    </row>
    <row r="189" s="1" customFormat="1" ht="24" customHeight="1">
      <c r="B189" s="38"/>
      <c r="C189" s="204" t="s">
        <v>273</v>
      </c>
      <c r="D189" s="204" t="s">
        <v>109</v>
      </c>
      <c r="E189" s="205" t="s">
        <v>274</v>
      </c>
      <c r="F189" s="206" t="s">
        <v>275</v>
      </c>
      <c r="G189" s="207" t="s">
        <v>119</v>
      </c>
      <c r="H189" s="208">
        <v>666.5</v>
      </c>
      <c r="I189" s="209"/>
      <c r="J189" s="210">
        <f>ROUND(I189*H189,2)</f>
        <v>0</v>
      </c>
      <c r="K189" s="206" t="s">
        <v>120</v>
      </c>
      <c r="L189" s="43"/>
      <c r="M189" s="211" t="s">
        <v>19</v>
      </c>
      <c r="N189" s="212" t="s">
        <v>40</v>
      </c>
      <c r="O189" s="83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215" t="s">
        <v>112</v>
      </c>
      <c r="AT189" s="215" t="s">
        <v>109</v>
      </c>
      <c r="AU189" s="215" t="s">
        <v>76</v>
      </c>
      <c r="AY189" s="17" t="s">
        <v>107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74</v>
      </c>
      <c r="BK189" s="216">
        <f>ROUND(I189*H189,2)</f>
        <v>0</v>
      </c>
      <c r="BL189" s="17" t="s">
        <v>112</v>
      </c>
      <c r="BM189" s="215" t="s">
        <v>276</v>
      </c>
    </row>
    <row r="190" s="1" customFormat="1">
      <c r="B190" s="38"/>
      <c r="C190" s="39"/>
      <c r="D190" s="219" t="s">
        <v>122</v>
      </c>
      <c r="E190" s="39"/>
      <c r="F190" s="229" t="s">
        <v>277</v>
      </c>
      <c r="G190" s="39"/>
      <c r="H190" s="39"/>
      <c r="I190" s="129"/>
      <c r="J190" s="39"/>
      <c r="K190" s="39"/>
      <c r="L190" s="43"/>
      <c r="M190" s="230"/>
      <c r="N190" s="83"/>
      <c r="O190" s="83"/>
      <c r="P190" s="83"/>
      <c r="Q190" s="83"/>
      <c r="R190" s="83"/>
      <c r="S190" s="83"/>
      <c r="T190" s="84"/>
      <c r="AT190" s="17" t="s">
        <v>122</v>
      </c>
      <c r="AU190" s="17" t="s">
        <v>76</v>
      </c>
    </row>
    <row r="191" s="1" customFormat="1" ht="36" customHeight="1">
      <c r="B191" s="38"/>
      <c r="C191" s="204" t="s">
        <v>229</v>
      </c>
      <c r="D191" s="204" t="s">
        <v>109</v>
      </c>
      <c r="E191" s="205" t="s">
        <v>278</v>
      </c>
      <c r="F191" s="206" t="s">
        <v>279</v>
      </c>
      <c r="G191" s="207" t="s">
        <v>119</v>
      </c>
      <c r="H191" s="208">
        <v>35</v>
      </c>
      <c r="I191" s="209"/>
      <c r="J191" s="210">
        <f>ROUND(I191*H191,2)</f>
        <v>0</v>
      </c>
      <c r="K191" s="206" t="s">
        <v>120</v>
      </c>
      <c r="L191" s="43"/>
      <c r="M191" s="211" t="s">
        <v>19</v>
      </c>
      <c r="N191" s="212" t="s">
        <v>40</v>
      </c>
      <c r="O191" s="83"/>
      <c r="P191" s="213">
        <f>O191*H191</f>
        <v>0</v>
      </c>
      <c r="Q191" s="213">
        <v>0.084250000000000005</v>
      </c>
      <c r="R191" s="213">
        <f>Q191*H191</f>
        <v>2.94875</v>
      </c>
      <c r="S191" s="213">
        <v>0</v>
      </c>
      <c r="T191" s="214">
        <f>S191*H191</f>
        <v>0</v>
      </c>
      <c r="AR191" s="215" t="s">
        <v>112</v>
      </c>
      <c r="AT191" s="215" t="s">
        <v>109</v>
      </c>
      <c r="AU191" s="215" t="s">
        <v>76</v>
      </c>
      <c r="AY191" s="17" t="s">
        <v>107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74</v>
      </c>
      <c r="BK191" s="216">
        <f>ROUND(I191*H191,2)</f>
        <v>0</v>
      </c>
      <c r="BL191" s="17" t="s">
        <v>112</v>
      </c>
      <c r="BM191" s="215" t="s">
        <v>280</v>
      </c>
    </row>
    <row r="192" s="1" customFormat="1">
      <c r="B192" s="38"/>
      <c r="C192" s="39"/>
      <c r="D192" s="219" t="s">
        <v>122</v>
      </c>
      <c r="E192" s="39"/>
      <c r="F192" s="229" t="s">
        <v>281</v>
      </c>
      <c r="G192" s="39"/>
      <c r="H192" s="39"/>
      <c r="I192" s="129"/>
      <c r="J192" s="39"/>
      <c r="K192" s="39"/>
      <c r="L192" s="43"/>
      <c r="M192" s="230"/>
      <c r="N192" s="83"/>
      <c r="O192" s="83"/>
      <c r="P192" s="83"/>
      <c r="Q192" s="83"/>
      <c r="R192" s="83"/>
      <c r="S192" s="83"/>
      <c r="T192" s="84"/>
      <c r="AT192" s="17" t="s">
        <v>122</v>
      </c>
      <c r="AU192" s="17" t="s">
        <v>76</v>
      </c>
    </row>
    <row r="193" s="13" customFormat="1">
      <c r="B193" s="231"/>
      <c r="C193" s="232"/>
      <c r="D193" s="219" t="s">
        <v>114</v>
      </c>
      <c r="E193" s="233" t="s">
        <v>19</v>
      </c>
      <c r="F193" s="234" t="s">
        <v>232</v>
      </c>
      <c r="G193" s="232"/>
      <c r="H193" s="233" t="s">
        <v>19</v>
      </c>
      <c r="I193" s="235"/>
      <c r="J193" s="232"/>
      <c r="K193" s="232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114</v>
      </c>
      <c r="AU193" s="240" t="s">
        <v>76</v>
      </c>
      <c r="AV193" s="13" t="s">
        <v>74</v>
      </c>
      <c r="AW193" s="13" t="s">
        <v>31</v>
      </c>
      <c r="AX193" s="13" t="s">
        <v>69</v>
      </c>
      <c r="AY193" s="240" t="s">
        <v>107</v>
      </c>
    </row>
    <row r="194" s="12" customFormat="1">
      <c r="B194" s="217"/>
      <c r="C194" s="218"/>
      <c r="D194" s="219" t="s">
        <v>114</v>
      </c>
      <c r="E194" s="220" t="s">
        <v>19</v>
      </c>
      <c r="F194" s="221" t="s">
        <v>282</v>
      </c>
      <c r="G194" s="218"/>
      <c r="H194" s="222">
        <v>34.399999999999999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114</v>
      </c>
      <c r="AU194" s="228" t="s">
        <v>76</v>
      </c>
      <c r="AV194" s="12" t="s">
        <v>76</v>
      </c>
      <c r="AW194" s="12" t="s">
        <v>31</v>
      </c>
      <c r="AX194" s="12" t="s">
        <v>69</v>
      </c>
      <c r="AY194" s="228" t="s">
        <v>107</v>
      </c>
    </row>
    <row r="195" s="13" customFormat="1">
      <c r="B195" s="231"/>
      <c r="C195" s="232"/>
      <c r="D195" s="219" t="s">
        <v>114</v>
      </c>
      <c r="E195" s="233" t="s">
        <v>19</v>
      </c>
      <c r="F195" s="234" t="s">
        <v>283</v>
      </c>
      <c r="G195" s="232"/>
      <c r="H195" s="233" t="s">
        <v>19</v>
      </c>
      <c r="I195" s="235"/>
      <c r="J195" s="232"/>
      <c r="K195" s="232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114</v>
      </c>
      <c r="AU195" s="240" t="s">
        <v>76</v>
      </c>
      <c r="AV195" s="13" t="s">
        <v>74</v>
      </c>
      <c r="AW195" s="13" t="s">
        <v>31</v>
      </c>
      <c r="AX195" s="13" t="s">
        <v>69</v>
      </c>
      <c r="AY195" s="240" t="s">
        <v>107</v>
      </c>
    </row>
    <row r="196" s="12" customFormat="1">
      <c r="B196" s="217"/>
      <c r="C196" s="218"/>
      <c r="D196" s="219" t="s">
        <v>114</v>
      </c>
      <c r="E196" s="220" t="s">
        <v>19</v>
      </c>
      <c r="F196" s="221" t="s">
        <v>284</v>
      </c>
      <c r="G196" s="218"/>
      <c r="H196" s="222">
        <v>0.59999999999999998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114</v>
      </c>
      <c r="AU196" s="228" t="s">
        <v>76</v>
      </c>
      <c r="AV196" s="12" t="s">
        <v>76</v>
      </c>
      <c r="AW196" s="12" t="s">
        <v>31</v>
      </c>
      <c r="AX196" s="12" t="s">
        <v>69</v>
      </c>
      <c r="AY196" s="228" t="s">
        <v>107</v>
      </c>
    </row>
    <row r="197" s="14" customFormat="1">
      <c r="B197" s="241"/>
      <c r="C197" s="242"/>
      <c r="D197" s="219" t="s">
        <v>114</v>
      </c>
      <c r="E197" s="243" t="s">
        <v>19</v>
      </c>
      <c r="F197" s="244" t="s">
        <v>141</v>
      </c>
      <c r="G197" s="242"/>
      <c r="H197" s="245">
        <v>35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AT197" s="251" t="s">
        <v>114</v>
      </c>
      <c r="AU197" s="251" t="s">
        <v>76</v>
      </c>
      <c r="AV197" s="14" t="s">
        <v>112</v>
      </c>
      <c r="AW197" s="14" t="s">
        <v>31</v>
      </c>
      <c r="AX197" s="14" t="s">
        <v>74</v>
      </c>
      <c r="AY197" s="251" t="s">
        <v>107</v>
      </c>
    </row>
    <row r="198" s="1" customFormat="1" ht="16.5" customHeight="1">
      <c r="B198" s="38"/>
      <c r="C198" s="252" t="s">
        <v>285</v>
      </c>
      <c r="D198" s="252" t="s">
        <v>183</v>
      </c>
      <c r="E198" s="253" t="s">
        <v>286</v>
      </c>
      <c r="F198" s="254" t="s">
        <v>287</v>
      </c>
      <c r="G198" s="255" t="s">
        <v>119</v>
      </c>
      <c r="H198" s="256">
        <v>34.399999999999999</v>
      </c>
      <c r="I198" s="257"/>
      <c r="J198" s="258">
        <f>ROUND(I198*H198,2)</f>
        <v>0</v>
      </c>
      <c r="K198" s="254" t="s">
        <v>120</v>
      </c>
      <c r="L198" s="259"/>
      <c r="M198" s="260" t="s">
        <v>19</v>
      </c>
      <c r="N198" s="261" t="s">
        <v>40</v>
      </c>
      <c r="O198" s="83"/>
      <c r="P198" s="213">
        <f>O198*H198</f>
        <v>0</v>
      </c>
      <c r="Q198" s="213">
        <v>0.13100000000000001</v>
      </c>
      <c r="R198" s="213">
        <f>Q198*H198</f>
        <v>4.5064000000000002</v>
      </c>
      <c r="S198" s="213">
        <v>0</v>
      </c>
      <c r="T198" s="214">
        <f>S198*H198</f>
        <v>0</v>
      </c>
      <c r="AR198" s="215" t="s">
        <v>158</v>
      </c>
      <c r="AT198" s="215" t="s">
        <v>183</v>
      </c>
      <c r="AU198" s="215" t="s">
        <v>76</v>
      </c>
      <c r="AY198" s="17" t="s">
        <v>107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74</v>
      </c>
      <c r="BK198" s="216">
        <f>ROUND(I198*H198,2)</f>
        <v>0</v>
      </c>
      <c r="BL198" s="17" t="s">
        <v>112</v>
      </c>
      <c r="BM198" s="215" t="s">
        <v>288</v>
      </c>
    </row>
    <row r="199" s="1" customFormat="1" ht="16.5" customHeight="1">
      <c r="B199" s="38"/>
      <c r="C199" s="252" t="s">
        <v>289</v>
      </c>
      <c r="D199" s="252" t="s">
        <v>183</v>
      </c>
      <c r="E199" s="253" t="s">
        <v>290</v>
      </c>
      <c r="F199" s="254" t="s">
        <v>291</v>
      </c>
      <c r="G199" s="255" t="s">
        <v>119</v>
      </c>
      <c r="H199" s="256">
        <v>0.59999999999999998</v>
      </c>
      <c r="I199" s="257"/>
      <c r="J199" s="258">
        <f>ROUND(I199*H199,2)</f>
        <v>0</v>
      </c>
      <c r="K199" s="254" t="s">
        <v>120</v>
      </c>
      <c r="L199" s="259"/>
      <c r="M199" s="260" t="s">
        <v>19</v>
      </c>
      <c r="N199" s="261" t="s">
        <v>40</v>
      </c>
      <c r="O199" s="83"/>
      <c r="P199" s="213">
        <f>O199*H199</f>
        <v>0</v>
      </c>
      <c r="Q199" s="213">
        <v>0.13100000000000001</v>
      </c>
      <c r="R199" s="213">
        <f>Q199*H199</f>
        <v>0.078600000000000003</v>
      </c>
      <c r="S199" s="213">
        <v>0</v>
      </c>
      <c r="T199" s="214">
        <f>S199*H199</f>
        <v>0</v>
      </c>
      <c r="AR199" s="215" t="s">
        <v>158</v>
      </c>
      <c r="AT199" s="215" t="s">
        <v>183</v>
      </c>
      <c r="AU199" s="215" t="s">
        <v>76</v>
      </c>
      <c r="AY199" s="17" t="s">
        <v>107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74</v>
      </c>
      <c r="BK199" s="216">
        <f>ROUND(I199*H199,2)</f>
        <v>0</v>
      </c>
      <c r="BL199" s="17" t="s">
        <v>112</v>
      </c>
      <c r="BM199" s="215" t="s">
        <v>292</v>
      </c>
    </row>
    <row r="200" s="1" customFormat="1" ht="36" customHeight="1">
      <c r="B200" s="38"/>
      <c r="C200" s="204" t="s">
        <v>293</v>
      </c>
      <c r="D200" s="204" t="s">
        <v>109</v>
      </c>
      <c r="E200" s="205" t="s">
        <v>294</v>
      </c>
      <c r="F200" s="206" t="s">
        <v>295</v>
      </c>
      <c r="G200" s="207" t="s">
        <v>119</v>
      </c>
      <c r="H200" s="208">
        <v>62</v>
      </c>
      <c r="I200" s="209"/>
      <c r="J200" s="210">
        <f>ROUND(I200*H200,2)</f>
        <v>0</v>
      </c>
      <c r="K200" s="206" t="s">
        <v>120</v>
      </c>
      <c r="L200" s="43"/>
      <c r="M200" s="211" t="s">
        <v>19</v>
      </c>
      <c r="N200" s="212" t="s">
        <v>40</v>
      </c>
      <c r="O200" s="83"/>
      <c r="P200" s="213">
        <f>O200*H200</f>
        <v>0</v>
      </c>
      <c r="Q200" s="213">
        <v>0.10362</v>
      </c>
      <c r="R200" s="213">
        <f>Q200*H200</f>
        <v>6.4244400000000006</v>
      </c>
      <c r="S200" s="213">
        <v>0</v>
      </c>
      <c r="T200" s="214">
        <f>S200*H200</f>
        <v>0</v>
      </c>
      <c r="AR200" s="215" t="s">
        <v>112</v>
      </c>
      <c r="AT200" s="215" t="s">
        <v>109</v>
      </c>
      <c r="AU200" s="215" t="s">
        <v>76</v>
      </c>
      <c r="AY200" s="17" t="s">
        <v>107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74</v>
      </c>
      <c r="BK200" s="216">
        <f>ROUND(I200*H200,2)</f>
        <v>0</v>
      </c>
      <c r="BL200" s="17" t="s">
        <v>112</v>
      </c>
      <c r="BM200" s="215" t="s">
        <v>296</v>
      </c>
    </row>
    <row r="201" s="1" customFormat="1">
      <c r="B201" s="38"/>
      <c r="C201" s="39"/>
      <c r="D201" s="219" t="s">
        <v>122</v>
      </c>
      <c r="E201" s="39"/>
      <c r="F201" s="229" t="s">
        <v>297</v>
      </c>
      <c r="G201" s="39"/>
      <c r="H201" s="39"/>
      <c r="I201" s="129"/>
      <c r="J201" s="39"/>
      <c r="K201" s="39"/>
      <c r="L201" s="43"/>
      <c r="M201" s="230"/>
      <c r="N201" s="83"/>
      <c r="O201" s="83"/>
      <c r="P201" s="83"/>
      <c r="Q201" s="83"/>
      <c r="R201" s="83"/>
      <c r="S201" s="83"/>
      <c r="T201" s="84"/>
      <c r="AT201" s="17" t="s">
        <v>122</v>
      </c>
      <c r="AU201" s="17" t="s">
        <v>76</v>
      </c>
    </row>
    <row r="202" s="13" customFormat="1">
      <c r="B202" s="231"/>
      <c r="C202" s="232"/>
      <c r="D202" s="219" t="s">
        <v>114</v>
      </c>
      <c r="E202" s="233" t="s">
        <v>19</v>
      </c>
      <c r="F202" s="234" t="s">
        <v>298</v>
      </c>
      <c r="G202" s="232"/>
      <c r="H202" s="233" t="s">
        <v>19</v>
      </c>
      <c r="I202" s="235"/>
      <c r="J202" s="232"/>
      <c r="K202" s="232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114</v>
      </c>
      <c r="AU202" s="240" t="s">
        <v>76</v>
      </c>
      <c r="AV202" s="13" t="s">
        <v>74</v>
      </c>
      <c r="AW202" s="13" t="s">
        <v>31</v>
      </c>
      <c r="AX202" s="13" t="s">
        <v>69</v>
      </c>
      <c r="AY202" s="240" t="s">
        <v>107</v>
      </c>
    </row>
    <row r="203" s="12" customFormat="1">
      <c r="B203" s="217"/>
      <c r="C203" s="218"/>
      <c r="D203" s="219" t="s">
        <v>114</v>
      </c>
      <c r="E203" s="220" t="s">
        <v>19</v>
      </c>
      <c r="F203" s="221" t="s">
        <v>231</v>
      </c>
      <c r="G203" s="218"/>
      <c r="H203" s="222">
        <v>34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114</v>
      </c>
      <c r="AU203" s="228" t="s">
        <v>76</v>
      </c>
      <c r="AV203" s="12" t="s">
        <v>76</v>
      </c>
      <c r="AW203" s="12" t="s">
        <v>31</v>
      </c>
      <c r="AX203" s="12" t="s">
        <v>69</v>
      </c>
      <c r="AY203" s="228" t="s">
        <v>107</v>
      </c>
    </row>
    <row r="204" s="13" customFormat="1">
      <c r="B204" s="231"/>
      <c r="C204" s="232"/>
      <c r="D204" s="219" t="s">
        <v>114</v>
      </c>
      <c r="E204" s="233" t="s">
        <v>19</v>
      </c>
      <c r="F204" s="234" t="s">
        <v>228</v>
      </c>
      <c r="G204" s="232"/>
      <c r="H204" s="233" t="s">
        <v>19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114</v>
      </c>
      <c r="AU204" s="240" t="s">
        <v>76</v>
      </c>
      <c r="AV204" s="13" t="s">
        <v>74</v>
      </c>
      <c r="AW204" s="13" t="s">
        <v>31</v>
      </c>
      <c r="AX204" s="13" t="s">
        <v>69</v>
      </c>
      <c r="AY204" s="240" t="s">
        <v>107</v>
      </c>
    </row>
    <row r="205" s="12" customFormat="1">
      <c r="B205" s="217"/>
      <c r="C205" s="218"/>
      <c r="D205" s="219" t="s">
        <v>114</v>
      </c>
      <c r="E205" s="220" t="s">
        <v>19</v>
      </c>
      <c r="F205" s="221" t="s">
        <v>229</v>
      </c>
      <c r="G205" s="218"/>
      <c r="H205" s="222">
        <v>28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114</v>
      </c>
      <c r="AU205" s="228" t="s">
        <v>76</v>
      </c>
      <c r="AV205" s="12" t="s">
        <v>76</v>
      </c>
      <c r="AW205" s="12" t="s">
        <v>31</v>
      </c>
      <c r="AX205" s="12" t="s">
        <v>69</v>
      </c>
      <c r="AY205" s="228" t="s">
        <v>107</v>
      </c>
    </row>
    <row r="206" s="14" customFormat="1">
      <c r="B206" s="241"/>
      <c r="C206" s="242"/>
      <c r="D206" s="219" t="s">
        <v>114</v>
      </c>
      <c r="E206" s="243" t="s">
        <v>19</v>
      </c>
      <c r="F206" s="244" t="s">
        <v>141</v>
      </c>
      <c r="G206" s="242"/>
      <c r="H206" s="245">
        <v>62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114</v>
      </c>
      <c r="AU206" s="251" t="s">
        <v>76</v>
      </c>
      <c r="AV206" s="14" t="s">
        <v>112</v>
      </c>
      <c r="AW206" s="14" t="s">
        <v>31</v>
      </c>
      <c r="AX206" s="14" t="s">
        <v>74</v>
      </c>
      <c r="AY206" s="251" t="s">
        <v>107</v>
      </c>
    </row>
    <row r="207" s="1" customFormat="1" ht="16.5" customHeight="1">
      <c r="B207" s="38"/>
      <c r="C207" s="252" t="s">
        <v>299</v>
      </c>
      <c r="D207" s="252" t="s">
        <v>183</v>
      </c>
      <c r="E207" s="253" t="s">
        <v>300</v>
      </c>
      <c r="F207" s="254" t="s">
        <v>301</v>
      </c>
      <c r="G207" s="255" t="s">
        <v>119</v>
      </c>
      <c r="H207" s="256">
        <v>89.599999999999994</v>
      </c>
      <c r="I207" s="257"/>
      <c r="J207" s="258">
        <f>ROUND(I207*H207,2)</f>
        <v>0</v>
      </c>
      <c r="K207" s="254" t="s">
        <v>120</v>
      </c>
      <c r="L207" s="259"/>
      <c r="M207" s="260" t="s">
        <v>19</v>
      </c>
      <c r="N207" s="261" t="s">
        <v>40</v>
      </c>
      <c r="O207" s="83"/>
      <c r="P207" s="213">
        <f>O207*H207</f>
        <v>0</v>
      </c>
      <c r="Q207" s="213">
        <v>0.17599999999999999</v>
      </c>
      <c r="R207" s="213">
        <f>Q207*H207</f>
        <v>15.769599999999999</v>
      </c>
      <c r="S207" s="213">
        <v>0</v>
      </c>
      <c r="T207" s="214">
        <f>S207*H207</f>
        <v>0</v>
      </c>
      <c r="AR207" s="215" t="s">
        <v>158</v>
      </c>
      <c r="AT207" s="215" t="s">
        <v>183</v>
      </c>
      <c r="AU207" s="215" t="s">
        <v>76</v>
      </c>
      <c r="AY207" s="17" t="s">
        <v>107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74</v>
      </c>
      <c r="BK207" s="216">
        <f>ROUND(I207*H207,2)</f>
        <v>0</v>
      </c>
      <c r="BL207" s="17" t="s">
        <v>112</v>
      </c>
      <c r="BM207" s="215" t="s">
        <v>302</v>
      </c>
    </row>
    <row r="208" s="13" customFormat="1">
      <c r="B208" s="231"/>
      <c r="C208" s="232"/>
      <c r="D208" s="219" t="s">
        <v>114</v>
      </c>
      <c r="E208" s="233" t="s">
        <v>19</v>
      </c>
      <c r="F208" s="234" t="s">
        <v>298</v>
      </c>
      <c r="G208" s="232"/>
      <c r="H208" s="233" t="s">
        <v>19</v>
      </c>
      <c r="I208" s="235"/>
      <c r="J208" s="232"/>
      <c r="K208" s="232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114</v>
      </c>
      <c r="AU208" s="240" t="s">
        <v>76</v>
      </c>
      <c r="AV208" s="13" t="s">
        <v>74</v>
      </c>
      <c r="AW208" s="13" t="s">
        <v>31</v>
      </c>
      <c r="AX208" s="13" t="s">
        <v>69</v>
      </c>
      <c r="AY208" s="240" t="s">
        <v>107</v>
      </c>
    </row>
    <row r="209" s="12" customFormat="1">
      <c r="B209" s="217"/>
      <c r="C209" s="218"/>
      <c r="D209" s="219" t="s">
        <v>114</v>
      </c>
      <c r="E209" s="220" t="s">
        <v>19</v>
      </c>
      <c r="F209" s="221" t="s">
        <v>231</v>
      </c>
      <c r="G209" s="218"/>
      <c r="H209" s="222">
        <v>34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114</v>
      </c>
      <c r="AU209" s="228" t="s">
        <v>76</v>
      </c>
      <c r="AV209" s="12" t="s">
        <v>76</v>
      </c>
      <c r="AW209" s="12" t="s">
        <v>31</v>
      </c>
      <c r="AX209" s="12" t="s">
        <v>69</v>
      </c>
      <c r="AY209" s="228" t="s">
        <v>107</v>
      </c>
    </row>
    <row r="210" s="13" customFormat="1">
      <c r="B210" s="231"/>
      <c r="C210" s="232"/>
      <c r="D210" s="219" t="s">
        <v>114</v>
      </c>
      <c r="E210" s="233" t="s">
        <v>19</v>
      </c>
      <c r="F210" s="234" t="s">
        <v>228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114</v>
      </c>
      <c r="AU210" s="240" t="s">
        <v>76</v>
      </c>
      <c r="AV210" s="13" t="s">
        <v>74</v>
      </c>
      <c r="AW210" s="13" t="s">
        <v>31</v>
      </c>
      <c r="AX210" s="13" t="s">
        <v>69</v>
      </c>
      <c r="AY210" s="240" t="s">
        <v>107</v>
      </c>
    </row>
    <row r="211" s="12" customFormat="1">
      <c r="B211" s="217"/>
      <c r="C211" s="218"/>
      <c r="D211" s="219" t="s">
        <v>114</v>
      </c>
      <c r="E211" s="220" t="s">
        <v>19</v>
      </c>
      <c r="F211" s="221" t="s">
        <v>229</v>
      </c>
      <c r="G211" s="218"/>
      <c r="H211" s="222">
        <v>28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114</v>
      </c>
      <c r="AU211" s="228" t="s">
        <v>76</v>
      </c>
      <c r="AV211" s="12" t="s">
        <v>76</v>
      </c>
      <c r="AW211" s="12" t="s">
        <v>31</v>
      </c>
      <c r="AX211" s="12" t="s">
        <v>69</v>
      </c>
      <c r="AY211" s="228" t="s">
        <v>107</v>
      </c>
    </row>
    <row r="212" s="13" customFormat="1">
      <c r="B212" s="231"/>
      <c r="C212" s="232"/>
      <c r="D212" s="219" t="s">
        <v>114</v>
      </c>
      <c r="E212" s="233" t="s">
        <v>19</v>
      </c>
      <c r="F212" s="234" t="s">
        <v>303</v>
      </c>
      <c r="G212" s="232"/>
      <c r="H212" s="233" t="s">
        <v>19</v>
      </c>
      <c r="I212" s="235"/>
      <c r="J212" s="232"/>
      <c r="K212" s="232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114</v>
      </c>
      <c r="AU212" s="240" t="s">
        <v>76</v>
      </c>
      <c r="AV212" s="13" t="s">
        <v>74</v>
      </c>
      <c r="AW212" s="13" t="s">
        <v>31</v>
      </c>
      <c r="AX212" s="13" t="s">
        <v>69</v>
      </c>
      <c r="AY212" s="240" t="s">
        <v>107</v>
      </c>
    </row>
    <row r="213" s="12" customFormat="1">
      <c r="B213" s="217"/>
      <c r="C213" s="218"/>
      <c r="D213" s="219" t="s">
        <v>114</v>
      </c>
      <c r="E213" s="220" t="s">
        <v>19</v>
      </c>
      <c r="F213" s="221" t="s">
        <v>304</v>
      </c>
      <c r="G213" s="218"/>
      <c r="H213" s="222">
        <v>27.600000000000001</v>
      </c>
      <c r="I213" s="223"/>
      <c r="J213" s="218"/>
      <c r="K213" s="218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114</v>
      </c>
      <c r="AU213" s="228" t="s">
        <v>76</v>
      </c>
      <c r="AV213" s="12" t="s">
        <v>76</v>
      </c>
      <c r="AW213" s="12" t="s">
        <v>31</v>
      </c>
      <c r="AX213" s="12" t="s">
        <v>69</v>
      </c>
      <c r="AY213" s="228" t="s">
        <v>107</v>
      </c>
    </row>
    <row r="214" s="14" customFormat="1">
      <c r="B214" s="241"/>
      <c r="C214" s="242"/>
      <c r="D214" s="219" t="s">
        <v>114</v>
      </c>
      <c r="E214" s="243" t="s">
        <v>19</v>
      </c>
      <c r="F214" s="244" t="s">
        <v>141</v>
      </c>
      <c r="G214" s="242"/>
      <c r="H214" s="245">
        <v>89.599999999999994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114</v>
      </c>
      <c r="AU214" s="251" t="s">
        <v>76</v>
      </c>
      <c r="AV214" s="14" t="s">
        <v>112</v>
      </c>
      <c r="AW214" s="14" t="s">
        <v>31</v>
      </c>
      <c r="AX214" s="14" t="s">
        <v>74</v>
      </c>
      <c r="AY214" s="251" t="s">
        <v>107</v>
      </c>
    </row>
    <row r="215" s="11" customFormat="1" ht="22.8" customHeight="1">
      <c r="B215" s="188"/>
      <c r="C215" s="189"/>
      <c r="D215" s="190" t="s">
        <v>68</v>
      </c>
      <c r="E215" s="202" t="s">
        <v>158</v>
      </c>
      <c r="F215" s="202" t="s">
        <v>305</v>
      </c>
      <c r="G215" s="189"/>
      <c r="H215" s="189"/>
      <c r="I215" s="192"/>
      <c r="J215" s="203">
        <f>BK215</f>
        <v>0</v>
      </c>
      <c r="K215" s="189"/>
      <c r="L215" s="194"/>
      <c r="M215" s="195"/>
      <c r="N215" s="196"/>
      <c r="O215" s="196"/>
      <c r="P215" s="197">
        <f>SUM(P216:P234)</f>
        <v>0</v>
      </c>
      <c r="Q215" s="196"/>
      <c r="R215" s="197">
        <f>SUM(R216:R234)</f>
        <v>4.8315700000000001</v>
      </c>
      <c r="S215" s="196"/>
      <c r="T215" s="198">
        <f>SUM(T216:T234)</f>
        <v>0</v>
      </c>
      <c r="AR215" s="199" t="s">
        <v>74</v>
      </c>
      <c r="AT215" s="200" t="s">
        <v>68</v>
      </c>
      <c r="AU215" s="200" t="s">
        <v>74</v>
      </c>
      <c r="AY215" s="199" t="s">
        <v>107</v>
      </c>
      <c r="BK215" s="201">
        <f>SUM(BK216:BK234)</f>
        <v>0</v>
      </c>
    </row>
    <row r="216" s="1" customFormat="1" ht="24" customHeight="1">
      <c r="B216" s="38"/>
      <c r="C216" s="204" t="s">
        <v>306</v>
      </c>
      <c r="D216" s="204" t="s">
        <v>109</v>
      </c>
      <c r="E216" s="205" t="s">
        <v>307</v>
      </c>
      <c r="F216" s="206" t="s">
        <v>308</v>
      </c>
      <c r="G216" s="207" t="s">
        <v>309</v>
      </c>
      <c r="H216" s="208">
        <v>3</v>
      </c>
      <c r="I216" s="209"/>
      <c r="J216" s="210">
        <f>ROUND(I216*H216,2)</f>
        <v>0</v>
      </c>
      <c r="K216" s="206" t="s">
        <v>120</v>
      </c>
      <c r="L216" s="43"/>
      <c r="M216" s="211" t="s">
        <v>19</v>
      </c>
      <c r="N216" s="212" t="s">
        <v>40</v>
      </c>
      <c r="O216" s="83"/>
      <c r="P216" s="213">
        <f>O216*H216</f>
        <v>0</v>
      </c>
      <c r="Q216" s="213">
        <v>0.00012999999999999999</v>
      </c>
      <c r="R216" s="213">
        <f>Q216*H216</f>
        <v>0.00038999999999999994</v>
      </c>
      <c r="S216" s="213">
        <v>0</v>
      </c>
      <c r="T216" s="214">
        <f>S216*H216</f>
        <v>0</v>
      </c>
      <c r="AR216" s="215" t="s">
        <v>112</v>
      </c>
      <c r="AT216" s="215" t="s">
        <v>109</v>
      </c>
      <c r="AU216" s="215" t="s">
        <v>76</v>
      </c>
      <c r="AY216" s="17" t="s">
        <v>107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74</v>
      </c>
      <c r="BK216" s="216">
        <f>ROUND(I216*H216,2)</f>
        <v>0</v>
      </c>
      <c r="BL216" s="17" t="s">
        <v>112</v>
      </c>
      <c r="BM216" s="215" t="s">
        <v>310</v>
      </c>
    </row>
    <row r="217" s="1" customFormat="1">
      <c r="B217" s="38"/>
      <c r="C217" s="39"/>
      <c r="D217" s="219" t="s">
        <v>122</v>
      </c>
      <c r="E217" s="39"/>
      <c r="F217" s="229" t="s">
        <v>311</v>
      </c>
      <c r="G217" s="39"/>
      <c r="H217" s="39"/>
      <c r="I217" s="129"/>
      <c r="J217" s="39"/>
      <c r="K217" s="39"/>
      <c r="L217" s="43"/>
      <c r="M217" s="230"/>
      <c r="N217" s="83"/>
      <c r="O217" s="83"/>
      <c r="P217" s="83"/>
      <c r="Q217" s="83"/>
      <c r="R217" s="83"/>
      <c r="S217" s="83"/>
      <c r="T217" s="84"/>
      <c r="AT217" s="17" t="s">
        <v>122</v>
      </c>
      <c r="AU217" s="17" t="s">
        <v>76</v>
      </c>
    </row>
    <row r="218" s="1" customFormat="1" ht="24" customHeight="1">
      <c r="B218" s="38"/>
      <c r="C218" s="204" t="s">
        <v>231</v>
      </c>
      <c r="D218" s="204" t="s">
        <v>109</v>
      </c>
      <c r="E218" s="205" t="s">
        <v>312</v>
      </c>
      <c r="F218" s="206" t="s">
        <v>313</v>
      </c>
      <c r="G218" s="207" t="s">
        <v>129</v>
      </c>
      <c r="H218" s="208">
        <v>6</v>
      </c>
      <c r="I218" s="209"/>
      <c r="J218" s="210">
        <f>ROUND(I218*H218,2)</f>
        <v>0</v>
      </c>
      <c r="K218" s="206" t="s">
        <v>120</v>
      </c>
      <c r="L218" s="43"/>
      <c r="M218" s="211" t="s">
        <v>19</v>
      </c>
      <c r="N218" s="212" t="s">
        <v>40</v>
      </c>
      <c r="O218" s="83"/>
      <c r="P218" s="213">
        <f>O218*H218</f>
        <v>0</v>
      </c>
      <c r="Q218" s="213">
        <v>0.0024099999999999998</v>
      </c>
      <c r="R218" s="213">
        <f>Q218*H218</f>
        <v>0.014459999999999999</v>
      </c>
      <c r="S218" s="213">
        <v>0</v>
      </c>
      <c r="T218" s="214">
        <f>S218*H218</f>
        <v>0</v>
      </c>
      <c r="AR218" s="215" t="s">
        <v>112</v>
      </c>
      <c r="AT218" s="215" t="s">
        <v>109</v>
      </c>
      <c r="AU218" s="215" t="s">
        <v>76</v>
      </c>
      <c r="AY218" s="17" t="s">
        <v>107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74</v>
      </c>
      <c r="BK218" s="216">
        <f>ROUND(I218*H218,2)</f>
        <v>0</v>
      </c>
      <c r="BL218" s="17" t="s">
        <v>112</v>
      </c>
      <c r="BM218" s="215" t="s">
        <v>314</v>
      </c>
    </row>
    <row r="219" s="1" customFormat="1">
      <c r="B219" s="38"/>
      <c r="C219" s="39"/>
      <c r="D219" s="219" t="s">
        <v>122</v>
      </c>
      <c r="E219" s="39"/>
      <c r="F219" s="229" t="s">
        <v>315</v>
      </c>
      <c r="G219" s="39"/>
      <c r="H219" s="39"/>
      <c r="I219" s="129"/>
      <c r="J219" s="39"/>
      <c r="K219" s="39"/>
      <c r="L219" s="43"/>
      <c r="M219" s="230"/>
      <c r="N219" s="83"/>
      <c r="O219" s="83"/>
      <c r="P219" s="83"/>
      <c r="Q219" s="83"/>
      <c r="R219" s="83"/>
      <c r="S219" s="83"/>
      <c r="T219" s="84"/>
      <c r="AT219" s="17" t="s">
        <v>122</v>
      </c>
      <c r="AU219" s="17" t="s">
        <v>76</v>
      </c>
    </row>
    <row r="220" s="1" customFormat="1" ht="16.5" customHeight="1">
      <c r="B220" s="38"/>
      <c r="C220" s="204" t="s">
        <v>233</v>
      </c>
      <c r="D220" s="204" t="s">
        <v>109</v>
      </c>
      <c r="E220" s="205" t="s">
        <v>316</v>
      </c>
      <c r="F220" s="206" t="s">
        <v>317</v>
      </c>
      <c r="G220" s="207" t="s">
        <v>309</v>
      </c>
      <c r="H220" s="208">
        <v>6</v>
      </c>
      <c r="I220" s="209"/>
      <c r="J220" s="210">
        <f>ROUND(I220*H220,2)</f>
        <v>0</v>
      </c>
      <c r="K220" s="206" t="s">
        <v>120</v>
      </c>
      <c r="L220" s="43"/>
      <c r="M220" s="211" t="s">
        <v>19</v>
      </c>
      <c r="N220" s="212" t="s">
        <v>40</v>
      </c>
      <c r="O220" s="83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AR220" s="215" t="s">
        <v>112</v>
      </c>
      <c r="AT220" s="215" t="s">
        <v>109</v>
      </c>
      <c r="AU220" s="215" t="s">
        <v>76</v>
      </c>
      <c r="AY220" s="17" t="s">
        <v>107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74</v>
      </c>
      <c r="BK220" s="216">
        <f>ROUND(I220*H220,2)</f>
        <v>0</v>
      </c>
      <c r="BL220" s="17" t="s">
        <v>112</v>
      </c>
      <c r="BM220" s="215" t="s">
        <v>318</v>
      </c>
    </row>
    <row r="221" s="1" customFormat="1">
      <c r="B221" s="38"/>
      <c r="C221" s="39"/>
      <c r="D221" s="219" t="s">
        <v>122</v>
      </c>
      <c r="E221" s="39"/>
      <c r="F221" s="229" t="s">
        <v>319</v>
      </c>
      <c r="G221" s="39"/>
      <c r="H221" s="39"/>
      <c r="I221" s="129"/>
      <c r="J221" s="39"/>
      <c r="K221" s="39"/>
      <c r="L221" s="43"/>
      <c r="M221" s="230"/>
      <c r="N221" s="83"/>
      <c r="O221" s="83"/>
      <c r="P221" s="83"/>
      <c r="Q221" s="83"/>
      <c r="R221" s="83"/>
      <c r="S221" s="83"/>
      <c r="T221" s="84"/>
      <c r="AT221" s="17" t="s">
        <v>122</v>
      </c>
      <c r="AU221" s="17" t="s">
        <v>76</v>
      </c>
    </row>
    <row r="222" s="1" customFormat="1" ht="16.5" customHeight="1">
      <c r="B222" s="38"/>
      <c r="C222" s="252" t="s">
        <v>320</v>
      </c>
      <c r="D222" s="252" t="s">
        <v>183</v>
      </c>
      <c r="E222" s="253" t="s">
        <v>321</v>
      </c>
      <c r="F222" s="254" t="s">
        <v>322</v>
      </c>
      <c r="G222" s="255" t="s">
        <v>309</v>
      </c>
      <c r="H222" s="256">
        <v>6</v>
      </c>
      <c r="I222" s="257"/>
      <c r="J222" s="258">
        <f>ROUND(I222*H222,2)</f>
        <v>0</v>
      </c>
      <c r="K222" s="254" t="s">
        <v>120</v>
      </c>
      <c r="L222" s="259"/>
      <c r="M222" s="260" t="s">
        <v>19</v>
      </c>
      <c r="N222" s="261" t="s">
        <v>40</v>
      </c>
      <c r="O222" s="83"/>
      <c r="P222" s="213">
        <f>O222*H222</f>
        <v>0</v>
      </c>
      <c r="Q222" s="213">
        <v>0.00069999999999999999</v>
      </c>
      <c r="R222" s="213">
        <f>Q222*H222</f>
        <v>0.0041999999999999997</v>
      </c>
      <c r="S222" s="213">
        <v>0</v>
      </c>
      <c r="T222" s="214">
        <f>S222*H222</f>
        <v>0</v>
      </c>
      <c r="AR222" s="215" t="s">
        <v>158</v>
      </c>
      <c r="AT222" s="215" t="s">
        <v>183</v>
      </c>
      <c r="AU222" s="215" t="s">
        <v>76</v>
      </c>
      <c r="AY222" s="17" t="s">
        <v>107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74</v>
      </c>
      <c r="BK222" s="216">
        <f>ROUND(I222*H222,2)</f>
        <v>0</v>
      </c>
      <c r="BL222" s="17" t="s">
        <v>112</v>
      </c>
      <c r="BM222" s="215" t="s">
        <v>323</v>
      </c>
    </row>
    <row r="223" s="1" customFormat="1" ht="16.5" customHeight="1">
      <c r="B223" s="38"/>
      <c r="C223" s="204" t="s">
        <v>324</v>
      </c>
      <c r="D223" s="204" t="s">
        <v>109</v>
      </c>
      <c r="E223" s="205" t="s">
        <v>325</v>
      </c>
      <c r="F223" s="206" t="s">
        <v>326</v>
      </c>
      <c r="G223" s="207" t="s">
        <v>309</v>
      </c>
      <c r="H223" s="208">
        <v>3</v>
      </c>
      <c r="I223" s="209"/>
      <c r="J223" s="210">
        <f>ROUND(I223*H223,2)</f>
        <v>0</v>
      </c>
      <c r="K223" s="206" t="s">
        <v>120</v>
      </c>
      <c r="L223" s="43"/>
      <c r="M223" s="211" t="s">
        <v>19</v>
      </c>
      <c r="N223" s="212" t="s">
        <v>40</v>
      </c>
      <c r="O223" s="83"/>
      <c r="P223" s="213">
        <f>O223*H223</f>
        <v>0</v>
      </c>
      <c r="Q223" s="213">
        <v>0.34089999999999998</v>
      </c>
      <c r="R223" s="213">
        <f>Q223*H223</f>
        <v>1.0226999999999999</v>
      </c>
      <c r="S223" s="213">
        <v>0</v>
      </c>
      <c r="T223" s="214">
        <f>S223*H223</f>
        <v>0</v>
      </c>
      <c r="AR223" s="215" t="s">
        <v>112</v>
      </c>
      <c r="AT223" s="215" t="s">
        <v>109</v>
      </c>
      <c r="AU223" s="215" t="s">
        <v>76</v>
      </c>
      <c r="AY223" s="17" t="s">
        <v>107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74</v>
      </c>
      <c r="BK223" s="216">
        <f>ROUND(I223*H223,2)</f>
        <v>0</v>
      </c>
      <c r="BL223" s="17" t="s">
        <v>112</v>
      </c>
      <c r="BM223" s="215" t="s">
        <v>327</v>
      </c>
    </row>
    <row r="224" s="1" customFormat="1">
      <c r="B224" s="38"/>
      <c r="C224" s="39"/>
      <c r="D224" s="219" t="s">
        <v>122</v>
      </c>
      <c r="E224" s="39"/>
      <c r="F224" s="229" t="s">
        <v>328</v>
      </c>
      <c r="G224" s="39"/>
      <c r="H224" s="39"/>
      <c r="I224" s="129"/>
      <c r="J224" s="39"/>
      <c r="K224" s="39"/>
      <c r="L224" s="43"/>
      <c r="M224" s="230"/>
      <c r="N224" s="83"/>
      <c r="O224" s="83"/>
      <c r="P224" s="83"/>
      <c r="Q224" s="83"/>
      <c r="R224" s="83"/>
      <c r="S224" s="83"/>
      <c r="T224" s="84"/>
      <c r="AT224" s="17" t="s">
        <v>122</v>
      </c>
      <c r="AU224" s="17" t="s">
        <v>76</v>
      </c>
    </row>
    <row r="225" s="1" customFormat="1" ht="16.5" customHeight="1">
      <c r="B225" s="38"/>
      <c r="C225" s="252" t="s">
        <v>329</v>
      </c>
      <c r="D225" s="252" t="s">
        <v>183</v>
      </c>
      <c r="E225" s="253" t="s">
        <v>330</v>
      </c>
      <c r="F225" s="254" t="s">
        <v>331</v>
      </c>
      <c r="G225" s="255" t="s">
        <v>309</v>
      </c>
      <c r="H225" s="256">
        <v>3</v>
      </c>
      <c r="I225" s="257"/>
      <c r="J225" s="258">
        <f>ROUND(I225*H225,2)</f>
        <v>0</v>
      </c>
      <c r="K225" s="254" t="s">
        <v>120</v>
      </c>
      <c r="L225" s="259"/>
      <c r="M225" s="260" t="s">
        <v>19</v>
      </c>
      <c r="N225" s="261" t="s">
        <v>40</v>
      </c>
      <c r="O225" s="83"/>
      <c r="P225" s="213">
        <f>O225*H225</f>
        <v>0</v>
      </c>
      <c r="Q225" s="213">
        <v>0.071999999999999995</v>
      </c>
      <c r="R225" s="213">
        <f>Q225*H225</f>
        <v>0.21599999999999997</v>
      </c>
      <c r="S225" s="213">
        <v>0</v>
      </c>
      <c r="T225" s="214">
        <f>S225*H225</f>
        <v>0</v>
      </c>
      <c r="AR225" s="215" t="s">
        <v>158</v>
      </c>
      <c r="AT225" s="215" t="s">
        <v>183</v>
      </c>
      <c r="AU225" s="215" t="s">
        <v>76</v>
      </c>
      <c r="AY225" s="17" t="s">
        <v>107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74</v>
      </c>
      <c r="BK225" s="216">
        <f>ROUND(I225*H225,2)</f>
        <v>0</v>
      </c>
      <c r="BL225" s="17" t="s">
        <v>112</v>
      </c>
      <c r="BM225" s="215" t="s">
        <v>332</v>
      </c>
    </row>
    <row r="226" s="1" customFormat="1" ht="16.5" customHeight="1">
      <c r="B226" s="38"/>
      <c r="C226" s="252" t="s">
        <v>333</v>
      </c>
      <c r="D226" s="252" t="s">
        <v>183</v>
      </c>
      <c r="E226" s="253" t="s">
        <v>334</v>
      </c>
      <c r="F226" s="254" t="s">
        <v>335</v>
      </c>
      <c r="G226" s="255" t="s">
        <v>309</v>
      </c>
      <c r="H226" s="256">
        <v>3</v>
      </c>
      <c r="I226" s="257"/>
      <c r="J226" s="258">
        <f>ROUND(I226*H226,2)</f>
        <v>0</v>
      </c>
      <c r="K226" s="254" t="s">
        <v>120</v>
      </c>
      <c r="L226" s="259"/>
      <c r="M226" s="260" t="s">
        <v>19</v>
      </c>
      <c r="N226" s="261" t="s">
        <v>40</v>
      </c>
      <c r="O226" s="83"/>
      <c r="P226" s="213">
        <f>O226*H226</f>
        <v>0</v>
      </c>
      <c r="Q226" s="213">
        <v>0.027</v>
      </c>
      <c r="R226" s="213">
        <f>Q226*H226</f>
        <v>0.081000000000000003</v>
      </c>
      <c r="S226" s="213">
        <v>0</v>
      </c>
      <c r="T226" s="214">
        <f>S226*H226</f>
        <v>0</v>
      </c>
      <c r="AR226" s="215" t="s">
        <v>158</v>
      </c>
      <c r="AT226" s="215" t="s">
        <v>183</v>
      </c>
      <c r="AU226" s="215" t="s">
        <v>76</v>
      </c>
      <c r="AY226" s="17" t="s">
        <v>107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74</v>
      </c>
      <c r="BK226" s="216">
        <f>ROUND(I226*H226,2)</f>
        <v>0</v>
      </c>
      <c r="BL226" s="17" t="s">
        <v>112</v>
      </c>
      <c r="BM226" s="215" t="s">
        <v>336</v>
      </c>
    </row>
    <row r="227" s="1" customFormat="1" ht="16.5" customHeight="1">
      <c r="B227" s="38"/>
      <c r="C227" s="252" t="s">
        <v>209</v>
      </c>
      <c r="D227" s="252" t="s">
        <v>183</v>
      </c>
      <c r="E227" s="253" t="s">
        <v>337</v>
      </c>
      <c r="F227" s="254" t="s">
        <v>338</v>
      </c>
      <c r="G227" s="255" t="s">
        <v>309</v>
      </c>
      <c r="H227" s="256">
        <v>3</v>
      </c>
      <c r="I227" s="257"/>
      <c r="J227" s="258">
        <f>ROUND(I227*H227,2)</f>
        <v>0</v>
      </c>
      <c r="K227" s="254" t="s">
        <v>120</v>
      </c>
      <c r="L227" s="259"/>
      <c r="M227" s="260" t="s">
        <v>19</v>
      </c>
      <c r="N227" s="261" t="s">
        <v>40</v>
      </c>
      <c r="O227" s="83"/>
      <c r="P227" s="213">
        <f>O227*H227</f>
        <v>0</v>
      </c>
      <c r="Q227" s="213">
        <v>0.111</v>
      </c>
      <c r="R227" s="213">
        <f>Q227*H227</f>
        <v>0.33300000000000002</v>
      </c>
      <c r="S227" s="213">
        <v>0</v>
      </c>
      <c r="T227" s="214">
        <f>S227*H227</f>
        <v>0</v>
      </c>
      <c r="AR227" s="215" t="s">
        <v>158</v>
      </c>
      <c r="AT227" s="215" t="s">
        <v>183</v>
      </c>
      <c r="AU227" s="215" t="s">
        <v>76</v>
      </c>
      <c r="AY227" s="17" t="s">
        <v>107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74</v>
      </c>
      <c r="BK227" s="216">
        <f>ROUND(I227*H227,2)</f>
        <v>0</v>
      </c>
      <c r="BL227" s="17" t="s">
        <v>112</v>
      </c>
      <c r="BM227" s="215" t="s">
        <v>339</v>
      </c>
    </row>
    <row r="228" s="1" customFormat="1" ht="16.5" customHeight="1">
      <c r="B228" s="38"/>
      <c r="C228" s="252" t="s">
        <v>340</v>
      </c>
      <c r="D228" s="252" t="s">
        <v>183</v>
      </c>
      <c r="E228" s="253" t="s">
        <v>341</v>
      </c>
      <c r="F228" s="254" t="s">
        <v>342</v>
      </c>
      <c r="G228" s="255" t="s">
        <v>309</v>
      </c>
      <c r="H228" s="256">
        <v>3</v>
      </c>
      <c r="I228" s="257"/>
      <c r="J228" s="258">
        <f>ROUND(I228*H228,2)</f>
        <v>0</v>
      </c>
      <c r="K228" s="254" t="s">
        <v>120</v>
      </c>
      <c r="L228" s="259"/>
      <c r="M228" s="260" t="s">
        <v>19</v>
      </c>
      <c r="N228" s="261" t="s">
        <v>40</v>
      </c>
      <c r="O228" s="83"/>
      <c r="P228" s="213">
        <f>O228*H228</f>
        <v>0</v>
      </c>
      <c r="Q228" s="213">
        <v>0.080000000000000002</v>
      </c>
      <c r="R228" s="213">
        <f>Q228*H228</f>
        <v>0.23999999999999999</v>
      </c>
      <c r="S228" s="213">
        <v>0</v>
      </c>
      <c r="T228" s="214">
        <f>S228*H228</f>
        <v>0</v>
      </c>
      <c r="AR228" s="215" t="s">
        <v>158</v>
      </c>
      <c r="AT228" s="215" t="s">
        <v>183</v>
      </c>
      <c r="AU228" s="215" t="s">
        <v>76</v>
      </c>
      <c r="AY228" s="17" t="s">
        <v>107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74</v>
      </c>
      <c r="BK228" s="216">
        <f>ROUND(I228*H228,2)</f>
        <v>0</v>
      </c>
      <c r="BL228" s="17" t="s">
        <v>112</v>
      </c>
      <c r="BM228" s="215" t="s">
        <v>343</v>
      </c>
    </row>
    <row r="229" s="1" customFormat="1" ht="16.5" customHeight="1">
      <c r="B229" s="38"/>
      <c r="C229" s="204" t="s">
        <v>344</v>
      </c>
      <c r="D229" s="204" t="s">
        <v>109</v>
      </c>
      <c r="E229" s="205" t="s">
        <v>345</v>
      </c>
      <c r="F229" s="206" t="s">
        <v>346</v>
      </c>
      <c r="G229" s="207" t="s">
        <v>309</v>
      </c>
      <c r="H229" s="208">
        <v>3</v>
      </c>
      <c r="I229" s="209"/>
      <c r="J229" s="210">
        <f>ROUND(I229*H229,2)</f>
        <v>0</v>
      </c>
      <c r="K229" s="206" t="s">
        <v>120</v>
      </c>
      <c r="L229" s="43"/>
      <c r="M229" s="211" t="s">
        <v>19</v>
      </c>
      <c r="N229" s="212" t="s">
        <v>40</v>
      </c>
      <c r="O229" s="83"/>
      <c r="P229" s="213">
        <f>O229*H229</f>
        <v>0</v>
      </c>
      <c r="Q229" s="213">
        <v>0.21734000000000001</v>
      </c>
      <c r="R229" s="213">
        <f>Q229*H229</f>
        <v>0.65202000000000004</v>
      </c>
      <c r="S229" s="213">
        <v>0</v>
      </c>
      <c r="T229" s="214">
        <f>S229*H229</f>
        <v>0</v>
      </c>
      <c r="AR229" s="215" t="s">
        <v>112</v>
      </c>
      <c r="AT229" s="215" t="s">
        <v>109</v>
      </c>
      <c r="AU229" s="215" t="s">
        <v>76</v>
      </c>
      <c r="AY229" s="17" t="s">
        <v>107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74</v>
      </c>
      <c r="BK229" s="216">
        <f>ROUND(I229*H229,2)</f>
        <v>0</v>
      </c>
      <c r="BL229" s="17" t="s">
        <v>112</v>
      </c>
      <c r="BM229" s="215" t="s">
        <v>347</v>
      </c>
    </row>
    <row r="230" s="1" customFormat="1">
      <c r="B230" s="38"/>
      <c r="C230" s="39"/>
      <c r="D230" s="219" t="s">
        <v>122</v>
      </c>
      <c r="E230" s="39"/>
      <c r="F230" s="229" t="s">
        <v>348</v>
      </c>
      <c r="G230" s="39"/>
      <c r="H230" s="39"/>
      <c r="I230" s="129"/>
      <c r="J230" s="39"/>
      <c r="K230" s="39"/>
      <c r="L230" s="43"/>
      <c r="M230" s="230"/>
      <c r="N230" s="83"/>
      <c r="O230" s="83"/>
      <c r="P230" s="83"/>
      <c r="Q230" s="83"/>
      <c r="R230" s="83"/>
      <c r="S230" s="83"/>
      <c r="T230" s="84"/>
      <c r="AT230" s="17" t="s">
        <v>122</v>
      </c>
      <c r="AU230" s="17" t="s">
        <v>76</v>
      </c>
    </row>
    <row r="231" s="1" customFormat="1" ht="16.5" customHeight="1">
      <c r="B231" s="38"/>
      <c r="C231" s="252" t="s">
        <v>349</v>
      </c>
      <c r="D231" s="252" t="s">
        <v>183</v>
      </c>
      <c r="E231" s="253" t="s">
        <v>350</v>
      </c>
      <c r="F231" s="254" t="s">
        <v>351</v>
      </c>
      <c r="G231" s="255" t="s">
        <v>309</v>
      </c>
      <c r="H231" s="256">
        <v>3</v>
      </c>
      <c r="I231" s="257"/>
      <c r="J231" s="258">
        <f>ROUND(I231*H231,2)</f>
        <v>0</v>
      </c>
      <c r="K231" s="254" t="s">
        <v>120</v>
      </c>
      <c r="L231" s="259"/>
      <c r="M231" s="260" t="s">
        <v>19</v>
      </c>
      <c r="N231" s="261" t="s">
        <v>40</v>
      </c>
      <c r="O231" s="83"/>
      <c r="P231" s="213">
        <f>O231*H231</f>
        <v>0</v>
      </c>
      <c r="Q231" s="213">
        <v>0.050599999999999999</v>
      </c>
      <c r="R231" s="213">
        <f>Q231*H231</f>
        <v>0.15179999999999999</v>
      </c>
      <c r="S231" s="213">
        <v>0</v>
      </c>
      <c r="T231" s="214">
        <f>S231*H231</f>
        <v>0</v>
      </c>
      <c r="AR231" s="215" t="s">
        <v>158</v>
      </c>
      <c r="AT231" s="215" t="s">
        <v>183</v>
      </c>
      <c r="AU231" s="215" t="s">
        <v>76</v>
      </c>
      <c r="AY231" s="17" t="s">
        <v>107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74</v>
      </c>
      <c r="BK231" s="216">
        <f>ROUND(I231*H231,2)</f>
        <v>0</v>
      </c>
      <c r="BL231" s="17" t="s">
        <v>112</v>
      </c>
      <c r="BM231" s="215" t="s">
        <v>352</v>
      </c>
    </row>
    <row r="232" s="1" customFormat="1" ht="16.5" customHeight="1">
      <c r="B232" s="38"/>
      <c r="C232" s="252" t="s">
        <v>353</v>
      </c>
      <c r="D232" s="252" t="s">
        <v>183</v>
      </c>
      <c r="E232" s="253" t="s">
        <v>354</v>
      </c>
      <c r="F232" s="254" t="s">
        <v>355</v>
      </c>
      <c r="G232" s="255" t="s">
        <v>309</v>
      </c>
      <c r="H232" s="256">
        <v>3</v>
      </c>
      <c r="I232" s="257"/>
      <c r="J232" s="258">
        <f>ROUND(I232*H232,2)</f>
        <v>0</v>
      </c>
      <c r="K232" s="254" t="s">
        <v>120</v>
      </c>
      <c r="L232" s="259"/>
      <c r="M232" s="260" t="s">
        <v>19</v>
      </c>
      <c r="N232" s="261" t="s">
        <v>40</v>
      </c>
      <c r="O232" s="83"/>
      <c r="P232" s="213">
        <f>O232*H232</f>
        <v>0</v>
      </c>
      <c r="Q232" s="213">
        <v>0.0040000000000000001</v>
      </c>
      <c r="R232" s="213">
        <f>Q232*H232</f>
        <v>0.012</v>
      </c>
      <c r="S232" s="213">
        <v>0</v>
      </c>
      <c r="T232" s="214">
        <f>S232*H232</f>
        <v>0</v>
      </c>
      <c r="AR232" s="215" t="s">
        <v>158</v>
      </c>
      <c r="AT232" s="215" t="s">
        <v>183</v>
      </c>
      <c r="AU232" s="215" t="s">
        <v>76</v>
      </c>
      <c r="AY232" s="17" t="s">
        <v>107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74</v>
      </c>
      <c r="BK232" s="216">
        <f>ROUND(I232*H232,2)</f>
        <v>0</v>
      </c>
      <c r="BL232" s="17" t="s">
        <v>112</v>
      </c>
      <c r="BM232" s="215" t="s">
        <v>356</v>
      </c>
    </row>
    <row r="233" s="1" customFormat="1" ht="16.5" customHeight="1">
      <c r="B233" s="38"/>
      <c r="C233" s="204" t="s">
        <v>357</v>
      </c>
      <c r="D233" s="204" t="s">
        <v>109</v>
      </c>
      <c r="E233" s="205" t="s">
        <v>358</v>
      </c>
      <c r="F233" s="206" t="s">
        <v>359</v>
      </c>
      <c r="G233" s="207" t="s">
        <v>309</v>
      </c>
      <c r="H233" s="208">
        <v>5</v>
      </c>
      <c r="I233" s="209"/>
      <c r="J233" s="210">
        <f>ROUND(I233*H233,2)</f>
        <v>0</v>
      </c>
      <c r="K233" s="206" t="s">
        <v>120</v>
      </c>
      <c r="L233" s="43"/>
      <c r="M233" s="211" t="s">
        <v>19</v>
      </c>
      <c r="N233" s="212" t="s">
        <v>40</v>
      </c>
      <c r="O233" s="83"/>
      <c r="P233" s="213">
        <f>O233*H233</f>
        <v>0</v>
      </c>
      <c r="Q233" s="213">
        <v>0.42080000000000001</v>
      </c>
      <c r="R233" s="213">
        <f>Q233*H233</f>
        <v>2.1040000000000001</v>
      </c>
      <c r="S233" s="213">
        <v>0</v>
      </c>
      <c r="T233" s="214">
        <f>S233*H233</f>
        <v>0</v>
      </c>
      <c r="AR233" s="215" t="s">
        <v>112</v>
      </c>
      <c r="AT233" s="215" t="s">
        <v>109</v>
      </c>
      <c r="AU233" s="215" t="s">
        <v>76</v>
      </c>
      <c r="AY233" s="17" t="s">
        <v>107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74</v>
      </c>
      <c r="BK233" s="216">
        <f>ROUND(I233*H233,2)</f>
        <v>0</v>
      </c>
      <c r="BL233" s="17" t="s">
        <v>112</v>
      </c>
      <c r="BM233" s="215" t="s">
        <v>360</v>
      </c>
    </row>
    <row r="234" s="1" customFormat="1">
      <c r="B234" s="38"/>
      <c r="C234" s="39"/>
      <c r="D234" s="219" t="s">
        <v>122</v>
      </c>
      <c r="E234" s="39"/>
      <c r="F234" s="229" t="s">
        <v>361</v>
      </c>
      <c r="G234" s="39"/>
      <c r="H234" s="39"/>
      <c r="I234" s="129"/>
      <c r="J234" s="39"/>
      <c r="K234" s="39"/>
      <c r="L234" s="43"/>
      <c r="M234" s="230"/>
      <c r="N234" s="83"/>
      <c r="O234" s="83"/>
      <c r="P234" s="83"/>
      <c r="Q234" s="83"/>
      <c r="R234" s="83"/>
      <c r="S234" s="83"/>
      <c r="T234" s="84"/>
      <c r="AT234" s="17" t="s">
        <v>122</v>
      </c>
      <c r="AU234" s="17" t="s">
        <v>76</v>
      </c>
    </row>
    <row r="235" s="11" customFormat="1" ht="22.8" customHeight="1">
      <c r="B235" s="188"/>
      <c r="C235" s="189"/>
      <c r="D235" s="190" t="s">
        <v>68</v>
      </c>
      <c r="E235" s="202" t="s">
        <v>164</v>
      </c>
      <c r="F235" s="202" t="s">
        <v>362</v>
      </c>
      <c r="G235" s="189"/>
      <c r="H235" s="189"/>
      <c r="I235" s="192"/>
      <c r="J235" s="203">
        <f>BK235</f>
        <v>0</v>
      </c>
      <c r="K235" s="189"/>
      <c r="L235" s="194"/>
      <c r="M235" s="195"/>
      <c r="N235" s="196"/>
      <c r="O235" s="196"/>
      <c r="P235" s="197">
        <f>SUM(P236:P284)</f>
        <v>0</v>
      </c>
      <c r="Q235" s="196"/>
      <c r="R235" s="197">
        <f>SUM(R236:R284)</f>
        <v>111.75704000000002</v>
      </c>
      <c r="S235" s="196"/>
      <c r="T235" s="198">
        <f>SUM(T236:T284)</f>
        <v>0</v>
      </c>
      <c r="AR235" s="199" t="s">
        <v>74</v>
      </c>
      <c r="AT235" s="200" t="s">
        <v>68</v>
      </c>
      <c r="AU235" s="200" t="s">
        <v>74</v>
      </c>
      <c r="AY235" s="199" t="s">
        <v>107</v>
      </c>
      <c r="BK235" s="201">
        <f>SUM(BK236:BK284)</f>
        <v>0</v>
      </c>
    </row>
    <row r="236" s="1" customFormat="1" ht="16.5" customHeight="1">
      <c r="B236" s="38"/>
      <c r="C236" s="204" t="s">
        <v>363</v>
      </c>
      <c r="D236" s="204" t="s">
        <v>109</v>
      </c>
      <c r="E236" s="205" t="s">
        <v>364</v>
      </c>
      <c r="F236" s="206" t="s">
        <v>365</v>
      </c>
      <c r="G236" s="207" t="s">
        <v>309</v>
      </c>
      <c r="H236" s="208">
        <v>2</v>
      </c>
      <c r="I236" s="209"/>
      <c r="J236" s="210">
        <f>ROUND(I236*H236,2)</f>
        <v>0</v>
      </c>
      <c r="K236" s="206" t="s">
        <v>120</v>
      </c>
      <c r="L236" s="43"/>
      <c r="M236" s="211" t="s">
        <v>19</v>
      </c>
      <c r="N236" s="212" t="s">
        <v>40</v>
      </c>
      <c r="O236" s="83"/>
      <c r="P236" s="213">
        <f>O236*H236</f>
        <v>0</v>
      </c>
      <c r="Q236" s="213">
        <v>0.00069999999999999999</v>
      </c>
      <c r="R236" s="213">
        <f>Q236*H236</f>
        <v>0.0014</v>
      </c>
      <c r="S236" s="213">
        <v>0</v>
      </c>
      <c r="T236" s="214">
        <f>S236*H236</f>
        <v>0</v>
      </c>
      <c r="AR236" s="215" t="s">
        <v>112</v>
      </c>
      <c r="AT236" s="215" t="s">
        <v>109</v>
      </c>
      <c r="AU236" s="215" t="s">
        <v>76</v>
      </c>
      <c r="AY236" s="17" t="s">
        <v>107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74</v>
      </c>
      <c r="BK236" s="216">
        <f>ROUND(I236*H236,2)</f>
        <v>0</v>
      </c>
      <c r="BL236" s="17" t="s">
        <v>112</v>
      </c>
      <c r="BM236" s="215" t="s">
        <v>366</v>
      </c>
    </row>
    <row r="237" s="1" customFormat="1">
      <c r="B237" s="38"/>
      <c r="C237" s="39"/>
      <c r="D237" s="219" t="s">
        <v>122</v>
      </c>
      <c r="E237" s="39"/>
      <c r="F237" s="229" t="s">
        <v>367</v>
      </c>
      <c r="G237" s="39"/>
      <c r="H237" s="39"/>
      <c r="I237" s="129"/>
      <c r="J237" s="39"/>
      <c r="K237" s="39"/>
      <c r="L237" s="43"/>
      <c r="M237" s="230"/>
      <c r="N237" s="83"/>
      <c r="O237" s="83"/>
      <c r="P237" s="83"/>
      <c r="Q237" s="83"/>
      <c r="R237" s="83"/>
      <c r="S237" s="83"/>
      <c r="T237" s="84"/>
      <c r="AT237" s="17" t="s">
        <v>122</v>
      </c>
      <c r="AU237" s="17" t="s">
        <v>76</v>
      </c>
    </row>
    <row r="238" s="1" customFormat="1" ht="16.5" customHeight="1">
      <c r="B238" s="38"/>
      <c r="C238" s="252" t="s">
        <v>368</v>
      </c>
      <c r="D238" s="252" t="s">
        <v>183</v>
      </c>
      <c r="E238" s="253" t="s">
        <v>369</v>
      </c>
      <c r="F238" s="254" t="s">
        <v>370</v>
      </c>
      <c r="G238" s="255" t="s">
        <v>309</v>
      </c>
      <c r="H238" s="256">
        <v>2</v>
      </c>
      <c r="I238" s="257"/>
      <c r="J238" s="258">
        <f>ROUND(I238*H238,2)</f>
        <v>0</v>
      </c>
      <c r="K238" s="254" t="s">
        <v>120</v>
      </c>
      <c r="L238" s="259"/>
      <c r="M238" s="260" t="s">
        <v>19</v>
      </c>
      <c r="N238" s="261" t="s">
        <v>40</v>
      </c>
      <c r="O238" s="83"/>
      <c r="P238" s="213">
        <f>O238*H238</f>
        <v>0</v>
      </c>
      <c r="Q238" s="213">
        <v>0.0077000000000000002</v>
      </c>
      <c r="R238" s="213">
        <f>Q238*H238</f>
        <v>0.015400000000000001</v>
      </c>
      <c r="S238" s="213">
        <v>0</v>
      </c>
      <c r="T238" s="214">
        <f>S238*H238</f>
        <v>0</v>
      </c>
      <c r="AR238" s="215" t="s">
        <v>158</v>
      </c>
      <c r="AT238" s="215" t="s">
        <v>183</v>
      </c>
      <c r="AU238" s="215" t="s">
        <v>76</v>
      </c>
      <c r="AY238" s="17" t="s">
        <v>107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74</v>
      </c>
      <c r="BK238" s="216">
        <f>ROUND(I238*H238,2)</f>
        <v>0</v>
      </c>
      <c r="BL238" s="17" t="s">
        <v>112</v>
      </c>
      <c r="BM238" s="215" t="s">
        <v>371</v>
      </c>
    </row>
    <row r="239" s="13" customFormat="1">
      <c r="B239" s="231"/>
      <c r="C239" s="232"/>
      <c r="D239" s="219" t="s">
        <v>114</v>
      </c>
      <c r="E239" s="233" t="s">
        <v>19</v>
      </c>
      <c r="F239" s="234" t="s">
        <v>372</v>
      </c>
      <c r="G239" s="232"/>
      <c r="H239" s="233" t="s">
        <v>19</v>
      </c>
      <c r="I239" s="235"/>
      <c r="J239" s="232"/>
      <c r="K239" s="232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114</v>
      </c>
      <c r="AU239" s="240" t="s">
        <v>76</v>
      </c>
      <c r="AV239" s="13" t="s">
        <v>74</v>
      </c>
      <c r="AW239" s="13" t="s">
        <v>31</v>
      </c>
      <c r="AX239" s="13" t="s">
        <v>69</v>
      </c>
      <c r="AY239" s="240" t="s">
        <v>107</v>
      </c>
    </row>
    <row r="240" s="12" customFormat="1">
      <c r="B240" s="217"/>
      <c r="C240" s="218"/>
      <c r="D240" s="219" t="s">
        <v>114</v>
      </c>
      <c r="E240" s="220" t="s">
        <v>19</v>
      </c>
      <c r="F240" s="221" t="s">
        <v>76</v>
      </c>
      <c r="G240" s="218"/>
      <c r="H240" s="222">
        <v>2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114</v>
      </c>
      <c r="AU240" s="228" t="s">
        <v>76</v>
      </c>
      <c r="AV240" s="12" t="s">
        <v>76</v>
      </c>
      <c r="AW240" s="12" t="s">
        <v>31</v>
      </c>
      <c r="AX240" s="12" t="s">
        <v>74</v>
      </c>
      <c r="AY240" s="228" t="s">
        <v>107</v>
      </c>
    </row>
    <row r="241" s="1" customFormat="1" ht="16.5" customHeight="1">
      <c r="B241" s="38"/>
      <c r="C241" s="204" t="s">
        <v>373</v>
      </c>
      <c r="D241" s="204" t="s">
        <v>109</v>
      </c>
      <c r="E241" s="205" t="s">
        <v>374</v>
      </c>
      <c r="F241" s="206" t="s">
        <v>375</v>
      </c>
      <c r="G241" s="207" t="s">
        <v>309</v>
      </c>
      <c r="H241" s="208">
        <v>2</v>
      </c>
      <c r="I241" s="209"/>
      <c r="J241" s="210">
        <f>ROUND(I241*H241,2)</f>
        <v>0</v>
      </c>
      <c r="K241" s="206" t="s">
        <v>120</v>
      </c>
      <c r="L241" s="43"/>
      <c r="M241" s="211" t="s">
        <v>19</v>
      </c>
      <c r="N241" s="212" t="s">
        <v>40</v>
      </c>
      <c r="O241" s="83"/>
      <c r="P241" s="213">
        <f>O241*H241</f>
        <v>0</v>
      </c>
      <c r="Q241" s="213">
        <v>0.11241</v>
      </c>
      <c r="R241" s="213">
        <f>Q241*H241</f>
        <v>0.22481999999999999</v>
      </c>
      <c r="S241" s="213">
        <v>0</v>
      </c>
      <c r="T241" s="214">
        <f>S241*H241</f>
        <v>0</v>
      </c>
      <c r="AR241" s="215" t="s">
        <v>112</v>
      </c>
      <c r="AT241" s="215" t="s">
        <v>109</v>
      </c>
      <c r="AU241" s="215" t="s">
        <v>76</v>
      </c>
      <c r="AY241" s="17" t="s">
        <v>107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74</v>
      </c>
      <c r="BK241" s="216">
        <f>ROUND(I241*H241,2)</f>
        <v>0</v>
      </c>
      <c r="BL241" s="17" t="s">
        <v>112</v>
      </c>
      <c r="BM241" s="215" t="s">
        <v>376</v>
      </c>
    </row>
    <row r="242" s="1" customFormat="1">
      <c r="B242" s="38"/>
      <c r="C242" s="39"/>
      <c r="D242" s="219" t="s">
        <v>122</v>
      </c>
      <c r="E242" s="39"/>
      <c r="F242" s="229" t="s">
        <v>377</v>
      </c>
      <c r="G242" s="39"/>
      <c r="H242" s="39"/>
      <c r="I242" s="129"/>
      <c r="J242" s="39"/>
      <c r="K242" s="39"/>
      <c r="L242" s="43"/>
      <c r="M242" s="230"/>
      <c r="N242" s="83"/>
      <c r="O242" s="83"/>
      <c r="P242" s="83"/>
      <c r="Q242" s="83"/>
      <c r="R242" s="83"/>
      <c r="S242" s="83"/>
      <c r="T242" s="84"/>
      <c r="AT242" s="17" t="s">
        <v>122</v>
      </c>
      <c r="AU242" s="17" t="s">
        <v>76</v>
      </c>
    </row>
    <row r="243" s="1" customFormat="1" ht="16.5" customHeight="1">
      <c r="B243" s="38"/>
      <c r="C243" s="252" t="s">
        <v>378</v>
      </c>
      <c r="D243" s="252" t="s">
        <v>183</v>
      </c>
      <c r="E243" s="253" t="s">
        <v>379</v>
      </c>
      <c r="F243" s="254" t="s">
        <v>380</v>
      </c>
      <c r="G243" s="255" t="s">
        <v>309</v>
      </c>
      <c r="H243" s="256">
        <v>2</v>
      </c>
      <c r="I243" s="257"/>
      <c r="J243" s="258">
        <f>ROUND(I243*H243,2)</f>
        <v>0</v>
      </c>
      <c r="K243" s="254" t="s">
        <v>120</v>
      </c>
      <c r="L243" s="259"/>
      <c r="M243" s="260" t="s">
        <v>19</v>
      </c>
      <c r="N243" s="261" t="s">
        <v>40</v>
      </c>
      <c r="O243" s="83"/>
      <c r="P243" s="213">
        <f>O243*H243</f>
        <v>0</v>
      </c>
      <c r="Q243" s="213">
        <v>0.0061000000000000004</v>
      </c>
      <c r="R243" s="213">
        <f>Q243*H243</f>
        <v>0.012200000000000001</v>
      </c>
      <c r="S243" s="213">
        <v>0</v>
      </c>
      <c r="T243" s="214">
        <f>S243*H243</f>
        <v>0</v>
      </c>
      <c r="AR243" s="215" t="s">
        <v>158</v>
      </c>
      <c r="AT243" s="215" t="s">
        <v>183</v>
      </c>
      <c r="AU243" s="215" t="s">
        <v>76</v>
      </c>
      <c r="AY243" s="17" t="s">
        <v>107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74</v>
      </c>
      <c r="BK243" s="216">
        <f>ROUND(I243*H243,2)</f>
        <v>0</v>
      </c>
      <c r="BL243" s="17" t="s">
        <v>112</v>
      </c>
      <c r="BM243" s="215" t="s">
        <v>381</v>
      </c>
    </row>
    <row r="244" s="1" customFormat="1" ht="16.5" customHeight="1">
      <c r="B244" s="38"/>
      <c r="C244" s="252" t="s">
        <v>382</v>
      </c>
      <c r="D244" s="252" t="s">
        <v>183</v>
      </c>
      <c r="E244" s="253" t="s">
        <v>383</v>
      </c>
      <c r="F244" s="254" t="s">
        <v>384</v>
      </c>
      <c r="G244" s="255" t="s">
        <v>309</v>
      </c>
      <c r="H244" s="256">
        <v>2</v>
      </c>
      <c r="I244" s="257"/>
      <c r="J244" s="258">
        <f>ROUND(I244*H244,2)</f>
        <v>0</v>
      </c>
      <c r="K244" s="254" t="s">
        <v>120</v>
      </c>
      <c r="L244" s="259"/>
      <c r="M244" s="260" t="s">
        <v>19</v>
      </c>
      <c r="N244" s="261" t="s">
        <v>40</v>
      </c>
      <c r="O244" s="83"/>
      <c r="P244" s="213">
        <f>O244*H244</f>
        <v>0</v>
      </c>
      <c r="Q244" s="213">
        <v>0.0030000000000000001</v>
      </c>
      <c r="R244" s="213">
        <f>Q244*H244</f>
        <v>0.0060000000000000001</v>
      </c>
      <c r="S244" s="213">
        <v>0</v>
      </c>
      <c r="T244" s="214">
        <f>S244*H244</f>
        <v>0</v>
      </c>
      <c r="AR244" s="215" t="s">
        <v>158</v>
      </c>
      <c r="AT244" s="215" t="s">
        <v>183</v>
      </c>
      <c r="AU244" s="215" t="s">
        <v>76</v>
      </c>
      <c r="AY244" s="17" t="s">
        <v>107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74</v>
      </c>
      <c r="BK244" s="216">
        <f>ROUND(I244*H244,2)</f>
        <v>0</v>
      </c>
      <c r="BL244" s="17" t="s">
        <v>112</v>
      </c>
      <c r="BM244" s="215" t="s">
        <v>385</v>
      </c>
    </row>
    <row r="245" s="1" customFormat="1" ht="16.5" customHeight="1">
      <c r="B245" s="38"/>
      <c r="C245" s="252" t="s">
        <v>386</v>
      </c>
      <c r="D245" s="252" t="s">
        <v>183</v>
      </c>
      <c r="E245" s="253" t="s">
        <v>387</v>
      </c>
      <c r="F245" s="254" t="s">
        <v>388</v>
      </c>
      <c r="G245" s="255" t="s">
        <v>309</v>
      </c>
      <c r="H245" s="256">
        <v>4</v>
      </c>
      <c r="I245" s="257"/>
      <c r="J245" s="258">
        <f>ROUND(I245*H245,2)</f>
        <v>0</v>
      </c>
      <c r="K245" s="254" t="s">
        <v>120</v>
      </c>
      <c r="L245" s="259"/>
      <c r="M245" s="260" t="s">
        <v>19</v>
      </c>
      <c r="N245" s="261" t="s">
        <v>40</v>
      </c>
      <c r="O245" s="83"/>
      <c r="P245" s="213">
        <f>O245*H245</f>
        <v>0</v>
      </c>
      <c r="Q245" s="213">
        <v>0.00035</v>
      </c>
      <c r="R245" s="213">
        <f>Q245*H245</f>
        <v>0.0014</v>
      </c>
      <c r="S245" s="213">
        <v>0</v>
      </c>
      <c r="T245" s="214">
        <f>S245*H245</f>
        <v>0</v>
      </c>
      <c r="AR245" s="215" t="s">
        <v>158</v>
      </c>
      <c r="AT245" s="215" t="s">
        <v>183</v>
      </c>
      <c r="AU245" s="215" t="s">
        <v>76</v>
      </c>
      <c r="AY245" s="17" t="s">
        <v>107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74</v>
      </c>
      <c r="BK245" s="216">
        <f>ROUND(I245*H245,2)</f>
        <v>0</v>
      </c>
      <c r="BL245" s="17" t="s">
        <v>112</v>
      </c>
      <c r="BM245" s="215" t="s">
        <v>389</v>
      </c>
    </row>
    <row r="246" s="1" customFormat="1" ht="48" customHeight="1">
      <c r="B246" s="38"/>
      <c r="C246" s="204" t="s">
        <v>390</v>
      </c>
      <c r="D246" s="204" t="s">
        <v>109</v>
      </c>
      <c r="E246" s="205" t="s">
        <v>391</v>
      </c>
      <c r="F246" s="206" t="s">
        <v>392</v>
      </c>
      <c r="G246" s="207" t="s">
        <v>129</v>
      </c>
      <c r="H246" s="208">
        <v>276</v>
      </c>
      <c r="I246" s="209"/>
      <c r="J246" s="210">
        <f>ROUND(I246*H246,2)</f>
        <v>0</v>
      </c>
      <c r="K246" s="206" t="s">
        <v>120</v>
      </c>
      <c r="L246" s="43"/>
      <c r="M246" s="211" t="s">
        <v>19</v>
      </c>
      <c r="N246" s="212" t="s">
        <v>40</v>
      </c>
      <c r="O246" s="83"/>
      <c r="P246" s="213">
        <f>O246*H246</f>
        <v>0</v>
      </c>
      <c r="Q246" s="213">
        <v>0.089779999999999999</v>
      </c>
      <c r="R246" s="213">
        <f>Q246*H246</f>
        <v>24.77928</v>
      </c>
      <c r="S246" s="213">
        <v>0</v>
      </c>
      <c r="T246" s="214">
        <f>S246*H246</f>
        <v>0</v>
      </c>
      <c r="AR246" s="215" t="s">
        <v>112</v>
      </c>
      <c r="AT246" s="215" t="s">
        <v>109</v>
      </c>
      <c r="AU246" s="215" t="s">
        <v>76</v>
      </c>
      <c r="AY246" s="17" t="s">
        <v>107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74</v>
      </c>
      <c r="BK246" s="216">
        <f>ROUND(I246*H246,2)</f>
        <v>0</v>
      </c>
      <c r="BL246" s="17" t="s">
        <v>112</v>
      </c>
      <c r="BM246" s="215" t="s">
        <v>393</v>
      </c>
    </row>
    <row r="247" s="1" customFormat="1">
      <c r="B247" s="38"/>
      <c r="C247" s="39"/>
      <c r="D247" s="219" t="s">
        <v>122</v>
      </c>
      <c r="E247" s="39"/>
      <c r="F247" s="229" t="s">
        <v>394</v>
      </c>
      <c r="G247" s="39"/>
      <c r="H247" s="39"/>
      <c r="I247" s="129"/>
      <c r="J247" s="39"/>
      <c r="K247" s="39"/>
      <c r="L247" s="43"/>
      <c r="M247" s="230"/>
      <c r="N247" s="83"/>
      <c r="O247" s="83"/>
      <c r="P247" s="83"/>
      <c r="Q247" s="83"/>
      <c r="R247" s="83"/>
      <c r="S247" s="83"/>
      <c r="T247" s="84"/>
      <c r="AT247" s="17" t="s">
        <v>122</v>
      </c>
      <c r="AU247" s="17" t="s">
        <v>76</v>
      </c>
    </row>
    <row r="248" s="1" customFormat="1" ht="24" customHeight="1">
      <c r="B248" s="38"/>
      <c r="C248" s="204" t="s">
        <v>395</v>
      </c>
      <c r="D248" s="204" t="s">
        <v>109</v>
      </c>
      <c r="E248" s="205" t="s">
        <v>396</v>
      </c>
      <c r="F248" s="206" t="s">
        <v>397</v>
      </c>
      <c r="G248" s="207" t="s">
        <v>129</v>
      </c>
      <c r="H248" s="208">
        <v>306.5</v>
      </c>
      <c r="I248" s="209"/>
      <c r="J248" s="210">
        <f>ROUND(I248*H248,2)</f>
        <v>0</v>
      </c>
      <c r="K248" s="206" t="s">
        <v>120</v>
      </c>
      <c r="L248" s="43"/>
      <c r="M248" s="211" t="s">
        <v>19</v>
      </c>
      <c r="N248" s="212" t="s">
        <v>40</v>
      </c>
      <c r="O248" s="83"/>
      <c r="P248" s="213">
        <f>O248*H248</f>
        <v>0</v>
      </c>
      <c r="Q248" s="213">
        <v>0.15540000000000001</v>
      </c>
      <c r="R248" s="213">
        <f>Q248*H248</f>
        <v>47.630100000000006</v>
      </c>
      <c r="S248" s="213">
        <v>0</v>
      </c>
      <c r="T248" s="214">
        <f>S248*H248</f>
        <v>0</v>
      </c>
      <c r="AR248" s="215" t="s">
        <v>112</v>
      </c>
      <c r="AT248" s="215" t="s">
        <v>109</v>
      </c>
      <c r="AU248" s="215" t="s">
        <v>76</v>
      </c>
      <c r="AY248" s="17" t="s">
        <v>107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74</v>
      </c>
      <c r="BK248" s="216">
        <f>ROUND(I248*H248,2)</f>
        <v>0</v>
      </c>
      <c r="BL248" s="17" t="s">
        <v>112</v>
      </c>
      <c r="BM248" s="215" t="s">
        <v>398</v>
      </c>
    </row>
    <row r="249" s="1" customFormat="1">
      <c r="B249" s="38"/>
      <c r="C249" s="39"/>
      <c r="D249" s="219" t="s">
        <v>122</v>
      </c>
      <c r="E249" s="39"/>
      <c r="F249" s="229" t="s">
        <v>399</v>
      </c>
      <c r="G249" s="39"/>
      <c r="H249" s="39"/>
      <c r="I249" s="129"/>
      <c r="J249" s="39"/>
      <c r="K249" s="39"/>
      <c r="L249" s="43"/>
      <c r="M249" s="230"/>
      <c r="N249" s="83"/>
      <c r="O249" s="83"/>
      <c r="P249" s="83"/>
      <c r="Q249" s="83"/>
      <c r="R249" s="83"/>
      <c r="S249" s="83"/>
      <c r="T249" s="84"/>
      <c r="AT249" s="17" t="s">
        <v>122</v>
      </c>
      <c r="AU249" s="17" t="s">
        <v>76</v>
      </c>
    </row>
    <row r="250" s="13" customFormat="1">
      <c r="B250" s="231"/>
      <c r="C250" s="232"/>
      <c r="D250" s="219" t="s">
        <v>114</v>
      </c>
      <c r="E250" s="233" t="s">
        <v>19</v>
      </c>
      <c r="F250" s="234" t="s">
        <v>400</v>
      </c>
      <c r="G250" s="232"/>
      <c r="H250" s="233" t="s">
        <v>19</v>
      </c>
      <c r="I250" s="235"/>
      <c r="J250" s="232"/>
      <c r="K250" s="232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114</v>
      </c>
      <c r="AU250" s="240" t="s">
        <v>76</v>
      </c>
      <c r="AV250" s="13" t="s">
        <v>74</v>
      </c>
      <c r="AW250" s="13" t="s">
        <v>31</v>
      </c>
      <c r="AX250" s="13" t="s">
        <v>69</v>
      </c>
      <c r="AY250" s="240" t="s">
        <v>107</v>
      </c>
    </row>
    <row r="251" s="12" customFormat="1">
      <c r="B251" s="217"/>
      <c r="C251" s="218"/>
      <c r="D251" s="219" t="s">
        <v>114</v>
      </c>
      <c r="E251" s="220" t="s">
        <v>19</v>
      </c>
      <c r="F251" s="221" t="s">
        <v>401</v>
      </c>
      <c r="G251" s="218"/>
      <c r="H251" s="222">
        <v>252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114</v>
      </c>
      <c r="AU251" s="228" t="s">
        <v>76</v>
      </c>
      <c r="AV251" s="12" t="s">
        <v>76</v>
      </c>
      <c r="AW251" s="12" t="s">
        <v>31</v>
      </c>
      <c r="AX251" s="12" t="s">
        <v>69</v>
      </c>
      <c r="AY251" s="228" t="s">
        <v>107</v>
      </c>
    </row>
    <row r="252" s="13" customFormat="1">
      <c r="B252" s="231"/>
      <c r="C252" s="232"/>
      <c r="D252" s="219" t="s">
        <v>114</v>
      </c>
      <c r="E252" s="233" t="s">
        <v>19</v>
      </c>
      <c r="F252" s="234" t="s">
        <v>402</v>
      </c>
      <c r="G252" s="232"/>
      <c r="H252" s="233" t="s">
        <v>19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114</v>
      </c>
      <c r="AU252" s="240" t="s">
        <v>76</v>
      </c>
      <c r="AV252" s="13" t="s">
        <v>74</v>
      </c>
      <c r="AW252" s="13" t="s">
        <v>31</v>
      </c>
      <c r="AX252" s="13" t="s">
        <v>69</v>
      </c>
      <c r="AY252" s="240" t="s">
        <v>107</v>
      </c>
    </row>
    <row r="253" s="12" customFormat="1">
      <c r="B253" s="217"/>
      <c r="C253" s="218"/>
      <c r="D253" s="219" t="s">
        <v>114</v>
      </c>
      <c r="E253" s="220" t="s">
        <v>19</v>
      </c>
      <c r="F253" s="221" t="s">
        <v>76</v>
      </c>
      <c r="G253" s="218"/>
      <c r="H253" s="222">
        <v>2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114</v>
      </c>
      <c r="AU253" s="228" t="s">
        <v>76</v>
      </c>
      <c r="AV253" s="12" t="s">
        <v>76</v>
      </c>
      <c r="AW253" s="12" t="s">
        <v>31</v>
      </c>
      <c r="AX253" s="12" t="s">
        <v>69</v>
      </c>
      <c r="AY253" s="228" t="s">
        <v>107</v>
      </c>
    </row>
    <row r="254" s="13" customFormat="1">
      <c r="B254" s="231"/>
      <c r="C254" s="232"/>
      <c r="D254" s="219" t="s">
        <v>114</v>
      </c>
      <c r="E254" s="233" t="s">
        <v>19</v>
      </c>
      <c r="F254" s="234" t="s">
        <v>403</v>
      </c>
      <c r="G254" s="232"/>
      <c r="H254" s="233" t="s">
        <v>19</v>
      </c>
      <c r="I254" s="235"/>
      <c r="J254" s="232"/>
      <c r="K254" s="232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114</v>
      </c>
      <c r="AU254" s="240" t="s">
        <v>76</v>
      </c>
      <c r="AV254" s="13" t="s">
        <v>74</v>
      </c>
      <c r="AW254" s="13" t="s">
        <v>31</v>
      </c>
      <c r="AX254" s="13" t="s">
        <v>69</v>
      </c>
      <c r="AY254" s="240" t="s">
        <v>107</v>
      </c>
    </row>
    <row r="255" s="12" customFormat="1">
      <c r="B255" s="217"/>
      <c r="C255" s="218"/>
      <c r="D255" s="219" t="s">
        <v>114</v>
      </c>
      <c r="E255" s="220" t="s">
        <v>19</v>
      </c>
      <c r="F255" s="221" t="s">
        <v>404</v>
      </c>
      <c r="G255" s="218"/>
      <c r="H255" s="222">
        <v>7.8499999999999996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114</v>
      </c>
      <c r="AU255" s="228" t="s">
        <v>76</v>
      </c>
      <c r="AV255" s="12" t="s">
        <v>76</v>
      </c>
      <c r="AW255" s="12" t="s">
        <v>31</v>
      </c>
      <c r="AX255" s="12" t="s">
        <v>69</v>
      </c>
      <c r="AY255" s="228" t="s">
        <v>107</v>
      </c>
    </row>
    <row r="256" s="13" customFormat="1">
      <c r="B256" s="231"/>
      <c r="C256" s="232"/>
      <c r="D256" s="219" t="s">
        <v>114</v>
      </c>
      <c r="E256" s="233" t="s">
        <v>19</v>
      </c>
      <c r="F256" s="234" t="s">
        <v>405</v>
      </c>
      <c r="G256" s="232"/>
      <c r="H256" s="233" t="s">
        <v>19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114</v>
      </c>
      <c r="AU256" s="240" t="s">
        <v>76</v>
      </c>
      <c r="AV256" s="13" t="s">
        <v>74</v>
      </c>
      <c r="AW256" s="13" t="s">
        <v>31</v>
      </c>
      <c r="AX256" s="13" t="s">
        <v>69</v>
      </c>
      <c r="AY256" s="240" t="s">
        <v>107</v>
      </c>
    </row>
    <row r="257" s="12" customFormat="1">
      <c r="B257" s="217"/>
      <c r="C257" s="218"/>
      <c r="D257" s="219" t="s">
        <v>114</v>
      </c>
      <c r="E257" s="220" t="s">
        <v>19</v>
      </c>
      <c r="F257" s="221" t="s">
        <v>406</v>
      </c>
      <c r="G257" s="218"/>
      <c r="H257" s="222">
        <v>10.65</v>
      </c>
      <c r="I257" s="223"/>
      <c r="J257" s="218"/>
      <c r="K257" s="218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114</v>
      </c>
      <c r="AU257" s="228" t="s">
        <v>76</v>
      </c>
      <c r="AV257" s="12" t="s">
        <v>76</v>
      </c>
      <c r="AW257" s="12" t="s">
        <v>31</v>
      </c>
      <c r="AX257" s="12" t="s">
        <v>69</v>
      </c>
      <c r="AY257" s="228" t="s">
        <v>107</v>
      </c>
    </row>
    <row r="258" s="13" customFormat="1">
      <c r="B258" s="231"/>
      <c r="C258" s="232"/>
      <c r="D258" s="219" t="s">
        <v>114</v>
      </c>
      <c r="E258" s="233" t="s">
        <v>19</v>
      </c>
      <c r="F258" s="234" t="s">
        <v>407</v>
      </c>
      <c r="G258" s="232"/>
      <c r="H258" s="233" t="s">
        <v>19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114</v>
      </c>
      <c r="AU258" s="240" t="s">
        <v>76</v>
      </c>
      <c r="AV258" s="13" t="s">
        <v>74</v>
      </c>
      <c r="AW258" s="13" t="s">
        <v>31</v>
      </c>
      <c r="AX258" s="13" t="s">
        <v>69</v>
      </c>
      <c r="AY258" s="240" t="s">
        <v>107</v>
      </c>
    </row>
    <row r="259" s="12" customFormat="1">
      <c r="B259" s="217"/>
      <c r="C259" s="218"/>
      <c r="D259" s="219" t="s">
        <v>114</v>
      </c>
      <c r="E259" s="220" t="s">
        <v>19</v>
      </c>
      <c r="F259" s="221" t="s">
        <v>231</v>
      </c>
      <c r="G259" s="218"/>
      <c r="H259" s="222">
        <v>34</v>
      </c>
      <c r="I259" s="223"/>
      <c r="J259" s="218"/>
      <c r="K259" s="218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114</v>
      </c>
      <c r="AU259" s="228" t="s">
        <v>76</v>
      </c>
      <c r="AV259" s="12" t="s">
        <v>76</v>
      </c>
      <c r="AW259" s="12" t="s">
        <v>31</v>
      </c>
      <c r="AX259" s="12" t="s">
        <v>69</v>
      </c>
      <c r="AY259" s="228" t="s">
        <v>107</v>
      </c>
    </row>
    <row r="260" s="14" customFormat="1">
      <c r="B260" s="241"/>
      <c r="C260" s="242"/>
      <c r="D260" s="219" t="s">
        <v>114</v>
      </c>
      <c r="E260" s="243" t="s">
        <v>19</v>
      </c>
      <c r="F260" s="244" t="s">
        <v>141</v>
      </c>
      <c r="G260" s="242"/>
      <c r="H260" s="245">
        <v>306.5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114</v>
      </c>
      <c r="AU260" s="251" t="s">
        <v>76</v>
      </c>
      <c r="AV260" s="14" t="s">
        <v>112</v>
      </c>
      <c r="AW260" s="14" t="s">
        <v>31</v>
      </c>
      <c r="AX260" s="14" t="s">
        <v>74</v>
      </c>
      <c r="AY260" s="251" t="s">
        <v>107</v>
      </c>
    </row>
    <row r="261" s="1" customFormat="1" ht="16.5" customHeight="1">
      <c r="B261" s="38"/>
      <c r="C261" s="252" t="s">
        <v>408</v>
      </c>
      <c r="D261" s="252" t="s">
        <v>183</v>
      </c>
      <c r="E261" s="253" t="s">
        <v>409</v>
      </c>
      <c r="F261" s="254" t="s">
        <v>410</v>
      </c>
      <c r="G261" s="255" t="s">
        <v>129</v>
      </c>
      <c r="H261" s="256">
        <v>34</v>
      </c>
      <c r="I261" s="257"/>
      <c r="J261" s="258">
        <f>ROUND(I261*H261,2)</f>
        <v>0</v>
      </c>
      <c r="K261" s="254" t="s">
        <v>120</v>
      </c>
      <c r="L261" s="259"/>
      <c r="M261" s="260" t="s">
        <v>19</v>
      </c>
      <c r="N261" s="261" t="s">
        <v>40</v>
      </c>
      <c r="O261" s="83"/>
      <c r="P261" s="213">
        <f>O261*H261</f>
        <v>0</v>
      </c>
      <c r="Q261" s="213">
        <v>0.055</v>
      </c>
      <c r="R261" s="213">
        <f>Q261*H261</f>
        <v>1.8700000000000001</v>
      </c>
      <c r="S261" s="213">
        <v>0</v>
      </c>
      <c r="T261" s="214">
        <f>S261*H261</f>
        <v>0</v>
      </c>
      <c r="AR261" s="215" t="s">
        <v>158</v>
      </c>
      <c r="AT261" s="215" t="s">
        <v>183</v>
      </c>
      <c r="AU261" s="215" t="s">
        <v>76</v>
      </c>
      <c r="AY261" s="17" t="s">
        <v>107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74</v>
      </c>
      <c r="BK261" s="216">
        <f>ROUND(I261*H261,2)</f>
        <v>0</v>
      </c>
      <c r="BL261" s="17" t="s">
        <v>112</v>
      </c>
      <c r="BM261" s="215" t="s">
        <v>411</v>
      </c>
    </row>
    <row r="262" s="1" customFormat="1" ht="16.5" customHeight="1">
      <c r="B262" s="38"/>
      <c r="C262" s="252" t="s">
        <v>412</v>
      </c>
      <c r="D262" s="252" t="s">
        <v>183</v>
      </c>
      <c r="E262" s="253" t="s">
        <v>413</v>
      </c>
      <c r="F262" s="254" t="s">
        <v>414</v>
      </c>
      <c r="G262" s="255" t="s">
        <v>129</v>
      </c>
      <c r="H262" s="256">
        <v>252</v>
      </c>
      <c r="I262" s="257"/>
      <c r="J262" s="258">
        <f>ROUND(I262*H262,2)</f>
        <v>0</v>
      </c>
      <c r="K262" s="254" t="s">
        <v>120</v>
      </c>
      <c r="L262" s="259"/>
      <c r="M262" s="260" t="s">
        <v>19</v>
      </c>
      <c r="N262" s="261" t="s">
        <v>40</v>
      </c>
      <c r="O262" s="83"/>
      <c r="P262" s="213">
        <f>O262*H262</f>
        <v>0</v>
      </c>
      <c r="Q262" s="213">
        <v>0.081000000000000003</v>
      </c>
      <c r="R262" s="213">
        <f>Q262*H262</f>
        <v>20.411999999999999</v>
      </c>
      <c r="S262" s="213">
        <v>0</v>
      </c>
      <c r="T262" s="214">
        <f>S262*H262</f>
        <v>0</v>
      </c>
      <c r="AR262" s="215" t="s">
        <v>158</v>
      </c>
      <c r="AT262" s="215" t="s">
        <v>183</v>
      </c>
      <c r="AU262" s="215" t="s">
        <v>76</v>
      </c>
      <c r="AY262" s="17" t="s">
        <v>107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74</v>
      </c>
      <c r="BK262" s="216">
        <f>ROUND(I262*H262,2)</f>
        <v>0</v>
      </c>
      <c r="BL262" s="17" t="s">
        <v>112</v>
      </c>
      <c r="BM262" s="215" t="s">
        <v>415</v>
      </c>
    </row>
    <row r="263" s="1" customFormat="1" ht="16.5" customHeight="1">
      <c r="B263" s="38"/>
      <c r="C263" s="252" t="s">
        <v>416</v>
      </c>
      <c r="D263" s="252" t="s">
        <v>183</v>
      </c>
      <c r="E263" s="253" t="s">
        <v>417</v>
      </c>
      <c r="F263" s="254" t="s">
        <v>418</v>
      </c>
      <c r="G263" s="255" t="s">
        <v>129</v>
      </c>
      <c r="H263" s="256">
        <v>20.5</v>
      </c>
      <c r="I263" s="257"/>
      <c r="J263" s="258">
        <f>ROUND(I263*H263,2)</f>
        <v>0</v>
      </c>
      <c r="K263" s="254" t="s">
        <v>120</v>
      </c>
      <c r="L263" s="259"/>
      <c r="M263" s="260" t="s">
        <v>19</v>
      </c>
      <c r="N263" s="261" t="s">
        <v>40</v>
      </c>
      <c r="O263" s="83"/>
      <c r="P263" s="213">
        <f>O263*H263</f>
        <v>0</v>
      </c>
      <c r="Q263" s="213">
        <v>0.078200000000000006</v>
      </c>
      <c r="R263" s="213">
        <f>Q263*H263</f>
        <v>1.6031000000000002</v>
      </c>
      <c r="S263" s="213">
        <v>0</v>
      </c>
      <c r="T263" s="214">
        <f>S263*H263</f>
        <v>0</v>
      </c>
      <c r="AR263" s="215" t="s">
        <v>158</v>
      </c>
      <c r="AT263" s="215" t="s">
        <v>183</v>
      </c>
      <c r="AU263" s="215" t="s">
        <v>76</v>
      </c>
      <c r="AY263" s="17" t="s">
        <v>107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74</v>
      </c>
      <c r="BK263" s="216">
        <f>ROUND(I263*H263,2)</f>
        <v>0</v>
      </c>
      <c r="BL263" s="17" t="s">
        <v>112</v>
      </c>
      <c r="BM263" s="215" t="s">
        <v>419</v>
      </c>
    </row>
    <row r="264" s="13" customFormat="1">
      <c r="B264" s="231"/>
      <c r="C264" s="232"/>
      <c r="D264" s="219" t="s">
        <v>114</v>
      </c>
      <c r="E264" s="233" t="s">
        <v>19</v>
      </c>
      <c r="F264" s="234" t="s">
        <v>402</v>
      </c>
      <c r="G264" s="232"/>
      <c r="H264" s="233" t="s">
        <v>19</v>
      </c>
      <c r="I264" s="235"/>
      <c r="J264" s="232"/>
      <c r="K264" s="232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114</v>
      </c>
      <c r="AU264" s="240" t="s">
        <v>76</v>
      </c>
      <c r="AV264" s="13" t="s">
        <v>74</v>
      </c>
      <c r="AW264" s="13" t="s">
        <v>31</v>
      </c>
      <c r="AX264" s="13" t="s">
        <v>69</v>
      </c>
      <c r="AY264" s="240" t="s">
        <v>107</v>
      </c>
    </row>
    <row r="265" s="12" customFormat="1">
      <c r="B265" s="217"/>
      <c r="C265" s="218"/>
      <c r="D265" s="219" t="s">
        <v>114</v>
      </c>
      <c r="E265" s="220" t="s">
        <v>19</v>
      </c>
      <c r="F265" s="221" t="s">
        <v>420</v>
      </c>
      <c r="G265" s="218"/>
      <c r="H265" s="222">
        <v>2</v>
      </c>
      <c r="I265" s="223"/>
      <c r="J265" s="218"/>
      <c r="K265" s="218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114</v>
      </c>
      <c r="AU265" s="228" t="s">
        <v>76</v>
      </c>
      <c r="AV265" s="12" t="s">
        <v>76</v>
      </c>
      <c r="AW265" s="12" t="s">
        <v>31</v>
      </c>
      <c r="AX265" s="12" t="s">
        <v>69</v>
      </c>
      <c r="AY265" s="228" t="s">
        <v>107</v>
      </c>
    </row>
    <row r="266" s="13" customFormat="1">
      <c r="B266" s="231"/>
      <c r="C266" s="232"/>
      <c r="D266" s="219" t="s">
        <v>114</v>
      </c>
      <c r="E266" s="233" t="s">
        <v>19</v>
      </c>
      <c r="F266" s="234" t="s">
        <v>403</v>
      </c>
      <c r="G266" s="232"/>
      <c r="H266" s="233" t="s">
        <v>19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114</v>
      </c>
      <c r="AU266" s="240" t="s">
        <v>76</v>
      </c>
      <c r="AV266" s="13" t="s">
        <v>74</v>
      </c>
      <c r="AW266" s="13" t="s">
        <v>31</v>
      </c>
      <c r="AX266" s="13" t="s">
        <v>69</v>
      </c>
      <c r="AY266" s="240" t="s">
        <v>107</v>
      </c>
    </row>
    <row r="267" s="12" customFormat="1">
      <c r="B267" s="217"/>
      <c r="C267" s="218"/>
      <c r="D267" s="219" t="s">
        <v>114</v>
      </c>
      <c r="E267" s="220" t="s">
        <v>19</v>
      </c>
      <c r="F267" s="221" t="s">
        <v>421</v>
      </c>
      <c r="G267" s="218"/>
      <c r="H267" s="222">
        <v>7.8499999999999996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AT267" s="228" t="s">
        <v>114</v>
      </c>
      <c r="AU267" s="228" t="s">
        <v>76</v>
      </c>
      <c r="AV267" s="12" t="s">
        <v>76</v>
      </c>
      <c r="AW267" s="12" t="s">
        <v>31</v>
      </c>
      <c r="AX267" s="12" t="s">
        <v>69</v>
      </c>
      <c r="AY267" s="228" t="s">
        <v>107</v>
      </c>
    </row>
    <row r="268" s="13" customFormat="1">
      <c r="B268" s="231"/>
      <c r="C268" s="232"/>
      <c r="D268" s="219" t="s">
        <v>114</v>
      </c>
      <c r="E268" s="233" t="s">
        <v>19</v>
      </c>
      <c r="F268" s="234" t="s">
        <v>422</v>
      </c>
      <c r="G268" s="232"/>
      <c r="H268" s="233" t="s">
        <v>19</v>
      </c>
      <c r="I268" s="235"/>
      <c r="J268" s="232"/>
      <c r="K268" s="232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114</v>
      </c>
      <c r="AU268" s="240" t="s">
        <v>76</v>
      </c>
      <c r="AV268" s="13" t="s">
        <v>74</v>
      </c>
      <c r="AW268" s="13" t="s">
        <v>31</v>
      </c>
      <c r="AX268" s="13" t="s">
        <v>69</v>
      </c>
      <c r="AY268" s="240" t="s">
        <v>107</v>
      </c>
    </row>
    <row r="269" s="12" customFormat="1">
      <c r="B269" s="217"/>
      <c r="C269" s="218"/>
      <c r="D269" s="219" t="s">
        <v>114</v>
      </c>
      <c r="E269" s="220" t="s">
        <v>19</v>
      </c>
      <c r="F269" s="221" t="s">
        <v>406</v>
      </c>
      <c r="G269" s="218"/>
      <c r="H269" s="222">
        <v>10.65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114</v>
      </c>
      <c r="AU269" s="228" t="s">
        <v>76</v>
      </c>
      <c r="AV269" s="12" t="s">
        <v>76</v>
      </c>
      <c r="AW269" s="12" t="s">
        <v>31</v>
      </c>
      <c r="AX269" s="12" t="s">
        <v>69</v>
      </c>
      <c r="AY269" s="228" t="s">
        <v>107</v>
      </c>
    </row>
    <row r="270" s="14" customFormat="1">
      <c r="B270" s="241"/>
      <c r="C270" s="242"/>
      <c r="D270" s="219" t="s">
        <v>114</v>
      </c>
      <c r="E270" s="243" t="s">
        <v>19</v>
      </c>
      <c r="F270" s="244" t="s">
        <v>141</v>
      </c>
      <c r="G270" s="242"/>
      <c r="H270" s="245">
        <v>20.5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AT270" s="251" t="s">
        <v>114</v>
      </c>
      <c r="AU270" s="251" t="s">
        <v>76</v>
      </c>
      <c r="AV270" s="14" t="s">
        <v>112</v>
      </c>
      <c r="AW270" s="14" t="s">
        <v>31</v>
      </c>
      <c r="AX270" s="14" t="s">
        <v>74</v>
      </c>
      <c r="AY270" s="251" t="s">
        <v>107</v>
      </c>
    </row>
    <row r="271" s="1" customFormat="1" ht="24" customHeight="1">
      <c r="B271" s="38"/>
      <c r="C271" s="204" t="s">
        <v>423</v>
      </c>
      <c r="D271" s="204" t="s">
        <v>109</v>
      </c>
      <c r="E271" s="205" t="s">
        <v>424</v>
      </c>
      <c r="F271" s="206" t="s">
        <v>425</v>
      </c>
      <c r="G271" s="207" t="s">
        <v>129</v>
      </c>
      <c r="H271" s="208">
        <v>92</v>
      </c>
      <c r="I271" s="209"/>
      <c r="J271" s="210">
        <f>ROUND(I271*H271,2)</f>
        <v>0</v>
      </c>
      <c r="K271" s="206" t="s">
        <v>120</v>
      </c>
      <c r="L271" s="43"/>
      <c r="M271" s="211" t="s">
        <v>19</v>
      </c>
      <c r="N271" s="212" t="s">
        <v>40</v>
      </c>
      <c r="O271" s="83"/>
      <c r="P271" s="213">
        <f>O271*H271</f>
        <v>0</v>
      </c>
      <c r="Q271" s="213">
        <v>0.1295</v>
      </c>
      <c r="R271" s="213">
        <f>Q271*H271</f>
        <v>11.914</v>
      </c>
      <c r="S271" s="213">
        <v>0</v>
      </c>
      <c r="T271" s="214">
        <f>S271*H271</f>
        <v>0</v>
      </c>
      <c r="AR271" s="215" t="s">
        <v>112</v>
      </c>
      <c r="AT271" s="215" t="s">
        <v>109</v>
      </c>
      <c r="AU271" s="215" t="s">
        <v>76</v>
      </c>
      <c r="AY271" s="17" t="s">
        <v>107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74</v>
      </c>
      <c r="BK271" s="216">
        <f>ROUND(I271*H271,2)</f>
        <v>0</v>
      </c>
      <c r="BL271" s="17" t="s">
        <v>112</v>
      </c>
      <c r="BM271" s="215" t="s">
        <v>426</v>
      </c>
    </row>
    <row r="272" s="1" customFormat="1">
      <c r="B272" s="38"/>
      <c r="C272" s="39"/>
      <c r="D272" s="219" t="s">
        <v>122</v>
      </c>
      <c r="E272" s="39"/>
      <c r="F272" s="229" t="s">
        <v>427</v>
      </c>
      <c r="G272" s="39"/>
      <c r="H272" s="39"/>
      <c r="I272" s="129"/>
      <c r="J272" s="39"/>
      <c r="K272" s="39"/>
      <c r="L272" s="43"/>
      <c r="M272" s="230"/>
      <c r="N272" s="83"/>
      <c r="O272" s="83"/>
      <c r="P272" s="83"/>
      <c r="Q272" s="83"/>
      <c r="R272" s="83"/>
      <c r="S272" s="83"/>
      <c r="T272" s="84"/>
      <c r="AT272" s="17" t="s">
        <v>122</v>
      </c>
      <c r="AU272" s="17" t="s">
        <v>76</v>
      </c>
    </row>
    <row r="273" s="13" customFormat="1">
      <c r="B273" s="231"/>
      <c r="C273" s="232"/>
      <c r="D273" s="219" t="s">
        <v>114</v>
      </c>
      <c r="E273" s="233" t="s">
        <v>19</v>
      </c>
      <c r="F273" s="234" t="s">
        <v>428</v>
      </c>
      <c r="G273" s="232"/>
      <c r="H273" s="233" t="s">
        <v>19</v>
      </c>
      <c r="I273" s="235"/>
      <c r="J273" s="232"/>
      <c r="K273" s="232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114</v>
      </c>
      <c r="AU273" s="240" t="s">
        <v>76</v>
      </c>
      <c r="AV273" s="13" t="s">
        <v>74</v>
      </c>
      <c r="AW273" s="13" t="s">
        <v>31</v>
      </c>
      <c r="AX273" s="13" t="s">
        <v>69</v>
      </c>
      <c r="AY273" s="240" t="s">
        <v>107</v>
      </c>
    </row>
    <row r="274" s="12" customFormat="1">
      <c r="B274" s="217"/>
      <c r="C274" s="218"/>
      <c r="D274" s="219" t="s">
        <v>114</v>
      </c>
      <c r="E274" s="220" t="s">
        <v>19</v>
      </c>
      <c r="F274" s="221" t="s">
        <v>357</v>
      </c>
      <c r="G274" s="218"/>
      <c r="H274" s="222">
        <v>45</v>
      </c>
      <c r="I274" s="223"/>
      <c r="J274" s="218"/>
      <c r="K274" s="218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114</v>
      </c>
      <c r="AU274" s="228" t="s">
        <v>76</v>
      </c>
      <c r="AV274" s="12" t="s">
        <v>76</v>
      </c>
      <c r="AW274" s="12" t="s">
        <v>31</v>
      </c>
      <c r="AX274" s="12" t="s">
        <v>69</v>
      </c>
      <c r="AY274" s="228" t="s">
        <v>107</v>
      </c>
    </row>
    <row r="275" s="13" customFormat="1">
      <c r="B275" s="231"/>
      <c r="C275" s="232"/>
      <c r="D275" s="219" t="s">
        <v>114</v>
      </c>
      <c r="E275" s="233" t="s">
        <v>19</v>
      </c>
      <c r="F275" s="234" t="s">
        <v>429</v>
      </c>
      <c r="G275" s="232"/>
      <c r="H275" s="233" t="s">
        <v>19</v>
      </c>
      <c r="I275" s="235"/>
      <c r="J275" s="232"/>
      <c r="K275" s="232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114</v>
      </c>
      <c r="AU275" s="240" t="s">
        <v>76</v>
      </c>
      <c r="AV275" s="13" t="s">
        <v>74</v>
      </c>
      <c r="AW275" s="13" t="s">
        <v>31</v>
      </c>
      <c r="AX275" s="13" t="s">
        <v>69</v>
      </c>
      <c r="AY275" s="240" t="s">
        <v>107</v>
      </c>
    </row>
    <row r="276" s="12" customFormat="1">
      <c r="B276" s="217"/>
      <c r="C276" s="218"/>
      <c r="D276" s="219" t="s">
        <v>114</v>
      </c>
      <c r="E276" s="220" t="s">
        <v>19</v>
      </c>
      <c r="F276" s="221" t="s">
        <v>368</v>
      </c>
      <c r="G276" s="218"/>
      <c r="H276" s="222">
        <v>47</v>
      </c>
      <c r="I276" s="223"/>
      <c r="J276" s="218"/>
      <c r="K276" s="218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114</v>
      </c>
      <c r="AU276" s="228" t="s">
        <v>76</v>
      </c>
      <c r="AV276" s="12" t="s">
        <v>76</v>
      </c>
      <c r="AW276" s="12" t="s">
        <v>31</v>
      </c>
      <c r="AX276" s="12" t="s">
        <v>69</v>
      </c>
      <c r="AY276" s="228" t="s">
        <v>107</v>
      </c>
    </row>
    <row r="277" s="14" customFormat="1">
      <c r="B277" s="241"/>
      <c r="C277" s="242"/>
      <c r="D277" s="219" t="s">
        <v>114</v>
      </c>
      <c r="E277" s="243" t="s">
        <v>19</v>
      </c>
      <c r="F277" s="244" t="s">
        <v>141</v>
      </c>
      <c r="G277" s="242"/>
      <c r="H277" s="245">
        <v>92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AT277" s="251" t="s">
        <v>114</v>
      </c>
      <c r="AU277" s="251" t="s">
        <v>76</v>
      </c>
      <c r="AV277" s="14" t="s">
        <v>112</v>
      </c>
      <c r="AW277" s="14" t="s">
        <v>31</v>
      </c>
      <c r="AX277" s="14" t="s">
        <v>74</v>
      </c>
      <c r="AY277" s="251" t="s">
        <v>107</v>
      </c>
    </row>
    <row r="278" s="1" customFormat="1" ht="16.5" customHeight="1">
      <c r="B278" s="38"/>
      <c r="C278" s="252" t="s">
        <v>430</v>
      </c>
      <c r="D278" s="252" t="s">
        <v>183</v>
      </c>
      <c r="E278" s="253" t="s">
        <v>431</v>
      </c>
      <c r="F278" s="254" t="s">
        <v>432</v>
      </c>
      <c r="G278" s="255" t="s">
        <v>129</v>
      </c>
      <c r="H278" s="256">
        <v>47</v>
      </c>
      <c r="I278" s="257"/>
      <c r="J278" s="258">
        <f>ROUND(I278*H278,2)</f>
        <v>0</v>
      </c>
      <c r="K278" s="254" t="s">
        <v>120</v>
      </c>
      <c r="L278" s="259"/>
      <c r="M278" s="260" t="s">
        <v>19</v>
      </c>
      <c r="N278" s="261" t="s">
        <v>40</v>
      </c>
      <c r="O278" s="83"/>
      <c r="P278" s="213">
        <f>O278*H278</f>
        <v>0</v>
      </c>
      <c r="Q278" s="213">
        <v>0.021999999999999999</v>
      </c>
      <c r="R278" s="213">
        <f>Q278*H278</f>
        <v>1.034</v>
      </c>
      <c r="S278" s="213">
        <v>0</v>
      </c>
      <c r="T278" s="214">
        <f>S278*H278</f>
        <v>0</v>
      </c>
      <c r="AR278" s="215" t="s">
        <v>158</v>
      </c>
      <c r="AT278" s="215" t="s">
        <v>183</v>
      </c>
      <c r="AU278" s="215" t="s">
        <v>76</v>
      </c>
      <c r="AY278" s="17" t="s">
        <v>107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74</v>
      </c>
      <c r="BK278" s="216">
        <f>ROUND(I278*H278,2)</f>
        <v>0</v>
      </c>
      <c r="BL278" s="17" t="s">
        <v>112</v>
      </c>
      <c r="BM278" s="215" t="s">
        <v>433</v>
      </c>
    </row>
    <row r="279" s="1" customFormat="1" ht="16.5" customHeight="1">
      <c r="B279" s="38"/>
      <c r="C279" s="252" t="s">
        <v>434</v>
      </c>
      <c r="D279" s="252" t="s">
        <v>183</v>
      </c>
      <c r="E279" s="253" t="s">
        <v>435</v>
      </c>
      <c r="F279" s="254" t="s">
        <v>436</v>
      </c>
      <c r="G279" s="255" t="s">
        <v>129</v>
      </c>
      <c r="H279" s="256">
        <v>45</v>
      </c>
      <c r="I279" s="257"/>
      <c r="J279" s="258">
        <f>ROUND(I279*H279,2)</f>
        <v>0</v>
      </c>
      <c r="K279" s="254" t="s">
        <v>120</v>
      </c>
      <c r="L279" s="259"/>
      <c r="M279" s="260" t="s">
        <v>19</v>
      </c>
      <c r="N279" s="261" t="s">
        <v>40</v>
      </c>
      <c r="O279" s="83"/>
      <c r="P279" s="213">
        <f>O279*H279</f>
        <v>0</v>
      </c>
      <c r="Q279" s="213">
        <v>0.048000000000000001</v>
      </c>
      <c r="R279" s="213">
        <f>Q279*H279</f>
        <v>2.1600000000000001</v>
      </c>
      <c r="S279" s="213">
        <v>0</v>
      </c>
      <c r="T279" s="214">
        <f>S279*H279</f>
        <v>0</v>
      </c>
      <c r="AR279" s="215" t="s">
        <v>158</v>
      </c>
      <c r="AT279" s="215" t="s">
        <v>183</v>
      </c>
      <c r="AU279" s="215" t="s">
        <v>76</v>
      </c>
      <c r="AY279" s="17" t="s">
        <v>107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74</v>
      </c>
      <c r="BK279" s="216">
        <f>ROUND(I279*H279,2)</f>
        <v>0</v>
      </c>
      <c r="BL279" s="17" t="s">
        <v>112</v>
      </c>
      <c r="BM279" s="215" t="s">
        <v>437</v>
      </c>
    </row>
    <row r="280" s="1" customFormat="1" ht="16.5" customHeight="1">
      <c r="B280" s="38"/>
      <c r="C280" s="204" t="s">
        <v>438</v>
      </c>
      <c r="D280" s="204" t="s">
        <v>109</v>
      </c>
      <c r="E280" s="205" t="s">
        <v>439</v>
      </c>
      <c r="F280" s="206" t="s">
        <v>440</v>
      </c>
      <c r="G280" s="207" t="s">
        <v>119</v>
      </c>
      <c r="H280" s="208">
        <v>6.5</v>
      </c>
      <c r="I280" s="209"/>
      <c r="J280" s="210">
        <f>ROUND(I280*H280,2)</f>
        <v>0</v>
      </c>
      <c r="K280" s="206" t="s">
        <v>120</v>
      </c>
      <c r="L280" s="43"/>
      <c r="M280" s="211" t="s">
        <v>19</v>
      </c>
      <c r="N280" s="212" t="s">
        <v>40</v>
      </c>
      <c r="O280" s="83"/>
      <c r="P280" s="213">
        <f>O280*H280</f>
        <v>0</v>
      </c>
      <c r="Q280" s="213">
        <v>0.01375</v>
      </c>
      <c r="R280" s="213">
        <f>Q280*H280</f>
        <v>0.089374999999999996</v>
      </c>
      <c r="S280" s="213">
        <v>0</v>
      </c>
      <c r="T280" s="214">
        <f>S280*H280</f>
        <v>0</v>
      </c>
      <c r="AR280" s="215" t="s">
        <v>112</v>
      </c>
      <c r="AT280" s="215" t="s">
        <v>109</v>
      </c>
      <c r="AU280" s="215" t="s">
        <v>76</v>
      </c>
      <c r="AY280" s="17" t="s">
        <v>107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74</v>
      </c>
      <c r="BK280" s="216">
        <f>ROUND(I280*H280,2)</f>
        <v>0</v>
      </c>
      <c r="BL280" s="17" t="s">
        <v>112</v>
      </c>
      <c r="BM280" s="215" t="s">
        <v>441</v>
      </c>
    </row>
    <row r="281" s="1" customFormat="1">
      <c r="B281" s="38"/>
      <c r="C281" s="39"/>
      <c r="D281" s="219" t="s">
        <v>122</v>
      </c>
      <c r="E281" s="39"/>
      <c r="F281" s="229" t="s">
        <v>442</v>
      </c>
      <c r="G281" s="39"/>
      <c r="H281" s="39"/>
      <c r="I281" s="129"/>
      <c r="J281" s="39"/>
      <c r="K281" s="39"/>
      <c r="L281" s="43"/>
      <c r="M281" s="230"/>
      <c r="N281" s="83"/>
      <c r="O281" s="83"/>
      <c r="P281" s="83"/>
      <c r="Q281" s="83"/>
      <c r="R281" s="83"/>
      <c r="S281" s="83"/>
      <c r="T281" s="84"/>
      <c r="AT281" s="17" t="s">
        <v>122</v>
      </c>
      <c r="AU281" s="17" t="s">
        <v>76</v>
      </c>
    </row>
    <row r="282" s="1" customFormat="1" ht="24" customHeight="1">
      <c r="B282" s="38"/>
      <c r="C282" s="204" t="s">
        <v>443</v>
      </c>
      <c r="D282" s="204" t="s">
        <v>109</v>
      </c>
      <c r="E282" s="205" t="s">
        <v>444</v>
      </c>
      <c r="F282" s="206" t="s">
        <v>445</v>
      </c>
      <c r="G282" s="207" t="s">
        <v>129</v>
      </c>
      <c r="H282" s="208">
        <v>6.5</v>
      </c>
      <c r="I282" s="209"/>
      <c r="J282" s="210">
        <f>ROUND(I282*H282,2)</f>
        <v>0</v>
      </c>
      <c r="K282" s="206" t="s">
        <v>120</v>
      </c>
      <c r="L282" s="43"/>
      <c r="M282" s="211" t="s">
        <v>19</v>
      </c>
      <c r="N282" s="212" t="s">
        <v>40</v>
      </c>
      <c r="O282" s="83"/>
      <c r="P282" s="213">
        <f>O282*H282</f>
        <v>0</v>
      </c>
      <c r="Q282" s="213">
        <v>0.00060999999999999997</v>
      </c>
      <c r="R282" s="213">
        <f>Q282*H282</f>
        <v>0.0039649999999999998</v>
      </c>
      <c r="S282" s="213">
        <v>0</v>
      </c>
      <c r="T282" s="214">
        <f>S282*H282</f>
        <v>0</v>
      </c>
      <c r="AR282" s="215" t="s">
        <v>112</v>
      </c>
      <c r="AT282" s="215" t="s">
        <v>109</v>
      </c>
      <c r="AU282" s="215" t="s">
        <v>76</v>
      </c>
      <c r="AY282" s="17" t="s">
        <v>107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74</v>
      </c>
      <c r="BK282" s="216">
        <f>ROUND(I282*H282,2)</f>
        <v>0</v>
      </c>
      <c r="BL282" s="17" t="s">
        <v>112</v>
      </c>
      <c r="BM282" s="215" t="s">
        <v>446</v>
      </c>
    </row>
    <row r="283" s="1" customFormat="1">
      <c r="B283" s="38"/>
      <c r="C283" s="39"/>
      <c r="D283" s="219" t="s">
        <v>122</v>
      </c>
      <c r="E283" s="39"/>
      <c r="F283" s="229" t="s">
        <v>447</v>
      </c>
      <c r="G283" s="39"/>
      <c r="H283" s="39"/>
      <c r="I283" s="129"/>
      <c r="J283" s="39"/>
      <c r="K283" s="39"/>
      <c r="L283" s="43"/>
      <c r="M283" s="230"/>
      <c r="N283" s="83"/>
      <c r="O283" s="83"/>
      <c r="P283" s="83"/>
      <c r="Q283" s="83"/>
      <c r="R283" s="83"/>
      <c r="S283" s="83"/>
      <c r="T283" s="84"/>
      <c r="AT283" s="17" t="s">
        <v>122</v>
      </c>
      <c r="AU283" s="17" t="s">
        <v>76</v>
      </c>
    </row>
    <row r="284" s="1" customFormat="1">
      <c r="B284" s="38"/>
      <c r="C284" s="39"/>
      <c r="D284" s="219" t="s">
        <v>124</v>
      </c>
      <c r="E284" s="39"/>
      <c r="F284" s="229" t="s">
        <v>448</v>
      </c>
      <c r="G284" s="39"/>
      <c r="H284" s="39"/>
      <c r="I284" s="129"/>
      <c r="J284" s="39"/>
      <c r="K284" s="39"/>
      <c r="L284" s="43"/>
      <c r="M284" s="230"/>
      <c r="N284" s="83"/>
      <c r="O284" s="83"/>
      <c r="P284" s="83"/>
      <c r="Q284" s="83"/>
      <c r="R284" s="83"/>
      <c r="S284" s="83"/>
      <c r="T284" s="84"/>
      <c r="AT284" s="17" t="s">
        <v>124</v>
      </c>
      <c r="AU284" s="17" t="s">
        <v>76</v>
      </c>
    </row>
    <row r="285" s="11" customFormat="1" ht="22.8" customHeight="1">
      <c r="B285" s="188"/>
      <c r="C285" s="189"/>
      <c r="D285" s="190" t="s">
        <v>68</v>
      </c>
      <c r="E285" s="202" t="s">
        <v>449</v>
      </c>
      <c r="F285" s="202" t="s">
        <v>450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SUM(P286:P302)</f>
        <v>0</v>
      </c>
      <c r="Q285" s="196"/>
      <c r="R285" s="197">
        <f>SUM(R286:R302)</f>
        <v>0</v>
      </c>
      <c r="S285" s="196"/>
      <c r="T285" s="198">
        <f>SUM(T286:T302)</f>
        <v>0</v>
      </c>
      <c r="AR285" s="199" t="s">
        <v>74</v>
      </c>
      <c r="AT285" s="200" t="s">
        <v>68</v>
      </c>
      <c r="AU285" s="200" t="s">
        <v>74</v>
      </c>
      <c r="AY285" s="199" t="s">
        <v>107</v>
      </c>
      <c r="BK285" s="201">
        <f>SUM(BK286:BK302)</f>
        <v>0</v>
      </c>
    </row>
    <row r="286" s="1" customFormat="1" ht="24" customHeight="1">
      <c r="B286" s="38"/>
      <c r="C286" s="204" t="s">
        <v>451</v>
      </c>
      <c r="D286" s="204" t="s">
        <v>109</v>
      </c>
      <c r="E286" s="205" t="s">
        <v>452</v>
      </c>
      <c r="F286" s="206" t="s">
        <v>453</v>
      </c>
      <c r="G286" s="207" t="s">
        <v>186</v>
      </c>
      <c r="H286" s="208">
        <v>0.82999999999999996</v>
      </c>
      <c r="I286" s="209"/>
      <c r="J286" s="210">
        <f>ROUND(I286*H286,2)</f>
        <v>0</v>
      </c>
      <c r="K286" s="206" t="s">
        <v>120</v>
      </c>
      <c r="L286" s="43"/>
      <c r="M286" s="211" t="s">
        <v>19</v>
      </c>
      <c r="N286" s="212" t="s">
        <v>40</v>
      </c>
      <c r="O286" s="83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AR286" s="215" t="s">
        <v>112</v>
      </c>
      <c r="AT286" s="215" t="s">
        <v>109</v>
      </c>
      <c r="AU286" s="215" t="s">
        <v>76</v>
      </c>
      <c r="AY286" s="17" t="s">
        <v>107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74</v>
      </c>
      <c r="BK286" s="216">
        <f>ROUND(I286*H286,2)</f>
        <v>0</v>
      </c>
      <c r="BL286" s="17" t="s">
        <v>112</v>
      </c>
      <c r="BM286" s="215" t="s">
        <v>454</v>
      </c>
    </row>
    <row r="287" s="1" customFormat="1">
      <c r="B287" s="38"/>
      <c r="C287" s="39"/>
      <c r="D287" s="219" t="s">
        <v>122</v>
      </c>
      <c r="E287" s="39"/>
      <c r="F287" s="229" t="s">
        <v>455</v>
      </c>
      <c r="G287" s="39"/>
      <c r="H287" s="39"/>
      <c r="I287" s="129"/>
      <c r="J287" s="39"/>
      <c r="K287" s="39"/>
      <c r="L287" s="43"/>
      <c r="M287" s="230"/>
      <c r="N287" s="83"/>
      <c r="O287" s="83"/>
      <c r="P287" s="83"/>
      <c r="Q287" s="83"/>
      <c r="R287" s="83"/>
      <c r="S287" s="83"/>
      <c r="T287" s="84"/>
      <c r="AT287" s="17" t="s">
        <v>122</v>
      </c>
      <c r="AU287" s="17" t="s">
        <v>76</v>
      </c>
    </row>
    <row r="288" s="13" customFormat="1">
      <c r="B288" s="231"/>
      <c r="C288" s="232"/>
      <c r="D288" s="219" t="s">
        <v>114</v>
      </c>
      <c r="E288" s="233" t="s">
        <v>19</v>
      </c>
      <c r="F288" s="234" t="s">
        <v>456</v>
      </c>
      <c r="G288" s="232"/>
      <c r="H288" s="233" t="s">
        <v>19</v>
      </c>
      <c r="I288" s="235"/>
      <c r="J288" s="232"/>
      <c r="K288" s="232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114</v>
      </c>
      <c r="AU288" s="240" t="s">
        <v>76</v>
      </c>
      <c r="AV288" s="13" t="s">
        <v>74</v>
      </c>
      <c r="AW288" s="13" t="s">
        <v>31</v>
      </c>
      <c r="AX288" s="13" t="s">
        <v>69</v>
      </c>
      <c r="AY288" s="240" t="s">
        <v>107</v>
      </c>
    </row>
    <row r="289" s="12" customFormat="1">
      <c r="B289" s="217"/>
      <c r="C289" s="218"/>
      <c r="D289" s="219" t="s">
        <v>114</v>
      </c>
      <c r="E289" s="220" t="s">
        <v>19</v>
      </c>
      <c r="F289" s="221" t="s">
        <v>457</v>
      </c>
      <c r="G289" s="218"/>
      <c r="H289" s="222">
        <v>0.82999999999999996</v>
      </c>
      <c r="I289" s="223"/>
      <c r="J289" s="218"/>
      <c r="K289" s="218"/>
      <c r="L289" s="224"/>
      <c r="M289" s="225"/>
      <c r="N289" s="226"/>
      <c r="O289" s="226"/>
      <c r="P289" s="226"/>
      <c r="Q289" s="226"/>
      <c r="R289" s="226"/>
      <c r="S289" s="226"/>
      <c r="T289" s="227"/>
      <c r="AT289" s="228" t="s">
        <v>114</v>
      </c>
      <c r="AU289" s="228" t="s">
        <v>76</v>
      </c>
      <c r="AV289" s="12" t="s">
        <v>76</v>
      </c>
      <c r="AW289" s="12" t="s">
        <v>31</v>
      </c>
      <c r="AX289" s="12" t="s">
        <v>74</v>
      </c>
      <c r="AY289" s="228" t="s">
        <v>107</v>
      </c>
    </row>
    <row r="290" s="1" customFormat="1" ht="24" customHeight="1">
      <c r="B290" s="38"/>
      <c r="C290" s="204" t="s">
        <v>458</v>
      </c>
      <c r="D290" s="204" t="s">
        <v>109</v>
      </c>
      <c r="E290" s="205" t="s">
        <v>459</v>
      </c>
      <c r="F290" s="206" t="s">
        <v>460</v>
      </c>
      <c r="G290" s="207" t="s">
        <v>186</v>
      </c>
      <c r="H290" s="208">
        <v>1.3300000000000001</v>
      </c>
      <c r="I290" s="209"/>
      <c r="J290" s="210">
        <f>ROUND(I290*H290,2)</f>
        <v>0</v>
      </c>
      <c r="K290" s="206" t="s">
        <v>120</v>
      </c>
      <c r="L290" s="43"/>
      <c r="M290" s="211" t="s">
        <v>19</v>
      </c>
      <c r="N290" s="212" t="s">
        <v>40</v>
      </c>
      <c r="O290" s="83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AR290" s="215" t="s">
        <v>112</v>
      </c>
      <c r="AT290" s="215" t="s">
        <v>109</v>
      </c>
      <c r="AU290" s="215" t="s">
        <v>76</v>
      </c>
      <c r="AY290" s="17" t="s">
        <v>107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7" t="s">
        <v>74</v>
      </c>
      <c r="BK290" s="216">
        <f>ROUND(I290*H290,2)</f>
        <v>0</v>
      </c>
      <c r="BL290" s="17" t="s">
        <v>112</v>
      </c>
      <c r="BM290" s="215" t="s">
        <v>461</v>
      </c>
    </row>
    <row r="291" s="1" customFormat="1">
      <c r="B291" s="38"/>
      <c r="C291" s="39"/>
      <c r="D291" s="219" t="s">
        <v>122</v>
      </c>
      <c r="E291" s="39"/>
      <c r="F291" s="229" t="s">
        <v>462</v>
      </c>
      <c r="G291" s="39"/>
      <c r="H291" s="39"/>
      <c r="I291" s="129"/>
      <c r="J291" s="39"/>
      <c r="K291" s="39"/>
      <c r="L291" s="43"/>
      <c r="M291" s="230"/>
      <c r="N291" s="83"/>
      <c r="O291" s="83"/>
      <c r="P291" s="83"/>
      <c r="Q291" s="83"/>
      <c r="R291" s="83"/>
      <c r="S291" s="83"/>
      <c r="T291" s="84"/>
      <c r="AT291" s="17" t="s">
        <v>122</v>
      </c>
      <c r="AU291" s="17" t="s">
        <v>76</v>
      </c>
    </row>
    <row r="292" s="13" customFormat="1">
      <c r="B292" s="231"/>
      <c r="C292" s="232"/>
      <c r="D292" s="219" t="s">
        <v>114</v>
      </c>
      <c r="E292" s="233" t="s">
        <v>19</v>
      </c>
      <c r="F292" s="234" t="s">
        <v>463</v>
      </c>
      <c r="G292" s="232"/>
      <c r="H292" s="233" t="s">
        <v>19</v>
      </c>
      <c r="I292" s="235"/>
      <c r="J292" s="232"/>
      <c r="K292" s="232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114</v>
      </c>
      <c r="AU292" s="240" t="s">
        <v>76</v>
      </c>
      <c r="AV292" s="13" t="s">
        <v>74</v>
      </c>
      <c r="AW292" s="13" t="s">
        <v>31</v>
      </c>
      <c r="AX292" s="13" t="s">
        <v>69</v>
      </c>
      <c r="AY292" s="240" t="s">
        <v>107</v>
      </c>
    </row>
    <row r="293" s="12" customFormat="1">
      <c r="B293" s="217"/>
      <c r="C293" s="218"/>
      <c r="D293" s="219" t="s">
        <v>114</v>
      </c>
      <c r="E293" s="220" t="s">
        <v>19</v>
      </c>
      <c r="F293" s="221" t="s">
        <v>464</v>
      </c>
      <c r="G293" s="218"/>
      <c r="H293" s="222">
        <v>1.3300000000000001</v>
      </c>
      <c r="I293" s="223"/>
      <c r="J293" s="218"/>
      <c r="K293" s="218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114</v>
      </c>
      <c r="AU293" s="228" t="s">
        <v>76</v>
      </c>
      <c r="AV293" s="12" t="s">
        <v>76</v>
      </c>
      <c r="AW293" s="12" t="s">
        <v>31</v>
      </c>
      <c r="AX293" s="12" t="s">
        <v>74</v>
      </c>
      <c r="AY293" s="228" t="s">
        <v>107</v>
      </c>
    </row>
    <row r="294" s="1" customFormat="1" ht="24" customHeight="1">
      <c r="B294" s="38"/>
      <c r="C294" s="204" t="s">
        <v>465</v>
      </c>
      <c r="D294" s="204" t="s">
        <v>109</v>
      </c>
      <c r="E294" s="205" t="s">
        <v>466</v>
      </c>
      <c r="F294" s="206" t="s">
        <v>467</v>
      </c>
      <c r="G294" s="207" t="s">
        <v>186</v>
      </c>
      <c r="H294" s="208">
        <v>18.620000000000001</v>
      </c>
      <c r="I294" s="209"/>
      <c r="J294" s="210">
        <f>ROUND(I294*H294,2)</f>
        <v>0</v>
      </c>
      <c r="K294" s="206" t="s">
        <v>120</v>
      </c>
      <c r="L294" s="43"/>
      <c r="M294" s="211" t="s">
        <v>19</v>
      </c>
      <c r="N294" s="212" t="s">
        <v>40</v>
      </c>
      <c r="O294" s="83"/>
      <c r="P294" s="213">
        <f>O294*H294</f>
        <v>0</v>
      </c>
      <c r="Q294" s="213">
        <v>0</v>
      </c>
      <c r="R294" s="213">
        <f>Q294*H294</f>
        <v>0</v>
      </c>
      <c r="S294" s="213">
        <v>0</v>
      </c>
      <c r="T294" s="214">
        <f>S294*H294</f>
        <v>0</v>
      </c>
      <c r="AR294" s="215" t="s">
        <v>112</v>
      </c>
      <c r="AT294" s="215" t="s">
        <v>109</v>
      </c>
      <c r="AU294" s="215" t="s">
        <v>76</v>
      </c>
      <c r="AY294" s="17" t="s">
        <v>107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74</v>
      </c>
      <c r="BK294" s="216">
        <f>ROUND(I294*H294,2)</f>
        <v>0</v>
      </c>
      <c r="BL294" s="17" t="s">
        <v>112</v>
      </c>
      <c r="BM294" s="215" t="s">
        <v>468</v>
      </c>
    </row>
    <row r="295" s="1" customFormat="1">
      <c r="B295" s="38"/>
      <c r="C295" s="39"/>
      <c r="D295" s="219" t="s">
        <v>122</v>
      </c>
      <c r="E295" s="39"/>
      <c r="F295" s="229" t="s">
        <v>462</v>
      </c>
      <c r="G295" s="39"/>
      <c r="H295" s="39"/>
      <c r="I295" s="129"/>
      <c r="J295" s="39"/>
      <c r="K295" s="39"/>
      <c r="L295" s="43"/>
      <c r="M295" s="230"/>
      <c r="N295" s="83"/>
      <c r="O295" s="83"/>
      <c r="P295" s="83"/>
      <c r="Q295" s="83"/>
      <c r="R295" s="83"/>
      <c r="S295" s="83"/>
      <c r="T295" s="84"/>
      <c r="AT295" s="17" t="s">
        <v>122</v>
      </c>
      <c r="AU295" s="17" t="s">
        <v>76</v>
      </c>
    </row>
    <row r="296" s="1" customFormat="1">
      <c r="B296" s="38"/>
      <c r="C296" s="39"/>
      <c r="D296" s="219" t="s">
        <v>124</v>
      </c>
      <c r="E296" s="39"/>
      <c r="F296" s="229" t="s">
        <v>469</v>
      </c>
      <c r="G296" s="39"/>
      <c r="H296" s="39"/>
      <c r="I296" s="129"/>
      <c r="J296" s="39"/>
      <c r="K296" s="39"/>
      <c r="L296" s="43"/>
      <c r="M296" s="230"/>
      <c r="N296" s="83"/>
      <c r="O296" s="83"/>
      <c r="P296" s="83"/>
      <c r="Q296" s="83"/>
      <c r="R296" s="83"/>
      <c r="S296" s="83"/>
      <c r="T296" s="84"/>
      <c r="AT296" s="17" t="s">
        <v>124</v>
      </c>
      <c r="AU296" s="17" t="s">
        <v>76</v>
      </c>
    </row>
    <row r="297" s="12" customFormat="1">
      <c r="B297" s="217"/>
      <c r="C297" s="218"/>
      <c r="D297" s="219" t="s">
        <v>114</v>
      </c>
      <c r="E297" s="218"/>
      <c r="F297" s="221" t="s">
        <v>470</v>
      </c>
      <c r="G297" s="218"/>
      <c r="H297" s="222">
        <v>18.620000000000001</v>
      </c>
      <c r="I297" s="223"/>
      <c r="J297" s="218"/>
      <c r="K297" s="218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114</v>
      </c>
      <c r="AU297" s="228" t="s">
        <v>76</v>
      </c>
      <c r="AV297" s="12" t="s">
        <v>76</v>
      </c>
      <c r="AW297" s="12" t="s">
        <v>4</v>
      </c>
      <c r="AX297" s="12" t="s">
        <v>74</v>
      </c>
      <c r="AY297" s="228" t="s">
        <v>107</v>
      </c>
    </row>
    <row r="298" s="1" customFormat="1" ht="24" customHeight="1">
      <c r="B298" s="38"/>
      <c r="C298" s="204" t="s">
        <v>471</v>
      </c>
      <c r="D298" s="204" t="s">
        <v>109</v>
      </c>
      <c r="E298" s="205" t="s">
        <v>472</v>
      </c>
      <c r="F298" s="206" t="s">
        <v>473</v>
      </c>
      <c r="G298" s="207" t="s">
        <v>186</v>
      </c>
      <c r="H298" s="208">
        <v>1.3300000000000001</v>
      </c>
      <c r="I298" s="209"/>
      <c r="J298" s="210">
        <f>ROUND(I298*H298,2)</f>
        <v>0</v>
      </c>
      <c r="K298" s="206" t="s">
        <v>120</v>
      </c>
      <c r="L298" s="43"/>
      <c r="M298" s="211" t="s">
        <v>19</v>
      </c>
      <c r="N298" s="212" t="s">
        <v>40</v>
      </c>
      <c r="O298" s="83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AR298" s="215" t="s">
        <v>112</v>
      </c>
      <c r="AT298" s="215" t="s">
        <v>109</v>
      </c>
      <c r="AU298" s="215" t="s">
        <v>76</v>
      </c>
      <c r="AY298" s="17" t="s">
        <v>107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74</v>
      </c>
      <c r="BK298" s="216">
        <f>ROUND(I298*H298,2)</f>
        <v>0</v>
      </c>
      <c r="BL298" s="17" t="s">
        <v>112</v>
      </c>
      <c r="BM298" s="215" t="s">
        <v>474</v>
      </c>
    </row>
    <row r="299" s="1" customFormat="1">
      <c r="B299" s="38"/>
      <c r="C299" s="39"/>
      <c r="D299" s="219" t="s">
        <v>122</v>
      </c>
      <c r="E299" s="39"/>
      <c r="F299" s="229" t="s">
        <v>475</v>
      </c>
      <c r="G299" s="39"/>
      <c r="H299" s="39"/>
      <c r="I299" s="129"/>
      <c r="J299" s="39"/>
      <c r="K299" s="39"/>
      <c r="L299" s="43"/>
      <c r="M299" s="230"/>
      <c r="N299" s="83"/>
      <c r="O299" s="83"/>
      <c r="P299" s="83"/>
      <c r="Q299" s="83"/>
      <c r="R299" s="83"/>
      <c r="S299" s="83"/>
      <c r="T299" s="84"/>
      <c r="AT299" s="17" t="s">
        <v>122</v>
      </c>
      <c r="AU299" s="17" t="s">
        <v>76</v>
      </c>
    </row>
    <row r="300" s="1" customFormat="1" ht="24" customHeight="1">
      <c r="B300" s="38"/>
      <c r="C300" s="204" t="s">
        <v>476</v>
      </c>
      <c r="D300" s="204" t="s">
        <v>109</v>
      </c>
      <c r="E300" s="205" t="s">
        <v>477</v>
      </c>
      <c r="F300" s="206" t="s">
        <v>478</v>
      </c>
      <c r="G300" s="207" t="s">
        <v>186</v>
      </c>
      <c r="H300" s="208">
        <v>634.66200000000003</v>
      </c>
      <c r="I300" s="209"/>
      <c r="J300" s="210">
        <f>ROUND(I300*H300,2)</f>
        <v>0</v>
      </c>
      <c r="K300" s="206" t="s">
        <v>120</v>
      </c>
      <c r="L300" s="43"/>
      <c r="M300" s="211" t="s">
        <v>19</v>
      </c>
      <c r="N300" s="212" t="s">
        <v>40</v>
      </c>
      <c r="O300" s="83"/>
      <c r="P300" s="213">
        <f>O300*H300</f>
        <v>0</v>
      </c>
      <c r="Q300" s="213">
        <v>0</v>
      </c>
      <c r="R300" s="213">
        <f>Q300*H300</f>
        <v>0</v>
      </c>
      <c r="S300" s="213">
        <v>0</v>
      </c>
      <c r="T300" s="214">
        <f>S300*H300</f>
        <v>0</v>
      </c>
      <c r="AR300" s="215" t="s">
        <v>112</v>
      </c>
      <c r="AT300" s="215" t="s">
        <v>109</v>
      </c>
      <c r="AU300" s="215" t="s">
        <v>76</v>
      </c>
      <c r="AY300" s="17" t="s">
        <v>107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74</v>
      </c>
      <c r="BK300" s="216">
        <f>ROUND(I300*H300,2)</f>
        <v>0</v>
      </c>
      <c r="BL300" s="17" t="s">
        <v>112</v>
      </c>
      <c r="BM300" s="215" t="s">
        <v>479</v>
      </c>
    </row>
    <row r="301" s="1" customFormat="1">
      <c r="B301" s="38"/>
      <c r="C301" s="39"/>
      <c r="D301" s="219" t="s">
        <v>122</v>
      </c>
      <c r="E301" s="39"/>
      <c r="F301" s="229" t="s">
        <v>475</v>
      </c>
      <c r="G301" s="39"/>
      <c r="H301" s="39"/>
      <c r="I301" s="129"/>
      <c r="J301" s="39"/>
      <c r="K301" s="39"/>
      <c r="L301" s="43"/>
      <c r="M301" s="230"/>
      <c r="N301" s="83"/>
      <c r="O301" s="83"/>
      <c r="P301" s="83"/>
      <c r="Q301" s="83"/>
      <c r="R301" s="83"/>
      <c r="S301" s="83"/>
      <c r="T301" s="84"/>
      <c r="AT301" s="17" t="s">
        <v>122</v>
      </c>
      <c r="AU301" s="17" t="s">
        <v>76</v>
      </c>
    </row>
    <row r="302" s="12" customFormat="1">
      <c r="B302" s="217"/>
      <c r="C302" s="218"/>
      <c r="D302" s="219" t="s">
        <v>114</v>
      </c>
      <c r="E302" s="218"/>
      <c r="F302" s="221" t="s">
        <v>480</v>
      </c>
      <c r="G302" s="218"/>
      <c r="H302" s="222">
        <v>634.66200000000003</v>
      </c>
      <c r="I302" s="223"/>
      <c r="J302" s="218"/>
      <c r="K302" s="218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114</v>
      </c>
      <c r="AU302" s="228" t="s">
        <v>76</v>
      </c>
      <c r="AV302" s="12" t="s">
        <v>76</v>
      </c>
      <c r="AW302" s="12" t="s">
        <v>4</v>
      </c>
      <c r="AX302" s="12" t="s">
        <v>74</v>
      </c>
      <c r="AY302" s="228" t="s">
        <v>107</v>
      </c>
    </row>
    <row r="303" s="11" customFormat="1" ht="25.92" customHeight="1">
      <c r="B303" s="188"/>
      <c r="C303" s="189"/>
      <c r="D303" s="190" t="s">
        <v>68</v>
      </c>
      <c r="E303" s="191" t="s">
        <v>481</v>
      </c>
      <c r="F303" s="191" t="s">
        <v>482</v>
      </c>
      <c r="G303" s="189"/>
      <c r="H303" s="189"/>
      <c r="I303" s="192"/>
      <c r="J303" s="193">
        <f>BK303</f>
        <v>0</v>
      </c>
      <c r="K303" s="189"/>
      <c r="L303" s="194"/>
      <c r="M303" s="195"/>
      <c r="N303" s="196"/>
      <c r="O303" s="196"/>
      <c r="P303" s="197">
        <f>P304+P308</f>
        <v>0</v>
      </c>
      <c r="Q303" s="196"/>
      <c r="R303" s="197">
        <f>R304+R308</f>
        <v>0</v>
      </c>
      <c r="S303" s="196"/>
      <c r="T303" s="198">
        <f>T304+T308</f>
        <v>0</v>
      </c>
      <c r="AR303" s="199" t="s">
        <v>142</v>
      </c>
      <c r="AT303" s="200" t="s">
        <v>68</v>
      </c>
      <c r="AU303" s="200" t="s">
        <v>69</v>
      </c>
      <c r="AY303" s="199" t="s">
        <v>107</v>
      </c>
      <c r="BK303" s="201">
        <f>BK304+BK308</f>
        <v>0</v>
      </c>
    </row>
    <row r="304" s="11" customFormat="1" ht="22.8" customHeight="1">
      <c r="B304" s="188"/>
      <c r="C304" s="189"/>
      <c r="D304" s="190" t="s">
        <v>68</v>
      </c>
      <c r="E304" s="202" t="s">
        <v>483</v>
      </c>
      <c r="F304" s="202" t="s">
        <v>484</v>
      </c>
      <c r="G304" s="189"/>
      <c r="H304" s="189"/>
      <c r="I304" s="192"/>
      <c r="J304" s="203">
        <f>BK304</f>
        <v>0</v>
      </c>
      <c r="K304" s="189"/>
      <c r="L304" s="194"/>
      <c r="M304" s="195"/>
      <c r="N304" s="196"/>
      <c r="O304" s="196"/>
      <c r="P304" s="197">
        <f>SUM(P305:P307)</f>
        <v>0</v>
      </c>
      <c r="Q304" s="196"/>
      <c r="R304" s="197">
        <f>SUM(R305:R307)</f>
        <v>0</v>
      </c>
      <c r="S304" s="196"/>
      <c r="T304" s="198">
        <f>SUM(T305:T307)</f>
        <v>0</v>
      </c>
      <c r="AR304" s="199" t="s">
        <v>142</v>
      </c>
      <c r="AT304" s="200" t="s">
        <v>68</v>
      </c>
      <c r="AU304" s="200" t="s">
        <v>74</v>
      </c>
      <c r="AY304" s="199" t="s">
        <v>107</v>
      </c>
      <c r="BK304" s="201">
        <f>SUM(BK305:BK307)</f>
        <v>0</v>
      </c>
    </row>
    <row r="305" s="1" customFormat="1" ht="16.5" customHeight="1">
      <c r="B305" s="38"/>
      <c r="C305" s="204" t="s">
        <v>485</v>
      </c>
      <c r="D305" s="204" t="s">
        <v>109</v>
      </c>
      <c r="E305" s="205" t="s">
        <v>486</v>
      </c>
      <c r="F305" s="206" t="s">
        <v>487</v>
      </c>
      <c r="G305" s="207" t="s">
        <v>309</v>
      </c>
      <c r="H305" s="208">
        <v>1</v>
      </c>
      <c r="I305" s="209"/>
      <c r="J305" s="210">
        <f>ROUND(I305*H305,2)</f>
        <v>0</v>
      </c>
      <c r="K305" s="206" t="s">
        <v>120</v>
      </c>
      <c r="L305" s="43"/>
      <c r="M305" s="211" t="s">
        <v>19</v>
      </c>
      <c r="N305" s="212" t="s">
        <v>40</v>
      </c>
      <c r="O305" s="83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AR305" s="215" t="s">
        <v>488</v>
      </c>
      <c r="AT305" s="215" t="s">
        <v>109</v>
      </c>
      <c r="AU305" s="215" t="s">
        <v>76</v>
      </c>
      <c r="AY305" s="17" t="s">
        <v>107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74</v>
      </c>
      <c r="BK305" s="216">
        <f>ROUND(I305*H305,2)</f>
        <v>0</v>
      </c>
      <c r="BL305" s="17" t="s">
        <v>488</v>
      </c>
      <c r="BM305" s="215" t="s">
        <v>489</v>
      </c>
    </row>
    <row r="306" s="1" customFormat="1" ht="16.5" customHeight="1">
      <c r="B306" s="38"/>
      <c r="C306" s="204" t="s">
        <v>490</v>
      </c>
      <c r="D306" s="204" t="s">
        <v>109</v>
      </c>
      <c r="E306" s="205" t="s">
        <v>491</v>
      </c>
      <c r="F306" s="206" t="s">
        <v>492</v>
      </c>
      <c r="G306" s="207" t="s">
        <v>309</v>
      </c>
      <c r="H306" s="208">
        <v>1</v>
      </c>
      <c r="I306" s="209"/>
      <c r="J306" s="210">
        <f>ROUND(I306*H306,2)</f>
        <v>0</v>
      </c>
      <c r="K306" s="206" t="s">
        <v>120</v>
      </c>
      <c r="L306" s="43"/>
      <c r="M306" s="211" t="s">
        <v>19</v>
      </c>
      <c r="N306" s="212" t="s">
        <v>40</v>
      </c>
      <c r="O306" s="83"/>
      <c r="P306" s="213">
        <f>O306*H306</f>
        <v>0</v>
      </c>
      <c r="Q306" s="213">
        <v>0</v>
      </c>
      <c r="R306" s="213">
        <f>Q306*H306</f>
        <v>0</v>
      </c>
      <c r="S306" s="213">
        <v>0</v>
      </c>
      <c r="T306" s="214">
        <f>S306*H306</f>
        <v>0</v>
      </c>
      <c r="AR306" s="215" t="s">
        <v>488</v>
      </c>
      <c r="AT306" s="215" t="s">
        <v>109</v>
      </c>
      <c r="AU306" s="215" t="s">
        <v>76</v>
      </c>
      <c r="AY306" s="17" t="s">
        <v>107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74</v>
      </c>
      <c r="BK306" s="216">
        <f>ROUND(I306*H306,2)</f>
        <v>0</v>
      </c>
      <c r="BL306" s="17" t="s">
        <v>488</v>
      </c>
      <c r="BM306" s="215" t="s">
        <v>493</v>
      </c>
    </row>
    <row r="307" s="1" customFormat="1" ht="16.5" customHeight="1">
      <c r="B307" s="38"/>
      <c r="C307" s="204" t="s">
        <v>494</v>
      </c>
      <c r="D307" s="204" t="s">
        <v>109</v>
      </c>
      <c r="E307" s="205" t="s">
        <v>495</v>
      </c>
      <c r="F307" s="206" t="s">
        <v>496</v>
      </c>
      <c r="G307" s="207" t="s">
        <v>309</v>
      </c>
      <c r="H307" s="208">
        <v>1</v>
      </c>
      <c r="I307" s="209"/>
      <c r="J307" s="210">
        <f>ROUND(I307*H307,2)</f>
        <v>0</v>
      </c>
      <c r="K307" s="206" t="s">
        <v>120</v>
      </c>
      <c r="L307" s="43"/>
      <c r="M307" s="211" t="s">
        <v>19</v>
      </c>
      <c r="N307" s="212" t="s">
        <v>40</v>
      </c>
      <c r="O307" s="83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AR307" s="215" t="s">
        <v>488</v>
      </c>
      <c r="AT307" s="215" t="s">
        <v>109</v>
      </c>
      <c r="AU307" s="215" t="s">
        <v>76</v>
      </c>
      <c r="AY307" s="17" t="s">
        <v>107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74</v>
      </c>
      <c r="BK307" s="216">
        <f>ROUND(I307*H307,2)</f>
        <v>0</v>
      </c>
      <c r="BL307" s="17" t="s">
        <v>488</v>
      </c>
      <c r="BM307" s="215" t="s">
        <v>497</v>
      </c>
    </row>
    <row r="308" s="11" customFormat="1" ht="22.8" customHeight="1">
      <c r="B308" s="188"/>
      <c r="C308" s="189"/>
      <c r="D308" s="190" t="s">
        <v>68</v>
      </c>
      <c r="E308" s="202" t="s">
        <v>498</v>
      </c>
      <c r="F308" s="202" t="s">
        <v>499</v>
      </c>
      <c r="G308" s="189"/>
      <c r="H308" s="189"/>
      <c r="I308" s="192"/>
      <c r="J308" s="203">
        <f>BK308</f>
        <v>0</v>
      </c>
      <c r="K308" s="189"/>
      <c r="L308" s="194"/>
      <c r="M308" s="195"/>
      <c r="N308" s="196"/>
      <c r="O308" s="196"/>
      <c r="P308" s="197">
        <f>P309</f>
        <v>0</v>
      </c>
      <c r="Q308" s="196"/>
      <c r="R308" s="197">
        <f>R309</f>
        <v>0</v>
      </c>
      <c r="S308" s="196"/>
      <c r="T308" s="198">
        <f>T309</f>
        <v>0</v>
      </c>
      <c r="AR308" s="199" t="s">
        <v>142</v>
      </c>
      <c r="AT308" s="200" t="s">
        <v>68</v>
      </c>
      <c r="AU308" s="200" t="s">
        <v>74</v>
      </c>
      <c r="AY308" s="199" t="s">
        <v>107</v>
      </c>
      <c r="BK308" s="201">
        <f>BK309</f>
        <v>0</v>
      </c>
    </row>
    <row r="309" s="1" customFormat="1" ht="16.5" customHeight="1">
      <c r="B309" s="38"/>
      <c r="C309" s="204" t="s">
        <v>500</v>
      </c>
      <c r="D309" s="204" t="s">
        <v>109</v>
      </c>
      <c r="E309" s="205" t="s">
        <v>501</v>
      </c>
      <c r="F309" s="206" t="s">
        <v>502</v>
      </c>
      <c r="G309" s="207" t="s">
        <v>503</v>
      </c>
      <c r="H309" s="208">
        <v>1</v>
      </c>
      <c r="I309" s="209"/>
      <c r="J309" s="210">
        <f>ROUND(I309*H309,2)</f>
        <v>0</v>
      </c>
      <c r="K309" s="206" t="s">
        <v>120</v>
      </c>
      <c r="L309" s="43"/>
      <c r="M309" s="262" t="s">
        <v>19</v>
      </c>
      <c r="N309" s="263" t="s">
        <v>40</v>
      </c>
      <c r="O309" s="264"/>
      <c r="P309" s="265">
        <f>O309*H309</f>
        <v>0</v>
      </c>
      <c r="Q309" s="265">
        <v>0</v>
      </c>
      <c r="R309" s="265">
        <f>Q309*H309</f>
        <v>0</v>
      </c>
      <c r="S309" s="265">
        <v>0</v>
      </c>
      <c r="T309" s="266">
        <f>S309*H309</f>
        <v>0</v>
      </c>
      <c r="AR309" s="215" t="s">
        <v>488</v>
      </c>
      <c r="AT309" s="215" t="s">
        <v>109</v>
      </c>
      <c r="AU309" s="215" t="s">
        <v>76</v>
      </c>
      <c r="AY309" s="17" t="s">
        <v>107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74</v>
      </c>
      <c r="BK309" s="216">
        <f>ROUND(I309*H309,2)</f>
        <v>0</v>
      </c>
      <c r="BL309" s="17" t="s">
        <v>488</v>
      </c>
      <c r="BM309" s="215" t="s">
        <v>504</v>
      </c>
    </row>
    <row r="310" s="1" customFormat="1" ht="6.96" customHeight="1">
      <c r="B310" s="58"/>
      <c r="C310" s="59"/>
      <c r="D310" s="59"/>
      <c r="E310" s="59"/>
      <c r="F310" s="59"/>
      <c r="G310" s="59"/>
      <c r="H310" s="59"/>
      <c r="I310" s="155"/>
      <c r="J310" s="59"/>
      <c r="K310" s="59"/>
      <c r="L310" s="43"/>
    </row>
  </sheetData>
  <sheetProtection sheet="1" autoFilter="0" formatColumns="0" formatRows="0" objects="1" scenarios="1" spinCount="100000" saltValue="WYqc9C4/8Db/YioUaOn4FVYILUxBxwmUSet4ZCbob8qop/3whZdXSYoCqGzLlOi4yFPJKiBG4TRc6X9zF+SJRw==" hashValue="LKsZhdtGgi6p2tiWr9waYBYN1/LRhppxwuEyJ7g+87Bf7wJRRGw/2cjfR6YkFtbmkvQU76dK+rpR5K0VLrQnbQ==" algorithmName="SHA-512" password="CC35"/>
  <autoFilter ref="C82:K309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7" customWidth="1"/>
    <col min="2" max="2" width="1.664063" style="267" customWidth="1"/>
    <col min="3" max="4" width="5" style="267" customWidth="1"/>
    <col min="5" max="5" width="11.67" style="267" customWidth="1"/>
    <col min="6" max="6" width="9.17" style="267" customWidth="1"/>
    <col min="7" max="7" width="5" style="267" customWidth="1"/>
    <col min="8" max="8" width="77.83" style="267" customWidth="1"/>
    <col min="9" max="10" width="20" style="267" customWidth="1"/>
    <col min="11" max="11" width="1.664063" style="267" customWidth="1"/>
  </cols>
  <sheetData>
    <row r="1" ht="37.5" customHeight="1"/>
    <row r="2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505</v>
      </c>
      <c r="D3" s="272"/>
      <c r="E3" s="272"/>
      <c r="F3" s="272"/>
      <c r="G3" s="272"/>
      <c r="H3" s="272"/>
      <c r="I3" s="272"/>
      <c r="J3" s="272"/>
      <c r="K3" s="273"/>
    </row>
    <row r="4" ht="25.5" customHeight="1">
      <c r="B4" s="274"/>
      <c r="C4" s="275" t="s">
        <v>506</v>
      </c>
      <c r="D4" s="275"/>
      <c r="E4" s="275"/>
      <c r="F4" s="275"/>
      <c r="G4" s="275"/>
      <c r="H4" s="275"/>
      <c r="I4" s="275"/>
      <c r="J4" s="275"/>
      <c r="K4" s="276"/>
    </row>
    <row r="5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ht="15" customHeight="1">
      <c r="B6" s="274"/>
      <c r="C6" s="278" t="s">
        <v>507</v>
      </c>
      <c r="D6" s="278"/>
      <c r="E6" s="278"/>
      <c r="F6" s="278"/>
      <c r="G6" s="278"/>
      <c r="H6" s="278"/>
      <c r="I6" s="278"/>
      <c r="J6" s="278"/>
      <c r="K6" s="276"/>
    </row>
    <row r="7" ht="15" customHeight="1">
      <c r="B7" s="279"/>
      <c r="C7" s="278" t="s">
        <v>508</v>
      </c>
      <c r="D7" s="278"/>
      <c r="E7" s="278"/>
      <c r="F7" s="278"/>
      <c r="G7" s="278"/>
      <c r="H7" s="278"/>
      <c r="I7" s="278"/>
      <c r="J7" s="278"/>
      <c r="K7" s="276"/>
    </row>
    <row r="8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ht="15" customHeight="1">
      <c r="B9" s="279"/>
      <c r="C9" s="278" t="s">
        <v>509</v>
      </c>
      <c r="D9" s="278"/>
      <c r="E9" s="278"/>
      <c r="F9" s="278"/>
      <c r="G9" s="278"/>
      <c r="H9" s="278"/>
      <c r="I9" s="278"/>
      <c r="J9" s="278"/>
      <c r="K9" s="276"/>
    </row>
    <row r="10" ht="15" customHeight="1">
      <c r="B10" s="279"/>
      <c r="C10" s="278"/>
      <c r="D10" s="278" t="s">
        <v>510</v>
      </c>
      <c r="E10" s="278"/>
      <c r="F10" s="278"/>
      <c r="G10" s="278"/>
      <c r="H10" s="278"/>
      <c r="I10" s="278"/>
      <c r="J10" s="278"/>
      <c r="K10" s="276"/>
    </row>
    <row r="11" ht="15" customHeight="1">
      <c r="B11" s="279"/>
      <c r="C11" s="280"/>
      <c r="D11" s="278" t="s">
        <v>511</v>
      </c>
      <c r="E11" s="278"/>
      <c r="F11" s="278"/>
      <c r="G11" s="278"/>
      <c r="H11" s="278"/>
      <c r="I11" s="278"/>
      <c r="J11" s="278"/>
      <c r="K11" s="276"/>
    </row>
    <row r="12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ht="15" customHeight="1">
      <c r="B13" s="279"/>
      <c r="C13" s="280"/>
      <c r="D13" s="281" t="s">
        <v>512</v>
      </c>
      <c r="E13" s="278"/>
      <c r="F13" s="278"/>
      <c r="G13" s="278"/>
      <c r="H13" s="278"/>
      <c r="I13" s="278"/>
      <c r="J13" s="278"/>
      <c r="K13" s="276"/>
    </row>
    <row r="14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ht="15" customHeight="1">
      <c r="B15" s="279"/>
      <c r="C15" s="280"/>
      <c r="D15" s="278" t="s">
        <v>513</v>
      </c>
      <c r="E15" s="278"/>
      <c r="F15" s="278"/>
      <c r="G15" s="278"/>
      <c r="H15" s="278"/>
      <c r="I15" s="278"/>
      <c r="J15" s="278"/>
      <c r="K15" s="276"/>
    </row>
    <row r="16" ht="15" customHeight="1">
      <c r="B16" s="279"/>
      <c r="C16" s="280"/>
      <c r="D16" s="278" t="s">
        <v>514</v>
      </c>
      <c r="E16" s="278"/>
      <c r="F16" s="278"/>
      <c r="G16" s="278"/>
      <c r="H16" s="278"/>
      <c r="I16" s="278"/>
      <c r="J16" s="278"/>
      <c r="K16" s="276"/>
    </row>
    <row r="17" ht="15" customHeight="1">
      <c r="B17" s="279"/>
      <c r="C17" s="280"/>
      <c r="D17" s="278" t="s">
        <v>515</v>
      </c>
      <c r="E17" s="278"/>
      <c r="F17" s="278"/>
      <c r="G17" s="278"/>
      <c r="H17" s="278"/>
      <c r="I17" s="278"/>
      <c r="J17" s="278"/>
      <c r="K17" s="276"/>
    </row>
    <row r="18" ht="15" customHeight="1">
      <c r="B18" s="279"/>
      <c r="C18" s="280"/>
      <c r="D18" s="280"/>
      <c r="E18" s="282" t="s">
        <v>73</v>
      </c>
      <c r="F18" s="278" t="s">
        <v>516</v>
      </c>
      <c r="G18" s="278"/>
      <c r="H18" s="278"/>
      <c r="I18" s="278"/>
      <c r="J18" s="278"/>
      <c r="K18" s="276"/>
    </row>
    <row r="19" ht="15" customHeight="1">
      <c r="B19" s="279"/>
      <c r="C19" s="280"/>
      <c r="D19" s="280"/>
      <c r="E19" s="282" t="s">
        <v>517</v>
      </c>
      <c r="F19" s="278" t="s">
        <v>518</v>
      </c>
      <c r="G19" s="278"/>
      <c r="H19" s="278"/>
      <c r="I19" s="278"/>
      <c r="J19" s="278"/>
      <c r="K19" s="276"/>
    </row>
    <row r="20" ht="15" customHeight="1">
      <c r="B20" s="279"/>
      <c r="C20" s="280"/>
      <c r="D20" s="280"/>
      <c r="E20" s="282" t="s">
        <v>519</v>
      </c>
      <c r="F20" s="278" t="s">
        <v>520</v>
      </c>
      <c r="G20" s="278"/>
      <c r="H20" s="278"/>
      <c r="I20" s="278"/>
      <c r="J20" s="278"/>
      <c r="K20" s="276"/>
    </row>
    <row r="21" ht="15" customHeight="1">
      <c r="B21" s="279"/>
      <c r="C21" s="280"/>
      <c r="D21" s="280"/>
      <c r="E21" s="282" t="s">
        <v>521</v>
      </c>
      <c r="F21" s="278" t="s">
        <v>522</v>
      </c>
      <c r="G21" s="278"/>
      <c r="H21" s="278"/>
      <c r="I21" s="278"/>
      <c r="J21" s="278"/>
      <c r="K21" s="276"/>
    </row>
    <row r="22" ht="15" customHeight="1">
      <c r="B22" s="279"/>
      <c r="C22" s="280"/>
      <c r="D22" s="280"/>
      <c r="E22" s="282" t="s">
        <v>523</v>
      </c>
      <c r="F22" s="278" t="s">
        <v>524</v>
      </c>
      <c r="G22" s="278"/>
      <c r="H22" s="278"/>
      <c r="I22" s="278"/>
      <c r="J22" s="278"/>
      <c r="K22" s="276"/>
    </row>
    <row r="23" ht="15" customHeight="1">
      <c r="B23" s="279"/>
      <c r="C23" s="280"/>
      <c r="D23" s="280"/>
      <c r="E23" s="282" t="s">
        <v>525</v>
      </c>
      <c r="F23" s="278" t="s">
        <v>526</v>
      </c>
      <c r="G23" s="278"/>
      <c r="H23" s="278"/>
      <c r="I23" s="278"/>
      <c r="J23" s="278"/>
      <c r="K23" s="276"/>
    </row>
    <row r="24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ht="15" customHeight="1">
      <c r="B25" s="279"/>
      <c r="C25" s="278" t="s">
        <v>527</v>
      </c>
      <c r="D25" s="278"/>
      <c r="E25" s="278"/>
      <c r="F25" s="278"/>
      <c r="G25" s="278"/>
      <c r="H25" s="278"/>
      <c r="I25" s="278"/>
      <c r="J25" s="278"/>
      <c r="K25" s="276"/>
    </row>
    <row r="26" ht="15" customHeight="1">
      <c r="B26" s="279"/>
      <c r="C26" s="278" t="s">
        <v>528</v>
      </c>
      <c r="D26" s="278"/>
      <c r="E26" s="278"/>
      <c r="F26" s="278"/>
      <c r="G26" s="278"/>
      <c r="H26" s="278"/>
      <c r="I26" s="278"/>
      <c r="J26" s="278"/>
      <c r="K26" s="276"/>
    </row>
    <row r="27" ht="15" customHeight="1">
      <c r="B27" s="279"/>
      <c r="C27" s="278"/>
      <c r="D27" s="278" t="s">
        <v>529</v>
      </c>
      <c r="E27" s="278"/>
      <c r="F27" s="278"/>
      <c r="G27" s="278"/>
      <c r="H27" s="278"/>
      <c r="I27" s="278"/>
      <c r="J27" s="278"/>
      <c r="K27" s="276"/>
    </row>
    <row r="28" ht="15" customHeight="1">
      <c r="B28" s="279"/>
      <c r="C28" s="280"/>
      <c r="D28" s="278" t="s">
        <v>530</v>
      </c>
      <c r="E28" s="278"/>
      <c r="F28" s="278"/>
      <c r="G28" s="278"/>
      <c r="H28" s="278"/>
      <c r="I28" s="278"/>
      <c r="J28" s="278"/>
      <c r="K28" s="276"/>
    </row>
    <row r="29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ht="15" customHeight="1">
      <c r="B30" s="279"/>
      <c r="C30" s="280"/>
      <c r="D30" s="278" t="s">
        <v>531</v>
      </c>
      <c r="E30" s="278"/>
      <c r="F30" s="278"/>
      <c r="G30" s="278"/>
      <c r="H30" s="278"/>
      <c r="I30" s="278"/>
      <c r="J30" s="278"/>
      <c r="K30" s="276"/>
    </row>
    <row r="31" ht="15" customHeight="1">
      <c r="B31" s="279"/>
      <c r="C31" s="280"/>
      <c r="D31" s="278" t="s">
        <v>532</v>
      </c>
      <c r="E31" s="278"/>
      <c r="F31" s="278"/>
      <c r="G31" s="278"/>
      <c r="H31" s="278"/>
      <c r="I31" s="278"/>
      <c r="J31" s="278"/>
      <c r="K31" s="276"/>
    </row>
    <row r="32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ht="15" customHeight="1">
      <c r="B33" s="279"/>
      <c r="C33" s="280"/>
      <c r="D33" s="278" t="s">
        <v>533</v>
      </c>
      <c r="E33" s="278"/>
      <c r="F33" s="278"/>
      <c r="G33" s="278"/>
      <c r="H33" s="278"/>
      <c r="I33" s="278"/>
      <c r="J33" s="278"/>
      <c r="K33" s="276"/>
    </row>
    <row r="34" ht="15" customHeight="1">
      <c r="B34" s="279"/>
      <c r="C34" s="280"/>
      <c r="D34" s="278" t="s">
        <v>534</v>
      </c>
      <c r="E34" s="278"/>
      <c r="F34" s="278"/>
      <c r="G34" s="278"/>
      <c r="H34" s="278"/>
      <c r="I34" s="278"/>
      <c r="J34" s="278"/>
      <c r="K34" s="276"/>
    </row>
    <row r="35" ht="15" customHeight="1">
      <c r="B35" s="279"/>
      <c r="C35" s="280"/>
      <c r="D35" s="278" t="s">
        <v>535</v>
      </c>
      <c r="E35" s="278"/>
      <c r="F35" s="278"/>
      <c r="G35" s="278"/>
      <c r="H35" s="278"/>
      <c r="I35" s="278"/>
      <c r="J35" s="278"/>
      <c r="K35" s="276"/>
    </row>
    <row r="36" ht="15" customHeight="1">
      <c r="B36" s="279"/>
      <c r="C36" s="280"/>
      <c r="D36" s="278"/>
      <c r="E36" s="281" t="s">
        <v>93</v>
      </c>
      <c r="F36" s="278"/>
      <c r="G36" s="278" t="s">
        <v>536</v>
      </c>
      <c r="H36" s="278"/>
      <c r="I36" s="278"/>
      <c r="J36" s="278"/>
      <c r="K36" s="276"/>
    </row>
    <row r="37" ht="30.75" customHeight="1">
      <c r="B37" s="279"/>
      <c r="C37" s="280"/>
      <c r="D37" s="278"/>
      <c r="E37" s="281" t="s">
        <v>537</v>
      </c>
      <c r="F37" s="278"/>
      <c r="G37" s="278" t="s">
        <v>538</v>
      </c>
      <c r="H37" s="278"/>
      <c r="I37" s="278"/>
      <c r="J37" s="278"/>
      <c r="K37" s="276"/>
    </row>
    <row r="38" ht="15" customHeight="1">
      <c r="B38" s="279"/>
      <c r="C38" s="280"/>
      <c r="D38" s="278"/>
      <c r="E38" s="281" t="s">
        <v>50</v>
      </c>
      <c r="F38" s="278"/>
      <c r="G38" s="278" t="s">
        <v>539</v>
      </c>
      <c r="H38" s="278"/>
      <c r="I38" s="278"/>
      <c r="J38" s="278"/>
      <c r="K38" s="276"/>
    </row>
    <row r="39" ht="15" customHeight="1">
      <c r="B39" s="279"/>
      <c r="C39" s="280"/>
      <c r="D39" s="278"/>
      <c r="E39" s="281" t="s">
        <v>51</v>
      </c>
      <c r="F39" s="278"/>
      <c r="G39" s="278" t="s">
        <v>540</v>
      </c>
      <c r="H39" s="278"/>
      <c r="I39" s="278"/>
      <c r="J39" s="278"/>
      <c r="K39" s="276"/>
    </row>
    <row r="40" ht="15" customHeight="1">
      <c r="B40" s="279"/>
      <c r="C40" s="280"/>
      <c r="D40" s="278"/>
      <c r="E40" s="281" t="s">
        <v>94</v>
      </c>
      <c r="F40" s="278"/>
      <c r="G40" s="278" t="s">
        <v>541</v>
      </c>
      <c r="H40" s="278"/>
      <c r="I40" s="278"/>
      <c r="J40" s="278"/>
      <c r="K40" s="276"/>
    </row>
    <row r="41" ht="15" customHeight="1">
      <c r="B41" s="279"/>
      <c r="C41" s="280"/>
      <c r="D41" s="278"/>
      <c r="E41" s="281" t="s">
        <v>95</v>
      </c>
      <c r="F41" s="278"/>
      <c r="G41" s="278" t="s">
        <v>542</v>
      </c>
      <c r="H41" s="278"/>
      <c r="I41" s="278"/>
      <c r="J41" s="278"/>
      <c r="K41" s="276"/>
    </row>
    <row r="42" ht="15" customHeight="1">
      <c r="B42" s="279"/>
      <c r="C42" s="280"/>
      <c r="D42" s="278"/>
      <c r="E42" s="281" t="s">
        <v>543</v>
      </c>
      <c r="F42" s="278"/>
      <c r="G42" s="278" t="s">
        <v>544</v>
      </c>
      <c r="H42" s="278"/>
      <c r="I42" s="278"/>
      <c r="J42" s="278"/>
      <c r="K42" s="276"/>
    </row>
    <row r="43" ht="15" customHeight="1">
      <c r="B43" s="279"/>
      <c r="C43" s="280"/>
      <c r="D43" s="278"/>
      <c r="E43" s="281"/>
      <c r="F43" s="278"/>
      <c r="G43" s="278" t="s">
        <v>545</v>
      </c>
      <c r="H43" s="278"/>
      <c r="I43" s="278"/>
      <c r="J43" s="278"/>
      <c r="K43" s="276"/>
    </row>
    <row r="44" ht="15" customHeight="1">
      <c r="B44" s="279"/>
      <c r="C44" s="280"/>
      <c r="D44" s="278"/>
      <c r="E44" s="281" t="s">
        <v>546</v>
      </c>
      <c r="F44" s="278"/>
      <c r="G44" s="278" t="s">
        <v>547</v>
      </c>
      <c r="H44" s="278"/>
      <c r="I44" s="278"/>
      <c r="J44" s="278"/>
      <c r="K44" s="276"/>
    </row>
    <row r="45" ht="15" customHeight="1">
      <c r="B45" s="279"/>
      <c r="C45" s="280"/>
      <c r="D45" s="278"/>
      <c r="E45" s="281" t="s">
        <v>97</v>
      </c>
      <c r="F45" s="278"/>
      <c r="G45" s="278" t="s">
        <v>548</v>
      </c>
      <c r="H45" s="278"/>
      <c r="I45" s="278"/>
      <c r="J45" s="278"/>
      <c r="K45" s="276"/>
    </row>
    <row r="46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ht="15" customHeight="1">
      <c r="B47" s="279"/>
      <c r="C47" s="280"/>
      <c r="D47" s="278" t="s">
        <v>549</v>
      </c>
      <c r="E47" s="278"/>
      <c r="F47" s="278"/>
      <c r="G47" s="278"/>
      <c r="H47" s="278"/>
      <c r="I47" s="278"/>
      <c r="J47" s="278"/>
      <c r="K47" s="276"/>
    </row>
    <row r="48" ht="15" customHeight="1">
      <c r="B48" s="279"/>
      <c r="C48" s="280"/>
      <c r="D48" s="280"/>
      <c r="E48" s="278" t="s">
        <v>550</v>
      </c>
      <c r="F48" s="278"/>
      <c r="G48" s="278"/>
      <c r="H48" s="278"/>
      <c r="I48" s="278"/>
      <c r="J48" s="278"/>
      <c r="K48" s="276"/>
    </row>
    <row r="49" ht="15" customHeight="1">
      <c r="B49" s="279"/>
      <c r="C49" s="280"/>
      <c r="D49" s="280"/>
      <c r="E49" s="278" t="s">
        <v>551</v>
      </c>
      <c r="F49" s="278"/>
      <c r="G49" s="278"/>
      <c r="H49" s="278"/>
      <c r="I49" s="278"/>
      <c r="J49" s="278"/>
      <c r="K49" s="276"/>
    </row>
    <row r="50" ht="15" customHeight="1">
      <c r="B50" s="279"/>
      <c r="C50" s="280"/>
      <c r="D50" s="280"/>
      <c r="E50" s="278" t="s">
        <v>552</v>
      </c>
      <c r="F50" s="278"/>
      <c r="G50" s="278"/>
      <c r="H50" s="278"/>
      <c r="I50" s="278"/>
      <c r="J50" s="278"/>
      <c r="K50" s="276"/>
    </row>
    <row r="51" ht="15" customHeight="1">
      <c r="B51" s="279"/>
      <c r="C51" s="280"/>
      <c r="D51" s="278" t="s">
        <v>553</v>
      </c>
      <c r="E51" s="278"/>
      <c r="F51" s="278"/>
      <c r="G51" s="278"/>
      <c r="H51" s="278"/>
      <c r="I51" s="278"/>
      <c r="J51" s="278"/>
      <c r="K51" s="276"/>
    </row>
    <row r="52" ht="25.5" customHeight="1">
      <c r="B52" s="274"/>
      <c r="C52" s="275" t="s">
        <v>554</v>
      </c>
      <c r="D52" s="275"/>
      <c r="E52" s="275"/>
      <c r="F52" s="275"/>
      <c r="G52" s="275"/>
      <c r="H52" s="275"/>
      <c r="I52" s="275"/>
      <c r="J52" s="275"/>
      <c r="K52" s="276"/>
    </row>
    <row r="53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ht="15" customHeight="1">
      <c r="B54" s="274"/>
      <c r="C54" s="278" t="s">
        <v>555</v>
      </c>
      <c r="D54" s="278"/>
      <c r="E54" s="278"/>
      <c r="F54" s="278"/>
      <c r="G54" s="278"/>
      <c r="H54" s="278"/>
      <c r="I54" s="278"/>
      <c r="J54" s="278"/>
      <c r="K54" s="276"/>
    </row>
    <row r="55" ht="15" customHeight="1">
      <c r="B55" s="274"/>
      <c r="C55" s="278" t="s">
        <v>556</v>
      </c>
      <c r="D55" s="278"/>
      <c r="E55" s="278"/>
      <c r="F55" s="278"/>
      <c r="G55" s="278"/>
      <c r="H55" s="278"/>
      <c r="I55" s="278"/>
      <c r="J55" s="278"/>
      <c r="K55" s="276"/>
    </row>
    <row r="56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ht="15" customHeight="1">
      <c r="B57" s="274"/>
      <c r="C57" s="278" t="s">
        <v>557</v>
      </c>
      <c r="D57" s="278"/>
      <c r="E57" s="278"/>
      <c r="F57" s="278"/>
      <c r="G57" s="278"/>
      <c r="H57" s="278"/>
      <c r="I57" s="278"/>
      <c r="J57" s="278"/>
      <c r="K57" s="276"/>
    </row>
    <row r="58" ht="15" customHeight="1">
      <c r="B58" s="274"/>
      <c r="C58" s="280"/>
      <c r="D58" s="278" t="s">
        <v>558</v>
      </c>
      <c r="E58" s="278"/>
      <c r="F58" s="278"/>
      <c r="G58" s="278"/>
      <c r="H58" s="278"/>
      <c r="I58" s="278"/>
      <c r="J58" s="278"/>
      <c r="K58" s="276"/>
    </row>
    <row r="59" ht="15" customHeight="1">
      <c r="B59" s="274"/>
      <c r="C59" s="280"/>
      <c r="D59" s="278" t="s">
        <v>559</v>
      </c>
      <c r="E59" s="278"/>
      <c r="F59" s="278"/>
      <c r="G59" s="278"/>
      <c r="H59" s="278"/>
      <c r="I59" s="278"/>
      <c r="J59" s="278"/>
      <c r="K59" s="276"/>
    </row>
    <row r="60" ht="15" customHeight="1">
      <c r="B60" s="274"/>
      <c r="C60" s="280"/>
      <c r="D60" s="278" t="s">
        <v>560</v>
      </c>
      <c r="E60" s="278"/>
      <c r="F60" s="278"/>
      <c r="G60" s="278"/>
      <c r="H60" s="278"/>
      <c r="I60" s="278"/>
      <c r="J60" s="278"/>
      <c r="K60" s="276"/>
    </row>
    <row r="61" ht="15" customHeight="1">
      <c r="B61" s="274"/>
      <c r="C61" s="280"/>
      <c r="D61" s="278" t="s">
        <v>561</v>
      </c>
      <c r="E61" s="278"/>
      <c r="F61" s="278"/>
      <c r="G61" s="278"/>
      <c r="H61" s="278"/>
      <c r="I61" s="278"/>
      <c r="J61" s="278"/>
      <c r="K61" s="276"/>
    </row>
    <row r="62" ht="15" customHeight="1">
      <c r="B62" s="274"/>
      <c r="C62" s="280"/>
      <c r="D62" s="283" t="s">
        <v>562</v>
      </c>
      <c r="E62" s="283"/>
      <c r="F62" s="283"/>
      <c r="G62" s="283"/>
      <c r="H62" s="283"/>
      <c r="I62" s="283"/>
      <c r="J62" s="283"/>
      <c r="K62" s="276"/>
    </row>
    <row r="63" ht="15" customHeight="1">
      <c r="B63" s="274"/>
      <c r="C63" s="280"/>
      <c r="D63" s="278" t="s">
        <v>563</v>
      </c>
      <c r="E63" s="278"/>
      <c r="F63" s="278"/>
      <c r="G63" s="278"/>
      <c r="H63" s="278"/>
      <c r="I63" s="278"/>
      <c r="J63" s="278"/>
      <c r="K63" s="276"/>
    </row>
    <row r="64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ht="15" customHeight="1">
      <c r="B65" s="274"/>
      <c r="C65" s="280"/>
      <c r="D65" s="278" t="s">
        <v>564</v>
      </c>
      <c r="E65" s="278"/>
      <c r="F65" s="278"/>
      <c r="G65" s="278"/>
      <c r="H65" s="278"/>
      <c r="I65" s="278"/>
      <c r="J65" s="278"/>
      <c r="K65" s="276"/>
    </row>
    <row r="66" ht="15" customHeight="1">
      <c r="B66" s="274"/>
      <c r="C66" s="280"/>
      <c r="D66" s="283" t="s">
        <v>565</v>
      </c>
      <c r="E66" s="283"/>
      <c r="F66" s="283"/>
      <c r="G66" s="283"/>
      <c r="H66" s="283"/>
      <c r="I66" s="283"/>
      <c r="J66" s="283"/>
      <c r="K66" s="276"/>
    </row>
    <row r="67" ht="15" customHeight="1">
      <c r="B67" s="274"/>
      <c r="C67" s="280"/>
      <c r="D67" s="278" t="s">
        <v>566</v>
      </c>
      <c r="E67" s="278"/>
      <c r="F67" s="278"/>
      <c r="G67" s="278"/>
      <c r="H67" s="278"/>
      <c r="I67" s="278"/>
      <c r="J67" s="278"/>
      <c r="K67" s="276"/>
    </row>
    <row r="68" ht="15" customHeight="1">
      <c r="B68" s="274"/>
      <c r="C68" s="280"/>
      <c r="D68" s="278" t="s">
        <v>567</v>
      </c>
      <c r="E68" s="278"/>
      <c r="F68" s="278"/>
      <c r="G68" s="278"/>
      <c r="H68" s="278"/>
      <c r="I68" s="278"/>
      <c r="J68" s="278"/>
      <c r="K68" s="276"/>
    </row>
    <row r="69" ht="15" customHeight="1">
      <c r="B69" s="274"/>
      <c r="C69" s="280"/>
      <c r="D69" s="278" t="s">
        <v>568</v>
      </c>
      <c r="E69" s="278"/>
      <c r="F69" s="278"/>
      <c r="G69" s="278"/>
      <c r="H69" s="278"/>
      <c r="I69" s="278"/>
      <c r="J69" s="278"/>
      <c r="K69" s="276"/>
    </row>
    <row r="70" ht="15" customHeight="1">
      <c r="B70" s="274"/>
      <c r="C70" s="280"/>
      <c r="D70" s="278" t="s">
        <v>569</v>
      </c>
      <c r="E70" s="278"/>
      <c r="F70" s="278"/>
      <c r="G70" s="278"/>
      <c r="H70" s="278"/>
      <c r="I70" s="278"/>
      <c r="J70" s="278"/>
      <c r="K70" s="276"/>
    </row>
    <row r="7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ht="45" customHeight="1">
      <c r="B75" s="293"/>
      <c r="C75" s="294" t="s">
        <v>570</v>
      </c>
      <c r="D75" s="294"/>
      <c r="E75" s="294"/>
      <c r="F75" s="294"/>
      <c r="G75" s="294"/>
      <c r="H75" s="294"/>
      <c r="I75" s="294"/>
      <c r="J75" s="294"/>
      <c r="K75" s="295"/>
    </row>
    <row r="76" ht="17.25" customHeight="1">
      <c r="B76" s="293"/>
      <c r="C76" s="296" t="s">
        <v>571</v>
      </c>
      <c r="D76" s="296"/>
      <c r="E76" s="296"/>
      <c r="F76" s="296" t="s">
        <v>572</v>
      </c>
      <c r="G76" s="297"/>
      <c r="H76" s="296" t="s">
        <v>51</v>
      </c>
      <c r="I76" s="296" t="s">
        <v>54</v>
      </c>
      <c r="J76" s="296" t="s">
        <v>573</v>
      </c>
      <c r="K76" s="295"/>
    </row>
    <row r="77" ht="17.25" customHeight="1">
      <c r="B77" s="293"/>
      <c r="C77" s="298" t="s">
        <v>574</v>
      </c>
      <c r="D77" s="298"/>
      <c r="E77" s="298"/>
      <c r="F77" s="299" t="s">
        <v>575</v>
      </c>
      <c r="G77" s="300"/>
      <c r="H77" s="298"/>
      <c r="I77" s="298"/>
      <c r="J77" s="298" t="s">
        <v>576</v>
      </c>
      <c r="K77" s="295"/>
    </row>
    <row r="78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ht="15" customHeight="1">
      <c r="B79" s="293"/>
      <c r="C79" s="281" t="s">
        <v>50</v>
      </c>
      <c r="D79" s="301"/>
      <c r="E79" s="301"/>
      <c r="F79" s="303" t="s">
        <v>577</v>
      </c>
      <c r="G79" s="302"/>
      <c r="H79" s="281" t="s">
        <v>578</v>
      </c>
      <c r="I79" s="281" t="s">
        <v>579</v>
      </c>
      <c r="J79" s="281">
        <v>20</v>
      </c>
      <c r="K79" s="295"/>
    </row>
    <row r="80" ht="15" customHeight="1">
      <c r="B80" s="293"/>
      <c r="C80" s="281" t="s">
        <v>580</v>
      </c>
      <c r="D80" s="281"/>
      <c r="E80" s="281"/>
      <c r="F80" s="303" t="s">
        <v>577</v>
      </c>
      <c r="G80" s="302"/>
      <c r="H80" s="281" t="s">
        <v>581</v>
      </c>
      <c r="I80" s="281" t="s">
        <v>579</v>
      </c>
      <c r="J80" s="281">
        <v>120</v>
      </c>
      <c r="K80" s="295"/>
    </row>
    <row r="81" ht="15" customHeight="1">
      <c r="B81" s="304"/>
      <c r="C81" s="281" t="s">
        <v>582</v>
      </c>
      <c r="D81" s="281"/>
      <c r="E81" s="281"/>
      <c r="F81" s="303" t="s">
        <v>583</v>
      </c>
      <c r="G81" s="302"/>
      <c r="H81" s="281" t="s">
        <v>584</v>
      </c>
      <c r="I81" s="281" t="s">
        <v>579</v>
      </c>
      <c r="J81" s="281">
        <v>50</v>
      </c>
      <c r="K81" s="295"/>
    </row>
    <row r="82" ht="15" customHeight="1">
      <c r="B82" s="304"/>
      <c r="C82" s="281" t="s">
        <v>585</v>
      </c>
      <c r="D82" s="281"/>
      <c r="E82" s="281"/>
      <c r="F82" s="303" t="s">
        <v>577</v>
      </c>
      <c r="G82" s="302"/>
      <c r="H82" s="281" t="s">
        <v>586</v>
      </c>
      <c r="I82" s="281" t="s">
        <v>587</v>
      </c>
      <c r="J82" s="281"/>
      <c r="K82" s="295"/>
    </row>
    <row r="83" ht="15" customHeight="1">
      <c r="B83" s="304"/>
      <c r="C83" s="305" t="s">
        <v>588</v>
      </c>
      <c r="D83" s="305"/>
      <c r="E83" s="305"/>
      <c r="F83" s="306" t="s">
        <v>583</v>
      </c>
      <c r="G83" s="305"/>
      <c r="H83" s="305" t="s">
        <v>589</v>
      </c>
      <c r="I83" s="305" t="s">
        <v>579</v>
      </c>
      <c r="J83" s="305">
        <v>15</v>
      </c>
      <c r="K83" s="295"/>
    </row>
    <row r="84" ht="15" customHeight="1">
      <c r="B84" s="304"/>
      <c r="C84" s="305" t="s">
        <v>590</v>
      </c>
      <c r="D84" s="305"/>
      <c r="E84" s="305"/>
      <c r="F84" s="306" t="s">
        <v>583</v>
      </c>
      <c r="G84" s="305"/>
      <c r="H84" s="305" t="s">
        <v>591</v>
      </c>
      <c r="I84" s="305" t="s">
        <v>579</v>
      </c>
      <c r="J84" s="305">
        <v>15</v>
      </c>
      <c r="K84" s="295"/>
    </row>
    <row r="85" ht="15" customHeight="1">
      <c r="B85" s="304"/>
      <c r="C85" s="305" t="s">
        <v>592</v>
      </c>
      <c r="D85" s="305"/>
      <c r="E85" s="305"/>
      <c r="F85" s="306" t="s">
        <v>583</v>
      </c>
      <c r="G85" s="305"/>
      <c r="H85" s="305" t="s">
        <v>593</v>
      </c>
      <c r="I85" s="305" t="s">
        <v>579</v>
      </c>
      <c r="J85" s="305">
        <v>20</v>
      </c>
      <c r="K85" s="295"/>
    </row>
    <row r="86" ht="15" customHeight="1">
      <c r="B86" s="304"/>
      <c r="C86" s="305" t="s">
        <v>594</v>
      </c>
      <c r="D86" s="305"/>
      <c r="E86" s="305"/>
      <c r="F86" s="306" t="s">
        <v>583</v>
      </c>
      <c r="G86" s="305"/>
      <c r="H86" s="305" t="s">
        <v>595</v>
      </c>
      <c r="I86" s="305" t="s">
        <v>579</v>
      </c>
      <c r="J86" s="305">
        <v>20</v>
      </c>
      <c r="K86" s="295"/>
    </row>
    <row r="87" ht="15" customHeight="1">
      <c r="B87" s="304"/>
      <c r="C87" s="281" t="s">
        <v>596</v>
      </c>
      <c r="D87" s="281"/>
      <c r="E87" s="281"/>
      <c r="F87" s="303" t="s">
        <v>583</v>
      </c>
      <c r="G87" s="302"/>
      <c r="H87" s="281" t="s">
        <v>597</v>
      </c>
      <c r="I87" s="281" t="s">
        <v>579</v>
      </c>
      <c r="J87" s="281">
        <v>50</v>
      </c>
      <c r="K87" s="295"/>
    </row>
    <row r="88" ht="15" customHeight="1">
      <c r="B88" s="304"/>
      <c r="C88" s="281" t="s">
        <v>598</v>
      </c>
      <c r="D88" s="281"/>
      <c r="E88" s="281"/>
      <c r="F88" s="303" t="s">
        <v>583</v>
      </c>
      <c r="G88" s="302"/>
      <c r="H88" s="281" t="s">
        <v>599</v>
      </c>
      <c r="I88" s="281" t="s">
        <v>579</v>
      </c>
      <c r="J88" s="281">
        <v>20</v>
      </c>
      <c r="K88" s="295"/>
    </row>
    <row r="89" ht="15" customHeight="1">
      <c r="B89" s="304"/>
      <c r="C89" s="281" t="s">
        <v>600</v>
      </c>
      <c r="D89" s="281"/>
      <c r="E89" s="281"/>
      <c r="F89" s="303" t="s">
        <v>583</v>
      </c>
      <c r="G89" s="302"/>
      <c r="H89" s="281" t="s">
        <v>601</v>
      </c>
      <c r="I89" s="281" t="s">
        <v>579</v>
      </c>
      <c r="J89" s="281">
        <v>20</v>
      </c>
      <c r="K89" s="295"/>
    </row>
    <row r="90" ht="15" customHeight="1">
      <c r="B90" s="304"/>
      <c r="C90" s="281" t="s">
        <v>602</v>
      </c>
      <c r="D90" s="281"/>
      <c r="E90" s="281"/>
      <c r="F90" s="303" t="s">
        <v>583</v>
      </c>
      <c r="G90" s="302"/>
      <c r="H90" s="281" t="s">
        <v>603</v>
      </c>
      <c r="I90" s="281" t="s">
        <v>579</v>
      </c>
      <c r="J90" s="281">
        <v>50</v>
      </c>
      <c r="K90" s="295"/>
    </row>
    <row r="91" ht="15" customHeight="1">
      <c r="B91" s="304"/>
      <c r="C91" s="281" t="s">
        <v>604</v>
      </c>
      <c r="D91" s="281"/>
      <c r="E91" s="281"/>
      <c r="F91" s="303" t="s">
        <v>583</v>
      </c>
      <c r="G91" s="302"/>
      <c r="H91" s="281" t="s">
        <v>604</v>
      </c>
      <c r="I91" s="281" t="s">
        <v>579</v>
      </c>
      <c r="J91" s="281">
        <v>50</v>
      </c>
      <c r="K91" s="295"/>
    </row>
    <row r="92" ht="15" customHeight="1">
      <c r="B92" s="304"/>
      <c r="C92" s="281" t="s">
        <v>605</v>
      </c>
      <c r="D92" s="281"/>
      <c r="E92" s="281"/>
      <c r="F92" s="303" t="s">
        <v>583</v>
      </c>
      <c r="G92" s="302"/>
      <c r="H92" s="281" t="s">
        <v>606</v>
      </c>
      <c r="I92" s="281" t="s">
        <v>579</v>
      </c>
      <c r="J92" s="281">
        <v>255</v>
      </c>
      <c r="K92" s="295"/>
    </row>
    <row r="93" ht="15" customHeight="1">
      <c r="B93" s="304"/>
      <c r="C93" s="281" t="s">
        <v>607</v>
      </c>
      <c r="D93" s="281"/>
      <c r="E93" s="281"/>
      <c r="F93" s="303" t="s">
        <v>577</v>
      </c>
      <c r="G93" s="302"/>
      <c r="H93" s="281" t="s">
        <v>608</v>
      </c>
      <c r="I93" s="281" t="s">
        <v>609</v>
      </c>
      <c r="J93" s="281"/>
      <c r="K93" s="295"/>
    </row>
    <row r="94" ht="15" customHeight="1">
      <c r="B94" s="304"/>
      <c r="C94" s="281" t="s">
        <v>610</v>
      </c>
      <c r="D94" s="281"/>
      <c r="E94" s="281"/>
      <c r="F94" s="303" t="s">
        <v>577</v>
      </c>
      <c r="G94" s="302"/>
      <c r="H94" s="281" t="s">
        <v>611</v>
      </c>
      <c r="I94" s="281" t="s">
        <v>612</v>
      </c>
      <c r="J94" s="281"/>
      <c r="K94" s="295"/>
    </row>
    <row r="95" ht="15" customHeight="1">
      <c r="B95" s="304"/>
      <c r="C95" s="281" t="s">
        <v>613</v>
      </c>
      <c r="D95" s="281"/>
      <c r="E95" s="281"/>
      <c r="F95" s="303" t="s">
        <v>577</v>
      </c>
      <c r="G95" s="302"/>
      <c r="H95" s="281" t="s">
        <v>613</v>
      </c>
      <c r="I95" s="281" t="s">
        <v>612</v>
      </c>
      <c r="J95" s="281"/>
      <c r="K95" s="295"/>
    </row>
    <row r="96" ht="15" customHeight="1">
      <c r="B96" s="304"/>
      <c r="C96" s="281" t="s">
        <v>35</v>
      </c>
      <c r="D96" s="281"/>
      <c r="E96" s="281"/>
      <c r="F96" s="303" t="s">
        <v>577</v>
      </c>
      <c r="G96" s="302"/>
      <c r="H96" s="281" t="s">
        <v>614</v>
      </c>
      <c r="I96" s="281" t="s">
        <v>612</v>
      </c>
      <c r="J96" s="281"/>
      <c r="K96" s="295"/>
    </row>
    <row r="97" ht="15" customHeight="1">
      <c r="B97" s="304"/>
      <c r="C97" s="281" t="s">
        <v>45</v>
      </c>
      <c r="D97" s="281"/>
      <c r="E97" s="281"/>
      <c r="F97" s="303" t="s">
        <v>577</v>
      </c>
      <c r="G97" s="302"/>
      <c r="H97" s="281" t="s">
        <v>615</v>
      </c>
      <c r="I97" s="281" t="s">
        <v>612</v>
      </c>
      <c r="J97" s="281"/>
      <c r="K97" s="295"/>
    </row>
    <row r="98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ht="45" customHeight="1">
      <c r="B102" s="293"/>
      <c r="C102" s="294" t="s">
        <v>616</v>
      </c>
      <c r="D102" s="294"/>
      <c r="E102" s="294"/>
      <c r="F102" s="294"/>
      <c r="G102" s="294"/>
      <c r="H102" s="294"/>
      <c r="I102" s="294"/>
      <c r="J102" s="294"/>
      <c r="K102" s="295"/>
    </row>
    <row r="103" ht="17.25" customHeight="1">
      <c r="B103" s="293"/>
      <c r="C103" s="296" t="s">
        <v>571</v>
      </c>
      <c r="D103" s="296"/>
      <c r="E103" s="296"/>
      <c r="F103" s="296" t="s">
        <v>572</v>
      </c>
      <c r="G103" s="297"/>
      <c r="H103" s="296" t="s">
        <v>51</v>
      </c>
      <c r="I103" s="296" t="s">
        <v>54</v>
      </c>
      <c r="J103" s="296" t="s">
        <v>573</v>
      </c>
      <c r="K103" s="295"/>
    </row>
    <row r="104" ht="17.25" customHeight="1">
      <c r="B104" s="293"/>
      <c r="C104" s="298" t="s">
        <v>574</v>
      </c>
      <c r="D104" s="298"/>
      <c r="E104" s="298"/>
      <c r="F104" s="299" t="s">
        <v>575</v>
      </c>
      <c r="G104" s="300"/>
      <c r="H104" s="298"/>
      <c r="I104" s="298"/>
      <c r="J104" s="298" t="s">
        <v>576</v>
      </c>
      <c r="K104" s="295"/>
    </row>
    <row r="105" ht="5.25" customHeight="1">
      <c r="B105" s="293"/>
      <c r="C105" s="296"/>
      <c r="D105" s="296"/>
      <c r="E105" s="296"/>
      <c r="F105" s="296"/>
      <c r="G105" s="312"/>
      <c r="H105" s="296"/>
      <c r="I105" s="296"/>
      <c r="J105" s="296"/>
      <c r="K105" s="295"/>
    </row>
    <row r="106" ht="15" customHeight="1">
      <c r="B106" s="293"/>
      <c r="C106" s="281" t="s">
        <v>50</v>
      </c>
      <c r="D106" s="301"/>
      <c r="E106" s="301"/>
      <c r="F106" s="303" t="s">
        <v>577</v>
      </c>
      <c r="G106" s="312"/>
      <c r="H106" s="281" t="s">
        <v>617</v>
      </c>
      <c r="I106" s="281" t="s">
        <v>579</v>
      </c>
      <c r="J106" s="281">
        <v>20</v>
      </c>
      <c r="K106" s="295"/>
    </row>
    <row r="107" ht="15" customHeight="1">
      <c r="B107" s="293"/>
      <c r="C107" s="281" t="s">
        <v>580</v>
      </c>
      <c r="D107" s="281"/>
      <c r="E107" s="281"/>
      <c r="F107" s="303" t="s">
        <v>577</v>
      </c>
      <c r="G107" s="281"/>
      <c r="H107" s="281" t="s">
        <v>617</v>
      </c>
      <c r="I107" s="281" t="s">
        <v>579</v>
      </c>
      <c r="J107" s="281">
        <v>120</v>
      </c>
      <c r="K107" s="295"/>
    </row>
    <row r="108" ht="15" customHeight="1">
      <c r="B108" s="304"/>
      <c r="C108" s="281" t="s">
        <v>582</v>
      </c>
      <c r="D108" s="281"/>
      <c r="E108" s="281"/>
      <c r="F108" s="303" t="s">
        <v>583</v>
      </c>
      <c r="G108" s="281"/>
      <c r="H108" s="281" t="s">
        <v>617</v>
      </c>
      <c r="I108" s="281" t="s">
        <v>579</v>
      </c>
      <c r="J108" s="281">
        <v>50</v>
      </c>
      <c r="K108" s="295"/>
    </row>
    <row r="109" ht="15" customHeight="1">
      <c r="B109" s="304"/>
      <c r="C109" s="281" t="s">
        <v>585</v>
      </c>
      <c r="D109" s="281"/>
      <c r="E109" s="281"/>
      <c r="F109" s="303" t="s">
        <v>577</v>
      </c>
      <c r="G109" s="281"/>
      <c r="H109" s="281" t="s">
        <v>617</v>
      </c>
      <c r="I109" s="281" t="s">
        <v>587</v>
      </c>
      <c r="J109" s="281"/>
      <c r="K109" s="295"/>
    </row>
    <row r="110" ht="15" customHeight="1">
      <c r="B110" s="304"/>
      <c r="C110" s="281" t="s">
        <v>596</v>
      </c>
      <c r="D110" s="281"/>
      <c r="E110" s="281"/>
      <c r="F110" s="303" t="s">
        <v>583</v>
      </c>
      <c r="G110" s="281"/>
      <c r="H110" s="281" t="s">
        <v>617</v>
      </c>
      <c r="I110" s="281" t="s">
        <v>579</v>
      </c>
      <c r="J110" s="281">
        <v>50</v>
      </c>
      <c r="K110" s="295"/>
    </row>
    <row r="111" ht="15" customHeight="1">
      <c r="B111" s="304"/>
      <c r="C111" s="281" t="s">
        <v>604</v>
      </c>
      <c r="D111" s="281"/>
      <c r="E111" s="281"/>
      <c r="F111" s="303" t="s">
        <v>583</v>
      </c>
      <c r="G111" s="281"/>
      <c r="H111" s="281" t="s">
        <v>617</v>
      </c>
      <c r="I111" s="281" t="s">
        <v>579</v>
      </c>
      <c r="J111" s="281">
        <v>50</v>
      </c>
      <c r="K111" s="295"/>
    </row>
    <row r="112" ht="15" customHeight="1">
      <c r="B112" s="304"/>
      <c r="C112" s="281" t="s">
        <v>602</v>
      </c>
      <c r="D112" s="281"/>
      <c r="E112" s="281"/>
      <c r="F112" s="303" t="s">
        <v>583</v>
      </c>
      <c r="G112" s="281"/>
      <c r="H112" s="281" t="s">
        <v>617</v>
      </c>
      <c r="I112" s="281" t="s">
        <v>579</v>
      </c>
      <c r="J112" s="281">
        <v>50</v>
      </c>
      <c r="K112" s="295"/>
    </row>
    <row r="113" ht="15" customHeight="1">
      <c r="B113" s="304"/>
      <c r="C113" s="281" t="s">
        <v>50</v>
      </c>
      <c r="D113" s="281"/>
      <c r="E113" s="281"/>
      <c r="F113" s="303" t="s">
        <v>577</v>
      </c>
      <c r="G113" s="281"/>
      <c r="H113" s="281" t="s">
        <v>618</v>
      </c>
      <c r="I113" s="281" t="s">
        <v>579</v>
      </c>
      <c r="J113" s="281">
        <v>20</v>
      </c>
      <c r="K113" s="295"/>
    </row>
    <row r="114" ht="15" customHeight="1">
      <c r="B114" s="304"/>
      <c r="C114" s="281" t="s">
        <v>619</v>
      </c>
      <c r="D114" s="281"/>
      <c r="E114" s="281"/>
      <c r="F114" s="303" t="s">
        <v>577</v>
      </c>
      <c r="G114" s="281"/>
      <c r="H114" s="281" t="s">
        <v>620</v>
      </c>
      <c r="I114" s="281" t="s">
        <v>579</v>
      </c>
      <c r="J114" s="281">
        <v>120</v>
      </c>
      <c r="K114" s="295"/>
    </row>
    <row r="115" ht="15" customHeight="1">
      <c r="B115" s="304"/>
      <c r="C115" s="281" t="s">
        <v>35</v>
      </c>
      <c r="D115" s="281"/>
      <c r="E115" s="281"/>
      <c r="F115" s="303" t="s">
        <v>577</v>
      </c>
      <c r="G115" s="281"/>
      <c r="H115" s="281" t="s">
        <v>621</v>
      </c>
      <c r="I115" s="281" t="s">
        <v>612</v>
      </c>
      <c r="J115" s="281"/>
      <c r="K115" s="295"/>
    </row>
    <row r="116" ht="15" customHeight="1">
      <c r="B116" s="304"/>
      <c r="C116" s="281" t="s">
        <v>45</v>
      </c>
      <c r="D116" s="281"/>
      <c r="E116" s="281"/>
      <c r="F116" s="303" t="s">
        <v>577</v>
      </c>
      <c r="G116" s="281"/>
      <c r="H116" s="281" t="s">
        <v>622</v>
      </c>
      <c r="I116" s="281" t="s">
        <v>612</v>
      </c>
      <c r="J116" s="281"/>
      <c r="K116" s="295"/>
    </row>
    <row r="117" ht="15" customHeight="1">
      <c r="B117" s="304"/>
      <c r="C117" s="281" t="s">
        <v>54</v>
      </c>
      <c r="D117" s="281"/>
      <c r="E117" s="281"/>
      <c r="F117" s="303" t="s">
        <v>577</v>
      </c>
      <c r="G117" s="281"/>
      <c r="H117" s="281" t="s">
        <v>623</v>
      </c>
      <c r="I117" s="281" t="s">
        <v>624</v>
      </c>
      <c r="J117" s="281"/>
      <c r="K117" s="295"/>
    </row>
    <row r="118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ht="18.75" customHeight="1">
      <c r="B119" s="314"/>
      <c r="C119" s="278"/>
      <c r="D119" s="278"/>
      <c r="E119" s="278"/>
      <c r="F119" s="315"/>
      <c r="G119" s="278"/>
      <c r="H119" s="278"/>
      <c r="I119" s="278"/>
      <c r="J119" s="278"/>
      <c r="K119" s="314"/>
    </row>
    <row r="120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ht="45" customHeight="1">
      <c r="B122" s="319"/>
      <c r="C122" s="272" t="s">
        <v>625</v>
      </c>
      <c r="D122" s="272"/>
      <c r="E122" s="272"/>
      <c r="F122" s="272"/>
      <c r="G122" s="272"/>
      <c r="H122" s="272"/>
      <c r="I122" s="272"/>
      <c r="J122" s="272"/>
      <c r="K122" s="320"/>
    </row>
    <row r="123" ht="17.25" customHeight="1">
      <c r="B123" s="321"/>
      <c r="C123" s="296" t="s">
        <v>571</v>
      </c>
      <c r="D123" s="296"/>
      <c r="E123" s="296"/>
      <c r="F123" s="296" t="s">
        <v>572</v>
      </c>
      <c r="G123" s="297"/>
      <c r="H123" s="296" t="s">
        <v>51</v>
      </c>
      <c r="I123" s="296" t="s">
        <v>54</v>
      </c>
      <c r="J123" s="296" t="s">
        <v>573</v>
      </c>
      <c r="K123" s="322"/>
    </row>
    <row r="124" ht="17.25" customHeight="1">
      <c r="B124" s="321"/>
      <c r="C124" s="298" t="s">
        <v>574</v>
      </c>
      <c r="D124" s="298"/>
      <c r="E124" s="298"/>
      <c r="F124" s="299" t="s">
        <v>575</v>
      </c>
      <c r="G124" s="300"/>
      <c r="H124" s="298"/>
      <c r="I124" s="298"/>
      <c r="J124" s="298" t="s">
        <v>576</v>
      </c>
      <c r="K124" s="322"/>
    </row>
    <row r="125" ht="5.25" customHeight="1">
      <c r="B125" s="323"/>
      <c r="C125" s="301"/>
      <c r="D125" s="301"/>
      <c r="E125" s="301"/>
      <c r="F125" s="301"/>
      <c r="G125" s="281"/>
      <c r="H125" s="301"/>
      <c r="I125" s="301"/>
      <c r="J125" s="301"/>
      <c r="K125" s="324"/>
    </row>
    <row r="126" ht="15" customHeight="1">
      <c r="B126" s="323"/>
      <c r="C126" s="281" t="s">
        <v>580</v>
      </c>
      <c r="D126" s="301"/>
      <c r="E126" s="301"/>
      <c r="F126" s="303" t="s">
        <v>577</v>
      </c>
      <c r="G126" s="281"/>
      <c r="H126" s="281" t="s">
        <v>617</v>
      </c>
      <c r="I126" s="281" t="s">
        <v>579</v>
      </c>
      <c r="J126" s="281">
        <v>120</v>
      </c>
      <c r="K126" s="325"/>
    </row>
    <row r="127" ht="15" customHeight="1">
      <c r="B127" s="323"/>
      <c r="C127" s="281" t="s">
        <v>626</v>
      </c>
      <c r="D127" s="281"/>
      <c r="E127" s="281"/>
      <c r="F127" s="303" t="s">
        <v>577</v>
      </c>
      <c r="G127" s="281"/>
      <c r="H127" s="281" t="s">
        <v>627</v>
      </c>
      <c r="I127" s="281" t="s">
        <v>579</v>
      </c>
      <c r="J127" s="281" t="s">
        <v>628</v>
      </c>
      <c r="K127" s="325"/>
    </row>
    <row r="128" ht="15" customHeight="1">
      <c r="B128" s="323"/>
      <c r="C128" s="281" t="s">
        <v>525</v>
      </c>
      <c r="D128" s="281"/>
      <c r="E128" s="281"/>
      <c r="F128" s="303" t="s">
        <v>577</v>
      </c>
      <c r="G128" s="281"/>
      <c r="H128" s="281" t="s">
        <v>629</v>
      </c>
      <c r="I128" s="281" t="s">
        <v>579</v>
      </c>
      <c r="J128" s="281" t="s">
        <v>628</v>
      </c>
      <c r="K128" s="325"/>
    </row>
    <row r="129" ht="15" customHeight="1">
      <c r="B129" s="323"/>
      <c r="C129" s="281" t="s">
        <v>588</v>
      </c>
      <c r="D129" s="281"/>
      <c r="E129" s="281"/>
      <c r="F129" s="303" t="s">
        <v>583</v>
      </c>
      <c r="G129" s="281"/>
      <c r="H129" s="281" t="s">
        <v>589</v>
      </c>
      <c r="I129" s="281" t="s">
        <v>579</v>
      </c>
      <c r="J129" s="281">
        <v>15</v>
      </c>
      <c r="K129" s="325"/>
    </row>
    <row r="130" ht="15" customHeight="1">
      <c r="B130" s="323"/>
      <c r="C130" s="305" t="s">
        <v>590</v>
      </c>
      <c r="D130" s="305"/>
      <c r="E130" s="305"/>
      <c r="F130" s="306" t="s">
        <v>583</v>
      </c>
      <c r="G130" s="305"/>
      <c r="H130" s="305" t="s">
        <v>591</v>
      </c>
      <c r="I130" s="305" t="s">
        <v>579</v>
      </c>
      <c r="J130" s="305">
        <v>15</v>
      </c>
      <c r="K130" s="325"/>
    </row>
    <row r="131" ht="15" customHeight="1">
      <c r="B131" s="323"/>
      <c r="C131" s="305" t="s">
        <v>592</v>
      </c>
      <c r="D131" s="305"/>
      <c r="E131" s="305"/>
      <c r="F131" s="306" t="s">
        <v>583</v>
      </c>
      <c r="G131" s="305"/>
      <c r="H131" s="305" t="s">
        <v>593</v>
      </c>
      <c r="I131" s="305" t="s">
        <v>579</v>
      </c>
      <c r="J131" s="305">
        <v>20</v>
      </c>
      <c r="K131" s="325"/>
    </row>
    <row r="132" ht="15" customHeight="1">
      <c r="B132" s="323"/>
      <c r="C132" s="305" t="s">
        <v>594</v>
      </c>
      <c r="D132" s="305"/>
      <c r="E132" s="305"/>
      <c r="F132" s="306" t="s">
        <v>583</v>
      </c>
      <c r="G132" s="305"/>
      <c r="H132" s="305" t="s">
        <v>595</v>
      </c>
      <c r="I132" s="305" t="s">
        <v>579</v>
      </c>
      <c r="J132" s="305">
        <v>20</v>
      </c>
      <c r="K132" s="325"/>
    </row>
    <row r="133" ht="15" customHeight="1">
      <c r="B133" s="323"/>
      <c r="C133" s="281" t="s">
        <v>582</v>
      </c>
      <c r="D133" s="281"/>
      <c r="E133" s="281"/>
      <c r="F133" s="303" t="s">
        <v>583</v>
      </c>
      <c r="G133" s="281"/>
      <c r="H133" s="281" t="s">
        <v>617</v>
      </c>
      <c r="I133" s="281" t="s">
        <v>579</v>
      </c>
      <c r="J133" s="281">
        <v>50</v>
      </c>
      <c r="K133" s="325"/>
    </row>
    <row r="134" ht="15" customHeight="1">
      <c r="B134" s="323"/>
      <c r="C134" s="281" t="s">
        <v>596</v>
      </c>
      <c r="D134" s="281"/>
      <c r="E134" s="281"/>
      <c r="F134" s="303" t="s">
        <v>583</v>
      </c>
      <c r="G134" s="281"/>
      <c r="H134" s="281" t="s">
        <v>617</v>
      </c>
      <c r="I134" s="281" t="s">
        <v>579</v>
      </c>
      <c r="J134" s="281">
        <v>50</v>
      </c>
      <c r="K134" s="325"/>
    </row>
    <row r="135" ht="15" customHeight="1">
      <c r="B135" s="323"/>
      <c r="C135" s="281" t="s">
        <v>602</v>
      </c>
      <c r="D135" s="281"/>
      <c r="E135" s="281"/>
      <c r="F135" s="303" t="s">
        <v>583</v>
      </c>
      <c r="G135" s="281"/>
      <c r="H135" s="281" t="s">
        <v>617</v>
      </c>
      <c r="I135" s="281" t="s">
        <v>579</v>
      </c>
      <c r="J135" s="281">
        <v>50</v>
      </c>
      <c r="K135" s="325"/>
    </row>
    <row r="136" ht="15" customHeight="1">
      <c r="B136" s="323"/>
      <c r="C136" s="281" t="s">
        <v>604</v>
      </c>
      <c r="D136" s="281"/>
      <c r="E136" s="281"/>
      <c r="F136" s="303" t="s">
        <v>583</v>
      </c>
      <c r="G136" s="281"/>
      <c r="H136" s="281" t="s">
        <v>617</v>
      </c>
      <c r="I136" s="281" t="s">
        <v>579</v>
      </c>
      <c r="J136" s="281">
        <v>50</v>
      </c>
      <c r="K136" s="325"/>
    </row>
    <row r="137" ht="15" customHeight="1">
      <c r="B137" s="323"/>
      <c r="C137" s="281" t="s">
        <v>605</v>
      </c>
      <c r="D137" s="281"/>
      <c r="E137" s="281"/>
      <c r="F137" s="303" t="s">
        <v>583</v>
      </c>
      <c r="G137" s="281"/>
      <c r="H137" s="281" t="s">
        <v>630</v>
      </c>
      <c r="I137" s="281" t="s">
        <v>579</v>
      </c>
      <c r="J137" s="281">
        <v>255</v>
      </c>
      <c r="K137" s="325"/>
    </row>
    <row r="138" ht="15" customHeight="1">
      <c r="B138" s="323"/>
      <c r="C138" s="281" t="s">
        <v>607</v>
      </c>
      <c r="D138" s="281"/>
      <c r="E138" s="281"/>
      <c r="F138" s="303" t="s">
        <v>577</v>
      </c>
      <c r="G138" s="281"/>
      <c r="H138" s="281" t="s">
        <v>631</v>
      </c>
      <c r="I138" s="281" t="s">
        <v>609</v>
      </c>
      <c r="J138" s="281"/>
      <c r="K138" s="325"/>
    </row>
    <row r="139" ht="15" customHeight="1">
      <c r="B139" s="323"/>
      <c r="C139" s="281" t="s">
        <v>610</v>
      </c>
      <c r="D139" s="281"/>
      <c r="E139" s="281"/>
      <c r="F139" s="303" t="s">
        <v>577</v>
      </c>
      <c r="G139" s="281"/>
      <c r="H139" s="281" t="s">
        <v>632</v>
      </c>
      <c r="I139" s="281" t="s">
        <v>612</v>
      </c>
      <c r="J139" s="281"/>
      <c r="K139" s="325"/>
    </row>
    <row r="140" ht="15" customHeight="1">
      <c r="B140" s="323"/>
      <c r="C140" s="281" t="s">
        <v>613</v>
      </c>
      <c r="D140" s="281"/>
      <c r="E140" s="281"/>
      <c r="F140" s="303" t="s">
        <v>577</v>
      </c>
      <c r="G140" s="281"/>
      <c r="H140" s="281" t="s">
        <v>613</v>
      </c>
      <c r="I140" s="281" t="s">
        <v>612</v>
      </c>
      <c r="J140" s="281"/>
      <c r="K140" s="325"/>
    </row>
    <row r="141" ht="15" customHeight="1">
      <c r="B141" s="323"/>
      <c r="C141" s="281" t="s">
        <v>35</v>
      </c>
      <c r="D141" s="281"/>
      <c r="E141" s="281"/>
      <c r="F141" s="303" t="s">
        <v>577</v>
      </c>
      <c r="G141" s="281"/>
      <c r="H141" s="281" t="s">
        <v>633</v>
      </c>
      <c r="I141" s="281" t="s">
        <v>612</v>
      </c>
      <c r="J141" s="281"/>
      <c r="K141" s="325"/>
    </row>
    <row r="142" ht="15" customHeight="1">
      <c r="B142" s="323"/>
      <c r="C142" s="281" t="s">
        <v>634</v>
      </c>
      <c r="D142" s="281"/>
      <c r="E142" s="281"/>
      <c r="F142" s="303" t="s">
        <v>577</v>
      </c>
      <c r="G142" s="281"/>
      <c r="H142" s="281" t="s">
        <v>635</v>
      </c>
      <c r="I142" s="281" t="s">
        <v>612</v>
      </c>
      <c r="J142" s="281"/>
      <c r="K142" s="325"/>
    </row>
    <row r="143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ht="18.75" customHeight="1">
      <c r="B144" s="278"/>
      <c r="C144" s="278"/>
      <c r="D144" s="278"/>
      <c r="E144" s="278"/>
      <c r="F144" s="315"/>
      <c r="G144" s="278"/>
      <c r="H144" s="278"/>
      <c r="I144" s="278"/>
      <c r="J144" s="278"/>
      <c r="K144" s="278"/>
    </row>
    <row r="145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ht="45" customHeight="1">
      <c r="B147" s="293"/>
      <c r="C147" s="294" t="s">
        <v>636</v>
      </c>
      <c r="D147" s="294"/>
      <c r="E147" s="294"/>
      <c r="F147" s="294"/>
      <c r="G147" s="294"/>
      <c r="H147" s="294"/>
      <c r="I147" s="294"/>
      <c r="J147" s="294"/>
      <c r="K147" s="295"/>
    </row>
    <row r="148" ht="17.25" customHeight="1">
      <c r="B148" s="293"/>
      <c r="C148" s="296" t="s">
        <v>571</v>
      </c>
      <c r="D148" s="296"/>
      <c r="E148" s="296"/>
      <c r="F148" s="296" t="s">
        <v>572</v>
      </c>
      <c r="G148" s="297"/>
      <c r="H148" s="296" t="s">
        <v>51</v>
      </c>
      <c r="I148" s="296" t="s">
        <v>54</v>
      </c>
      <c r="J148" s="296" t="s">
        <v>573</v>
      </c>
      <c r="K148" s="295"/>
    </row>
    <row r="149" ht="17.25" customHeight="1">
      <c r="B149" s="293"/>
      <c r="C149" s="298" t="s">
        <v>574</v>
      </c>
      <c r="D149" s="298"/>
      <c r="E149" s="298"/>
      <c r="F149" s="299" t="s">
        <v>575</v>
      </c>
      <c r="G149" s="300"/>
      <c r="H149" s="298"/>
      <c r="I149" s="298"/>
      <c r="J149" s="298" t="s">
        <v>576</v>
      </c>
      <c r="K149" s="295"/>
    </row>
    <row r="150" ht="5.25" customHeight="1">
      <c r="B150" s="304"/>
      <c r="C150" s="301"/>
      <c r="D150" s="301"/>
      <c r="E150" s="301"/>
      <c r="F150" s="301"/>
      <c r="G150" s="302"/>
      <c r="H150" s="301"/>
      <c r="I150" s="301"/>
      <c r="J150" s="301"/>
      <c r="K150" s="325"/>
    </row>
    <row r="151" ht="15" customHeight="1">
      <c r="B151" s="304"/>
      <c r="C151" s="329" t="s">
        <v>580</v>
      </c>
      <c r="D151" s="281"/>
      <c r="E151" s="281"/>
      <c r="F151" s="330" t="s">
        <v>577</v>
      </c>
      <c r="G151" s="281"/>
      <c r="H151" s="329" t="s">
        <v>617</v>
      </c>
      <c r="I151" s="329" t="s">
        <v>579</v>
      </c>
      <c r="J151" s="329">
        <v>120</v>
      </c>
      <c r="K151" s="325"/>
    </row>
    <row r="152" ht="15" customHeight="1">
      <c r="B152" s="304"/>
      <c r="C152" s="329" t="s">
        <v>626</v>
      </c>
      <c r="D152" s="281"/>
      <c r="E152" s="281"/>
      <c r="F152" s="330" t="s">
        <v>577</v>
      </c>
      <c r="G152" s="281"/>
      <c r="H152" s="329" t="s">
        <v>637</v>
      </c>
      <c r="I152" s="329" t="s">
        <v>579</v>
      </c>
      <c r="J152" s="329" t="s">
        <v>628</v>
      </c>
      <c r="K152" s="325"/>
    </row>
    <row r="153" ht="15" customHeight="1">
      <c r="B153" s="304"/>
      <c r="C153" s="329" t="s">
        <v>525</v>
      </c>
      <c r="D153" s="281"/>
      <c r="E153" s="281"/>
      <c r="F153" s="330" t="s">
        <v>577</v>
      </c>
      <c r="G153" s="281"/>
      <c r="H153" s="329" t="s">
        <v>638</v>
      </c>
      <c r="I153" s="329" t="s">
        <v>579</v>
      </c>
      <c r="J153" s="329" t="s">
        <v>628</v>
      </c>
      <c r="K153" s="325"/>
    </row>
    <row r="154" ht="15" customHeight="1">
      <c r="B154" s="304"/>
      <c r="C154" s="329" t="s">
        <v>582</v>
      </c>
      <c r="D154" s="281"/>
      <c r="E154" s="281"/>
      <c r="F154" s="330" t="s">
        <v>583</v>
      </c>
      <c r="G154" s="281"/>
      <c r="H154" s="329" t="s">
        <v>617</v>
      </c>
      <c r="I154" s="329" t="s">
        <v>579</v>
      </c>
      <c r="J154" s="329">
        <v>50</v>
      </c>
      <c r="K154" s="325"/>
    </row>
    <row r="155" ht="15" customHeight="1">
      <c r="B155" s="304"/>
      <c r="C155" s="329" t="s">
        <v>585</v>
      </c>
      <c r="D155" s="281"/>
      <c r="E155" s="281"/>
      <c r="F155" s="330" t="s">
        <v>577</v>
      </c>
      <c r="G155" s="281"/>
      <c r="H155" s="329" t="s">
        <v>617</v>
      </c>
      <c r="I155" s="329" t="s">
        <v>587</v>
      </c>
      <c r="J155" s="329"/>
      <c r="K155" s="325"/>
    </row>
    <row r="156" ht="15" customHeight="1">
      <c r="B156" s="304"/>
      <c r="C156" s="329" t="s">
        <v>596</v>
      </c>
      <c r="D156" s="281"/>
      <c r="E156" s="281"/>
      <c r="F156" s="330" t="s">
        <v>583</v>
      </c>
      <c r="G156" s="281"/>
      <c r="H156" s="329" t="s">
        <v>617</v>
      </c>
      <c r="I156" s="329" t="s">
        <v>579</v>
      </c>
      <c r="J156" s="329">
        <v>50</v>
      </c>
      <c r="K156" s="325"/>
    </row>
    <row r="157" ht="15" customHeight="1">
      <c r="B157" s="304"/>
      <c r="C157" s="329" t="s">
        <v>604</v>
      </c>
      <c r="D157" s="281"/>
      <c r="E157" s="281"/>
      <c r="F157" s="330" t="s">
        <v>583</v>
      </c>
      <c r="G157" s="281"/>
      <c r="H157" s="329" t="s">
        <v>617</v>
      </c>
      <c r="I157" s="329" t="s">
        <v>579</v>
      </c>
      <c r="J157" s="329">
        <v>50</v>
      </c>
      <c r="K157" s="325"/>
    </row>
    <row r="158" ht="15" customHeight="1">
      <c r="B158" s="304"/>
      <c r="C158" s="329" t="s">
        <v>602</v>
      </c>
      <c r="D158" s="281"/>
      <c r="E158" s="281"/>
      <c r="F158" s="330" t="s">
        <v>583</v>
      </c>
      <c r="G158" s="281"/>
      <c r="H158" s="329" t="s">
        <v>617</v>
      </c>
      <c r="I158" s="329" t="s">
        <v>579</v>
      </c>
      <c r="J158" s="329">
        <v>50</v>
      </c>
      <c r="K158" s="325"/>
    </row>
    <row r="159" ht="15" customHeight="1">
      <c r="B159" s="304"/>
      <c r="C159" s="329" t="s">
        <v>79</v>
      </c>
      <c r="D159" s="281"/>
      <c r="E159" s="281"/>
      <c r="F159" s="330" t="s">
        <v>577</v>
      </c>
      <c r="G159" s="281"/>
      <c r="H159" s="329" t="s">
        <v>639</v>
      </c>
      <c r="I159" s="329" t="s">
        <v>579</v>
      </c>
      <c r="J159" s="329" t="s">
        <v>640</v>
      </c>
      <c r="K159" s="325"/>
    </row>
    <row r="160" ht="15" customHeight="1">
      <c r="B160" s="304"/>
      <c r="C160" s="329" t="s">
        <v>641</v>
      </c>
      <c r="D160" s="281"/>
      <c r="E160" s="281"/>
      <c r="F160" s="330" t="s">
        <v>577</v>
      </c>
      <c r="G160" s="281"/>
      <c r="H160" s="329" t="s">
        <v>642</v>
      </c>
      <c r="I160" s="329" t="s">
        <v>612</v>
      </c>
      <c r="J160" s="329"/>
      <c r="K160" s="325"/>
    </row>
    <row r="161" ht="15" customHeight="1">
      <c r="B161" s="331"/>
      <c r="C161" s="313"/>
      <c r="D161" s="313"/>
      <c r="E161" s="313"/>
      <c r="F161" s="313"/>
      <c r="G161" s="313"/>
      <c r="H161" s="313"/>
      <c r="I161" s="313"/>
      <c r="J161" s="313"/>
      <c r="K161" s="332"/>
    </row>
    <row r="162" ht="18.75" customHeight="1">
      <c r="B162" s="278"/>
      <c r="C162" s="281"/>
      <c r="D162" s="281"/>
      <c r="E162" s="281"/>
      <c r="F162" s="303"/>
      <c r="G162" s="281"/>
      <c r="H162" s="281"/>
      <c r="I162" s="281"/>
      <c r="J162" s="281"/>
      <c r="K162" s="278"/>
    </row>
    <row r="163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ht="45" customHeight="1">
      <c r="B165" s="271"/>
      <c r="C165" s="272" t="s">
        <v>643</v>
      </c>
      <c r="D165" s="272"/>
      <c r="E165" s="272"/>
      <c r="F165" s="272"/>
      <c r="G165" s="272"/>
      <c r="H165" s="272"/>
      <c r="I165" s="272"/>
      <c r="J165" s="272"/>
      <c r="K165" s="273"/>
    </row>
    <row r="166" ht="17.25" customHeight="1">
      <c r="B166" s="271"/>
      <c r="C166" s="296" t="s">
        <v>571</v>
      </c>
      <c r="D166" s="296"/>
      <c r="E166" s="296"/>
      <c r="F166" s="296" t="s">
        <v>572</v>
      </c>
      <c r="G166" s="333"/>
      <c r="H166" s="334" t="s">
        <v>51</v>
      </c>
      <c r="I166" s="334" t="s">
        <v>54</v>
      </c>
      <c r="J166" s="296" t="s">
        <v>573</v>
      </c>
      <c r="K166" s="273"/>
    </row>
    <row r="167" ht="17.25" customHeight="1">
      <c r="B167" s="274"/>
      <c r="C167" s="298" t="s">
        <v>574</v>
      </c>
      <c r="D167" s="298"/>
      <c r="E167" s="298"/>
      <c r="F167" s="299" t="s">
        <v>575</v>
      </c>
      <c r="G167" s="335"/>
      <c r="H167" s="336"/>
      <c r="I167" s="336"/>
      <c r="J167" s="298" t="s">
        <v>576</v>
      </c>
      <c r="K167" s="276"/>
    </row>
    <row r="168" ht="5.25" customHeight="1">
      <c r="B168" s="304"/>
      <c r="C168" s="301"/>
      <c r="D168" s="301"/>
      <c r="E168" s="301"/>
      <c r="F168" s="301"/>
      <c r="G168" s="302"/>
      <c r="H168" s="301"/>
      <c r="I168" s="301"/>
      <c r="J168" s="301"/>
      <c r="K168" s="325"/>
    </row>
    <row r="169" ht="15" customHeight="1">
      <c r="B169" s="304"/>
      <c r="C169" s="281" t="s">
        <v>580</v>
      </c>
      <c r="D169" s="281"/>
      <c r="E169" s="281"/>
      <c r="F169" s="303" t="s">
        <v>577</v>
      </c>
      <c r="G169" s="281"/>
      <c r="H169" s="281" t="s">
        <v>617</v>
      </c>
      <c r="I169" s="281" t="s">
        <v>579</v>
      </c>
      <c r="J169" s="281">
        <v>120</v>
      </c>
      <c r="K169" s="325"/>
    </row>
    <row r="170" ht="15" customHeight="1">
      <c r="B170" s="304"/>
      <c r="C170" s="281" t="s">
        <v>626</v>
      </c>
      <c r="D170" s="281"/>
      <c r="E170" s="281"/>
      <c r="F170" s="303" t="s">
        <v>577</v>
      </c>
      <c r="G170" s="281"/>
      <c r="H170" s="281" t="s">
        <v>627</v>
      </c>
      <c r="I170" s="281" t="s">
        <v>579</v>
      </c>
      <c r="J170" s="281" t="s">
        <v>628</v>
      </c>
      <c r="K170" s="325"/>
    </row>
    <row r="171" ht="15" customHeight="1">
      <c r="B171" s="304"/>
      <c r="C171" s="281" t="s">
        <v>525</v>
      </c>
      <c r="D171" s="281"/>
      <c r="E171" s="281"/>
      <c r="F171" s="303" t="s">
        <v>577</v>
      </c>
      <c r="G171" s="281"/>
      <c r="H171" s="281" t="s">
        <v>644</v>
      </c>
      <c r="I171" s="281" t="s">
        <v>579</v>
      </c>
      <c r="J171" s="281" t="s">
        <v>628</v>
      </c>
      <c r="K171" s="325"/>
    </row>
    <row r="172" ht="15" customHeight="1">
      <c r="B172" s="304"/>
      <c r="C172" s="281" t="s">
        <v>582</v>
      </c>
      <c r="D172" s="281"/>
      <c r="E172" s="281"/>
      <c r="F172" s="303" t="s">
        <v>583</v>
      </c>
      <c r="G172" s="281"/>
      <c r="H172" s="281" t="s">
        <v>644</v>
      </c>
      <c r="I172" s="281" t="s">
        <v>579</v>
      </c>
      <c r="J172" s="281">
        <v>50</v>
      </c>
      <c r="K172" s="325"/>
    </row>
    <row r="173" ht="15" customHeight="1">
      <c r="B173" s="304"/>
      <c r="C173" s="281" t="s">
        <v>585</v>
      </c>
      <c r="D173" s="281"/>
      <c r="E173" s="281"/>
      <c r="F173" s="303" t="s">
        <v>577</v>
      </c>
      <c r="G173" s="281"/>
      <c r="H173" s="281" t="s">
        <v>644</v>
      </c>
      <c r="I173" s="281" t="s">
        <v>587</v>
      </c>
      <c r="J173" s="281"/>
      <c r="K173" s="325"/>
    </row>
    <row r="174" ht="15" customHeight="1">
      <c r="B174" s="304"/>
      <c r="C174" s="281" t="s">
        <v>596</v>
      </c>
      <c r="D174" s="281"/>
      <c r="E174" s="281"/>
      <c r="F174" s="303" t="s">
        <v>583</v>
      </c>
      <c r="G174" s="281"/>
      <c r="H174" s="281" t="s">
        <v>644</v>
      </c>
      <c r="I174" s="281" t="s">
        <v>579</v>
      </c>
      <c r="J174" s="281">
        <v>50</v>
      </c>
      <c r="K174" s="325"/>
    </row>
    <row r="175" ht="15" customHeight="1">
      <c r="B175" s="304"/>
      <c r="C175" s="281" t="s">
        <v>604</v>
      </c>
      <c r="D175" s="281"/>
      <c r="E175" s="281"/>
      <c r="F175" s="303" t="s">
        <v>583</v>
      </c>
      <c r="G175" s="281"/>
      <c r="H175" s="281" t="s">
        <v>644</v>
      </c>
      <c r="I175" s="281" t="s">
        <v>579</v>
      </c>
      <c r="J175" s="281">
        <v>50</v>
      </c>
      <c r="K175" s="325"/>
    </row>
    <row r="176" ht="15" customHeight="1">
      <c r="B176" s="304"/>
      <c r="C176" s="281" t="s">
        <v>602</v>
      </c>
      <c r="D176" s="281"/>
      <c r="E176" s="281"/>
      <c r="F176" s="303" t="s">
        <v>583</v>
      </c>
      <c r="G176" s="281"/>
      <c r="H176" s="281" t="s">
        <v>644</v>
      </c>
      <c r="I176" s="281" t="s">
        <v>579</v>
      </c>
      <c r="J176" s="281">
        <v>50</v>
      </c>
      <c r="K176" s="325"/>
    </row>
    <row r="177" ht="15" customHeight="1">
      <c r="B177" s="304"/>
      <c r="C177" s="281" t="s">
        <v>93</v>
      </c>
      <c r="D177" s="281"/>
      <c r="E177" s="281"/>
      <c r="F177" s="303" t="s">
        <v>577</v>
      </c>
      <c r="G177" s="281"/>
      <c r="H177" s="281" t="s">
        <v>645</v>
      </c>
      <c r="I177" s="281" t="s">
        <v>646</v>
      </c>
      <c r="J177" s="281"/>
      <c r="K177" s="325"/>
    </row>
    <row r="178" ht="15" customHeight="1">
      <c r="B178" s="304"/>
      <c r="C178" s="281" t="s">
        <v>54</v>
      </c>
      <c r="D178" s="281"/>
      <c r="E178" s="281"/>
      <c r="F178" s="303" t="s">
        <v>577</v>
      </c>
      <c r="G178" s="281"/>
      <c r="H178" s="281" t="s">
        <v>647</v>
      </c>
      <c r="I178" s="281" t="s">
        <v>648</v>
      </c>
      <c r="J178" s="281">
        <v>1</v>
      </c>
      <c r="K178" s="325"/>
    </row>
    <row r="179" ht="15" customHeight="1">
      <c r="B179" s="304"/>
      <c r="C179" s="281" t="s">
        <v>50</v>
      </c>
      <c r="D179" s="281"/>
      <c r="E179" s="281"/>
      <c r="F179" s="303" t="s">
        <v>577</v>
      </c>
      <c r="G179" s="281"/>
      <c r="H179" s="281" t="s">
        <v>649</v>
      </c>
      <c r="I179" s="281" t="s">
        <v>579</v>
      </c>
      <c r="J179" s="281">
        <v>20</v>
      </c>
      <c r="K179" s="325"/>
    </row>
    <row r="180" ht="15" customHeight="1">
      <c r="B180" s="304"/>
      <c r="C180" s="281" t="s">
        <v>51</v>
      </c>
      <c r="D180" s="281"/>
      <c r="E180" s="281"/>
      <c r="F180" s="303" t="s">
        <v>577</v>
      </c>
      <c r="G180" s="281"/>
      <c r="H180" s="281" t="s">
        <v>650</v>
      </c>
      <c r="I180" s="281" t="s">
        <v>579</v>
      </c>
      <c r="J180" s="281">
        <v>255</v>
      </c>
      <c r="K180" s="325"/>
    </row>
    <row r="181" ht="15" customHeight="1">
      <c r="B181" s="304"/>
      <c r="C181" s="281" t="s">
        <v>94</v>
      </c>
      <c r="D181" s="281"/>
      <c r="E181" s="281"/>
      <c r="F181" s="303" t="s">
        <v>577</v>
      </c>
      <c r="G181" s="281"/>
      <c r="H181" s="281" t="s">
        <v>541</v>
      </c>
      <c r="I181" s="281" t="s">
        <v>579</v>
      </c>
      <c r="J181" s="281">
        <v>10</v>
      </c>
      <c r="K181" s="325"/>
    </row>
    <row r="182" ht="15" customHeight="1">
      <c r="B182" s="304"/>
      <c r="C182" s="281" t="s">
        <v>95</v>
      </c>
      <c r="D182" s="281"/>
      <c r="E182" s="281"/>
      <c r="F182" s="303" t="s">
        <v>577</v>
      </c>
      <c r="G182" s="281"/>
      <c r="H182" s="281" t="s">
        <v>651</v>
      </c>
      <c r="I182" s="281" t="s">
        <v>612</v>
      </c>
      <c r="J182" s="281"/>
      <c r="K182" s="325"/>
    </row>
    <row r="183" ht="15" customHeight="1">
      <c r="B183" s="304"/>
      <c r="C183" s="281" t="s">
        <v>652</v>
      </c>
      <c r="D183" s="281"/>
      <c r="E183" s="281"/>
      <c r="F183" s="303" t="s">
        <v>577</v>
      </c>
      <c r="G183" s="281"/>
      <c r="H183" s="281" t="s">
        <v>653</v>
      </c>
      <c r="I183" s="281" t="s">
        <v>612</v>
      </c>
      <c r="J183" s="281"/>
      <c r="K183" s="325"/>
    </row>
    <row r="184" ht="15" customHeight="1">
      <c r="B184" s="304"/>
      <c r="C184" s="281" t="s">
        <v>641</v>
      </c>
      <c r="D184" s="281"/>
      <c r="E184" s="281"/>
      <c r="F184" s="303" t="s">
        <v>577</v>
      </c>
      <c r="G184" s="281"/>
      <c r="H184" s="281" t="s">
        <v>654</v>
      </c>
      <c r="I184" s="281" t="s">
        <v>612</v>
      </c>
      <c r="J184" s="281"/>
      <c r="K184" s="325"/>
    </row>
    <row r="185" ht="15" customHeight="1">
      <c r="B185" s="304"/>
      <c r="C185" s="281" t="s">
        <v>97</v>
      </c>
      <c r="D185" s="281"/>
      <c r="E185" s="281"/>
      <c r="F185" s="303" t="s">
        <v>583</v>
      </c>
      <c r="G185" s="281"/>
      <c r="H185" s="281" t="s">
        <v>655</v>
      </c>
      <c r="I185" s="281" t="s">
        <v>579</v>
      </c>
      <c r="J185" s="281">
        <v>50</v>
      </c>
      <c r="K185" s="325"/>
    </row>
    <row r="186" ht="15" customHeight="1">
      <c r="B186" s="304"/>
      <c r="C186" s="281" t="s">
        <v>656</v>
      </c>
      <c r="D186" s="281"/>
      <c r="E186" s="281"/>
      <c r="F186" s="303" t="s">
        <v>583</v>
      </c>
      <c r="G186" s="281"/>
      <c r="H186" s="281" t="s">
        <v>657</v>
      </c>
      <c r="I186" s="281" t="s">
        <v>658</v>
      </c>
      <c r="J186" s="281"/>
      <c r="K186" s="325"/>
    </row>
    <row r="187" ht="15" customHeight="1">
      <c r="B187" s="304"/>
      <c r="C187" s="281" t="s">
        <v>659</v>
      </c>
      <c r="D187" s="281"/>
      <c r="E187" s="281"/>
      <c r="F187" s="303" t="s">
        <v>583</v>
      </c>
      <c r="G187" s="281"/>
      <c r="H187" s="281" t="s">
        <v>660</v>
      </c>
      <c r="I187" s="281" t="s">
        <v>658</v>
      </c>
      <c r="J187" s="281"/>
      <c r="K187" s="325"/>
    </row>
    <row r="188" ht="15" customHeight="1">
      <c r="B188" s="304"/>
      <c r="C188" s="281" t="s">
        <v>661</v>
      </c>
      <c r="D188" s="281"/>
      <c r="E188" s="281"/>
      <c r="F188" s="303" t="s">
        <v>583</v>
      </c>
      <c r="G188" s="281"/>
      <c r="H188" s="281" t="s">
        <v>662</v>
      </c>
      <c r="I188" s="281" t="s">
        <v>658</v>
      </c>
      <c r="J188" s="281"/>
      <c r="K188" s="325"/>
    </row>
    <row r="189" ht="15" customHeight="1">
      <c r="B189" s="304"/>
      <c r="C189" s="337" t="s">
        <v>663</v>
      </c>
      <c r="D189" s="281"/>
      <c r="E189" s="281"/>
      <c r="F189" s="303" t="s">
        <v>583</v>
      </c>
      <c r="G189" s="281"/>
      <c r="H189" s="281" t="s">
        <v>664</v>
      </c>
      <c r="I189" s="281" t="s">
        <v>665</v>
      </c>
      <c r="J189" s="338" t="s">
        <v>666</v>
      </c>
      <c r="K189" s="325"/>
    </row>
    <row r="190" ht="15" customHeight="1">
      <c r="B190" s="304"/>
      <c r="C190" s="288" t="s">
        <v>39</v>
      </c>
      <c r="D190" s="281"/>
      <c r="E190" s="281"/>
      <c r="F190" s="303" t="s">
        <v>577</v>
      </c>
      <c r="G190" s="281"/>
      <c r="H190" s="278" t="s">
        <v>667</v>
      </c>
      <c r="I190" s="281" t="s">
        <v>668</v>
      </c>
      <c r="J190" s="281"/>
      <c r="K190" s="325"/>
    </row>
    <row r="191" ht="15" customHeight="1">
      <c r="B191" s="304"/>
      <c r="C191" s="288" t="s">
        <v>669</v>
      </c>
      <c r="D191" s="281"/>
      <c r="E191" s="281"/>
      <c r="F191" s="303" t="s">
        <v>577</v>
      </c>
      <c r="G191" s="281"/>
      <c r="H191" s="281" t="s">
        <v>670</v>
      </c>
      <c r="I191" s="281" t="s">
        <v>612</v>
      </c>
      <c r="J191" s="281"/>
      <c r="K191" s="325"/>
    </row>
    <row r="192" ht="15" customHeight="1">
      <c r="B192" s="304"/>
      <c r="C192" s="288" t="s">
        <v>671</v>
      </c>
      <c r="D192" s="281"/>
      <c r="E192" s="281"/>
      <c r="F192" s="303" t="s">
        <v>577</v>
      </c>
      <c r="G192" s="281"/>
      <c r="H192" s="281" t="s">
        <v>672</v>
      </c>
      <c r="I192" s="281" t="s">
        <v>612</v>
      </c>
      <c r="J192" s="281"/>
      <c r="K192" s="325"/>
    </row>
    <row r="193" ht="15" customHeight="1">
      <c r="B193" s="304"/>
      <c r="C193" s="288" t="s">
        <v>673</v>
      </c>
      <c r="D193" s="281"/>
      <c r="E193" s="281"/>
      <c r="F193" s="303" t="s">
        <v>583</v>
      </c>
      <c r="G193" s="281"/>
      <c r="H193" s="281" t="s">
        <v>674</v>
      </c>
      <c r="I193" s="281" t="s">
        <v>612</v>
      </c>
      <c r="J193" s="281"/>
      <c r="K193" s="325"/>
    </row>
    <row r="194" ht="15" customHeight="1">
      <c r="B194" s="331"/>
      <c r="C194" s="339"/>
      <c r="D194" s="313"/>
      <c r="E194" s="313"/>
      <c r="F194" s="313"/>
      <c r="G194" s="313"/>
      <c r="H194" s="313"/>
      <c r="I194" s="313"/>
      <c r="J194" s="313"/>
      <c r="K194" s="332"/>
    </row>
    <row r="195" ht="18.75" customHeight="1">
      <c r="B195" s="278"/>
      <c r="C195" s="281"/>
      <c r="D195" s="281"/>
      <c r="E195" s="281"/>
      <c r="F195" s="303"/>
      <c r="G195" s="281"/>
      <c r="H195" s="281"/>
      <c r="I195" s="281"/>
      <c r="J195" s="281"/>
      <c r="K195" s="278"/>
    </row>
    <row r="196" ht="18.75" customHeight="1">
      <c r="B196" s="278"/>
      <c r="C196" s="281"/>
      <c r="D196" s="281"/>
      <c r="E196" s="281"/>
      <c r="F196" s="303"/>
      <c r="G196" s="281"/>
      <c r="H196" s="281"/>
      <c r="I196" s="281"/>
      <c r="J196" s="281"/>
      <c r="K196" s="278"/>
    </row>
    <row r="197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ht="21">
      <c r="B199" s="271"/>
      <c r="C199" s="272" t="s">
        <v>675</v>
      </c>
      <c r="D199" s="272"/>
      <c r="E199" s="272"/>
      <c r="F199" s="272"/>
      <c r="G199" s="272"/>
      <c r="H199" s="272"/>
      <c r="I199" s="272"/>
      <c r="J199" s="272"/>
      <c r="K199" s="273"/>
    </row>
    <row r="200" ht="25.5" customHeight="1">
      <c r="B200" s="271"/>
      <c r="C200" s="340" t="s">
        <v>676</v>
      </c>
      <c r="D200" s="340"/>
      <c r="E200" s="340"/>
      <c r="F200" s="340" t="s">
        <v>677</v>
      </c>
      <c r="G200" s="341"/>
      <c r="H200" s="340" t="s">
        <v>678</v>
      </c>
      <c r="I200" s="340"/>
      <c r="J200" s="340"/>
      <c r="K200" s="273"/>
    </row>
    <row r="201" ht="5.25" customHeight="1">
      <c r="B201" s="304"/>
      <c r="C201" s="301"/>
      <c r="D201" s="301"/>
      <c r="E201" s="301"/>
      <c r="F201" s="301"/>
      <c r="G201" s="281"/>
      <c r="H201" s="301"/>
      <c r="I201" s="301"/>
      <c r="J201" s="301"/>
      <c r="K201" s="325"/>
    </row>
    <row r="202" ht="15" customHeight="1">
      <c r="B202" s="304"/>
      <c r="C202" s="281" t="s">
        <v>668</v>
      </c>
      <c r="D202" s="281"/>
      <c r="E202" s="281"/>
      <c r="F202" s="303" t="s">
        <v>40</v>
      </c>
      <c r="G202" s="281"/>
      <c r="H202" s="281" t="s">
        <v>679</v>
      </c>
      <c r="I202" s="281"/>
      <c r="J202" s="281"/>
      <c r="K202" s="325"/>
    </row>
    <row r="203" ht="15" customHeight="1">
      <c r="B203" s="304"/>
      <c r="C203" s="310"/>
      <c r="D203" s="281"/>
      <c r="E203" s="281"/>
      <c r="F203" s="303" t="s">
        <v>41</v>
      </c>
      <c r="G203" s="281"/>
      <c r="H203" s="281" t="s">
        <v>680</v>
      </c>
      <c r="I203" s="281"/>
      <c r="J203" s="281"/>
      <c r="K203" s="325"/>
    </row>
    <row r="204" ht="15" customHeight="1">
      <c r="B204" s="304"/>
      <c r="C204" s="310"/>
      <c r="D204" s="281"/>
      <c r="E204" s="281"/>
      <c r="F204" s="303" t="s">
        <v>44</v>
      </c>
      <c r="G204" s="281"/>
      <c r="H204" s="281" t="s">
        <v>681</v>
      </c>
      <c r="I204" s="281"/>
      <c r="J204" s="281"/>
      <c r="K204" s="325"/>
    </row>
    <row r="205" ht="15" customHeight="1">
      <c r="B205" s="304"/>
      <c r="C205" s="281"/>
      <c r="D205" s="281"/>
      <c r="E205" s="281"/>
      <c r="F205" s="303" t="s">
        <v>42</v>
      </c>
      <c r="G205" s="281"/>
      <c r="H205" s="281" t="s">
        <v>682</v>
      </c>
      <c r="I205" s="281"/>
      <c r="J205" s="281"/>
      <c r="K205" s="325"/>
    </row>
    <row r="206" ht="15" customHeight="1">
      <c r="B206" s="304"/>
      <c r="C206" s="281"/>
      <c r="D206" s="281"/>
      <c r="E206" s="281"/>
      <c r="F206" s="303" t="s">
        <v>43</v>
      </c>
      <c r="G206" s="281"/>
      <c r="H206" s="281" t="s">
        <v>683</v>
      </c>
      <c r="I206" s="281"/>
      <c r="J206" s="281"/>
      <c r="K206" s="325"/>
    </row>
    <row r="207" ht="15" customHeight="1">
      <c r="B207" s="304"/>
      <c r="C207" s="281"/>
      <c r="D207" s="281"/>
      <c r="E207" s="281"/>
      <c r="F207" s="303"/>
      <c r="G207" s="281"/>
      <c r="H207" s="281"/>
      <c r="I207" s="281"/>
      <c r="J207" s="281"/>
      <c r="K207" s="325"/>
    </row>
    <row r="208" ht="15" customHeight="1">
      <c r="B208" s="304"/>
      <c r="C208" s="281" t="s">
        <v>624</v>
      </c>
      <c r="D208" s="281"/>
      <c r="E208" s="281"/>
      <c r="F208" s="303" t="s">
        <v>73</v>
      </c>
      <c r="G208" s="281"/>
      <c r="H208" s="281" t="s">
        <v>684</v>
      </c>
      <c r="I208" s="281"/>
      <c r="J208" s="281"/>
      <c r="K208" s="325"/>
    </row>
    <row r="209" ht="15" customHeight="1">
      <c r="B209" s="304"/>
      <c r="C209" s="310"/>
      <c r="D209" s="281"/>
      <c r="E209" s="281"/>
      <c r="F209" s="303" t="s">
        <v>519</v>
      </c>
      <c r="G209" s="281"/>
      <c r="H209" s="281" t="s">
        <v>520</v>
      </c>
      <c r="I209" s="281"/>
      <c r="J209" s="281"/>
      <c r="K209" s="325"/>
    </row>
    <row r="210" ht="15" customHeight="1">
      <c r="B210" s="304"/>
      <c r="C210" s="281"/>
      <c r="D210" s="281"/>
      <c r="E210" s="281"/>
      <c r="F210" s="303" t="s">
        <v>517</v>
      </c>
      <c r="G210" s="281"/>
      <c r="H210" s="281" t="s">
        <v>685</v>
      </c>
      <c r="I210" s="281"/>
      <c r="J210" s="281"/>
      <c r="K210" s="325"/>
    </row>
    <row r="211" ht="15" customHeight="1">
      <c r="B211" s="342"/>
      <c r="C211" s="310"/>
      <c r="D211" s="310"/>
      <c r="E211" s="310"/>
      <c r="F211" s="303" t="s">
        <v>521</v>
      </c>
      <c r="G211" s="288"/>
      <c r="H211" s="329" t="s">
        <v>522</v>
      </c>
      <c r="I211" s="329"/>
      <c r="J211" s="329"/>
      <c r="K211" s="343"/>
    </row>
    <row r="212" ht="15" customHeight="1">
      <c r="B212" s="342"/>
      <c r="C212" s="310"/>
      <c r="D212" s="310"/>
      <c r="E212" s="310"/>
      <c r="F212" s="303" t="s">
        <v>523</v>
      </c>
      <c r="G212" s="288"/>
      <c r="H212" s="329" t="s">
        <v>686</v>
      </c>
      <c r="I212" s="329"/>
      <c r="J212" s="329"/>
      <c r="K212" s="343"/>
    </row>
    <row r="213" ht="15" customHeight="1">
      <c r="B213" s="342"/>
      <c r="C213" s="310"/>
      <c r="D213" s="310"/>
      <c r="E213" s="310"/>
      <c r="F213" s="344"/>
      <c r="G213" s="288"/>
      <c r="H213" s="345"/>
      <c r="I213" s="345"/>
      <c r="J213" s="345"/>
      <c r="K213" s="343"/>
    </row>
    <row r="214" ht="15" customHeight="1">
      <c r="B214" s="342"/>
      <c r="C214" s="281" t="s">
        <v>648</v>
      </c>
      <c r="D214" s="310"/>
      <c r="E214" s="310"/>
      <c r="F214" s="303">
        <v>1</v>
      </c>
      <c r="G214" s="288"/>
      <c r="H214" s="329" t="s">
        <v>687</v>
      </c>
      <c r="I214" s="329"/>
      <c r="J214" s="329"/>
      <c r="K214" s="343"/>
    </row>
    <row r="215" ht="15" customHeight="1">
      <c r="B215" s="342"/>
      <c r="C215" s="310"/>
      <c r="D215" s="310"/>
      <c r="E215" s="310"/>
      <c r="F215" s="303">
        <v>2</v>
      </c>
      <c r="G215" s="288"/>
      <c r="H215" s="329" t="s">
        <v>688</v>
      </c>
      <c r="I215" s="329"/>
      <c r="J215" s="329"/>
      <c r="K215" s="343"/>
    </row>
    <row r="216" ht="15" customHeight="1">
      <c r="B216" s="342"/>
      <c r="C216" s="310"/>
      <c r="D216" s="310"/>
      <c r="E216" s="310"/>
      <c r="F216" s="303">
        <v>3</v>
      </c>
      <c r="G216" s="288"/>
      <c r="H216" s="329" t="s">
        <v>689</v>
      </c>
      <c r="I216" s="329"/>
      <c r="J216" s="329"/>
      <c r="K216" s="343"/>
    </row>
    <row r="217" ht="15" customHeight="1">
      <c r="B217" s="342"/>
      <c r="C217" s="310"/>
      <c r="D217" s="310"/>
      <c r="E217" s="310"/>
      <c r="F217" s="303">
        <v>4</v>
      </c>
      <c r="G217" s="288"/>
      <c r="H217" s="329" t="s">
        <v>690</v>
      </c>
      <c r="I217" s="329"/>
      <c r="J217" s="329"/>
      <c r="K217" s="343"/>
    </row>
    <row r="218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2019-04-08T13:12:43Z</dcterms:created>
  <dcterms:modified xsi:type="dcterms:W3CDTF">2019-04-08T13:12:46Z</dcterms:modified>
</cp:coreProperties>
</file>