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21\2021 021 Rotava - parkoviště (2018 053)\Rozpočty a VV\I.etapa\"/>
    </mc:Choice>
  </mc:AlternateContent>
  <xr:revisionPtr revIDLastSave="0" documentId="8_{DA50F82E-94EC-4DFF-B8F7-4A59FB89B3A1}" xr6:coauthVersionLast="47" xr6:coauthVersionMax="47" xr10:uidLastSave="{00000000-0000-0000-0000-000000000000}"/>
  <bookViews>
    <workbookView xWindow="6690" yWindow="840" windowWidth="21600" windowHeight="149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53" i="12" l="1"/>
  <c r="F39" i="1" s="1"/>
  <c r="BA198" i="12"/>
  <c r="BA197" i="12"/>
  <c r="BA70" i="12"/>
  <c r="G9" i="12"/>
  <c r="G8" i="12" s="1"/>
  <c r="I9" i="12"/>
  <c r="K9" i="12"/>
  <c r="O9" i="12"/>
  <c r="Q9" i="12"/>
  <c r="U9" i="12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I19" i="12"/>
  <c r="K19" i="12"/>
  <c r="M19" i="12"/>
  <c r="O19" i="12"/>
  <c r="Q19" i="12"/>
  <c r="U19" i="12"/>
  <c r="G21" i="12"/>
  <c r="M21" i="12" s="1"/>
  <c r="I21" i="12"/>
  <c r="K21" i="12"/>
  <c r="O21" i="12"/>
  <c r="Q21" i="12"/>
  <c r="U21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40" i="12"/>
  <c r="I40" i="12"/>
  <c r="K40" i="12"/>
  <c r="M40" i="12"/>
  <c r="O40" i="12"/>
  <c r="Q40" i="12"/>
  <c r="U40" i="12"/>
  <c r="G42" i="12"/>
  <c r="I42" i="12"/>
  <c r="K42" i="12"/>
  <c r="M42" i="12"/>
  <c r="O42" i="12"/>
  <c r="Q42" i="12"/>
  <c r="U42" i="12"/>
  <c r="G46" i="12"/>
  <c r="M46" i="12" s="1"/>
  <c r="I46" i="12"/>
  <c r="K46" i="12"/>
  <c r="O46" i="12"/>
  <c r="Q46" i="12"/>
  <c r="U46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5" i="12"/>
  <c r="I65" i="12"/>
  <c r="K65" i="12"/>
  <c r="M65" i="12"/>
  <c r="O65" i="12"/>
  <c r="Q65" i="12"/>
  <c r="U65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2" i="12"/>
  <c r="I72" i="12"/>
  <c r="K72" i="12"/>
  <c r="M72" i="12"/>
  <c r="O72" i="12"/>
  <c r="Q72" i="12"/>
  <c r="U72" i="12"/>
  <c r="G75" i="12"/>
  <c r="I75" i="12"/>
  <c r="K75" i="12"/>
  <c r="M75" i="12"/>
  <c r="O75" i="12"/>
  <c r="Q75" i="12"/>
  <c r="U75" i="12"/>
  <c r="G77" i="12"/>
  <c r="M77" i="12" s="1"/>
  <c r="I77" i="12"/>
  <c r="K77" i="12"/>
  <c r="O77" i="12"/>
  <c r="Q77" i="12"/>
  <c r="U77" i="12"/>
  <c r="G79" i="12"/>
  <c r="I79" i="12"/>
  <c r="K79" i="12"/>
  <c r="M79" i="12"/>
  <c r="O79" i="12"/>
  <c r="Q79" i="12"/>
  <c r="U79" i="12"/>
  <c r="G81" i="12"/>
  <c r="I81" i="12"/>
  <c r="K81" i="12"/>
  <c r="M81" i="12"/>
  <c r="O81" i="12"/>
  <c r="Q81" i="12"/>
  <c r="U81" i="12"/>
  <c r="G84" i="12"/>
  <c r="G83" i="12" s="1"/>
  <c r="I50" i="1" s="1"/>
  <c r="I84" i="12"/>
  <c r="K84" i="12"/>
  <c r="O84" i="12"/>
  <c r="Q84" i="12"/>
  <c r="Q83" i="12" s="1"/>
  <c r="U84" i="12"/>
  <c r="G86" i="12"/>
  <c r="I86" i="12"/>
  <c r="K86" i="12"/>
  <c r="M86" i="12"/>
  <c r="O86" i="12"/>
  <c r="Q86" i="12"/>
  <c r="U86" i="12"/>
  <c r="G88" i="12"/>
  <c r="I88" i="12"/>
  <c r="K88" i="12"/>
  <c r="M88" i="12"/>
  <c r="O88" i="12"/>
  <c r="Q88" i="12"/>
  <c r="U88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4" i="12"/>
  <c r="I94" i="12"/>
  <c r="K94" i="12"/>
  <c r="M94" i="12"/>
  <c r="O94" i="12"/>
  <c r="Q94" i="12"/>
  <c r="U94" i="12"/>
  <c r="G97" i="12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2" i="12"/>
  <c r="I102" i="12"/>
  <c r="K102" i="12"/>
  <c r="M102" i="12"/>
  <c r="O102" i="12"/>
  <c r="Q102" i="12"/>
  <c r="U102" i="12"/>
  <c r="G105" i="12"/>
  <c r="M105" i="12" s="1"/>
  <c r="I105" i="12"/>
  <c r="K105" i="12"/>
  <c r="O105" i="12"/>
  <c r="Q105" i="12"/>
  <c r="U105" i="12"/>
  <c r="G108" i="12"/>
  <c r="M108" i="12" s="1"/>
  <c r="I108" i="12"/>
  <c r="K108" i="12"/>
  <c r="O108" i="12"/>
  <c r="Q108" i="12"/>
  <c r="U108" i="12"/>
  <c r="G111" i="12"/>
  <c r="M111" i="12" s="1"/>
  <c r="I111" i="12"/>
  <c r="K111" i="12"/>
  <c r="O111" i="12"/>
  <c r="Q111" i="12"/>
  <c r="U111" i="12"/>
  <c r="G115" i="12"/>
  <c r="G114" i="12" s="1"/>
  <c r="I52" i="1" s="1"/>
  <c r="I115" i="12"/>
  <c r="K115" i="12"/>
  <c r="O115" i="12"/>
  <c r="Q115" i="12"/>
  <c r="U115" i="12"/>
  <c r="G117" i="12"/>
  <c r="M117" i="12" s="1"/>
  <c r="I117" i="12"/>
  <c r="K117" i="12"/>
  <c r="O117" i="12"/>
  <c r="Q117" i="12"/>
  <c r="U117" i="12"/>
  <c r="G119" i="12"/>
  <c r="M119" i="12" s="1"/>
  <c r="I119" i="12"/>
  <c r="K119" i="12"/>
  <c r="O119" i="12"/>
  <c r="Q119" i="12"/>
  <c r="U119" i="12"/>
  <c r="G122" i="12"/>
  <c r="M122" i="12" s="1"/>
  <c r="I122" i="12"/>
  <c r="K122" i="12"/>
  <c r="O122" i="12"/>
  <c r="Q122" i="12"/>
  <c r="U122" i="12"/>
  <c r="G125" i="12"/>
  <c r="M125" i="12" s="1"/>
  <c r="I125" i="12"/>
  <c r="K125" i="12"/>
  <c r="O125" i="12"/>
  <c r="Q125" i="12"/>
  <c r="U125" i="12"/>
  <c r="G128" i="12"/>
  <c r="M128" i="12" s="1"/>
  <c r="I128" i="12"/>
  <c r="K128" i="12"/>
  <c r="O128" i="12"/>
  <c r="Q128" i="12"/>
  <c r="U128" i="12"/>
  <c r="G131" i="12"/>
  <c r="M131" i="12" s="1"/>
  <c r="I131" i="12"/>
  <c r="K131" i="12"/>
  <c r="O131" i="12"/>
  <c r="Q131" i="12"/>
  <c r="U131" i="12"/>
  <c r="G134" i="12"/>
  <c r="M134" i="12" s="1"/>
  <c r="I134" i="12"/>
  <c r="K134" i="12"/>
  <c r="O134" i="12"/>
  <c r="Q134" i="12"/>
  <c r="U134" i="12"/>
  <c r="G136" i="12"/>
  <c r="M136" i="12" s="1"/>
  <c r="I136" i="12"/>
  <c r="K136" i="12"/>
  <c r="O136" i="12"/>
  <c r="Q136" i="12"/>
  <c r="U136" i="12"/>
  <c r="G138" i="12"/>
  <c r="I138" i="12"/>
  <c r="K138" i="12"/>
  <c r="M138" i="12"/>
  <c r="O138" i="12"/>
  <c r="Q138" i="12"/>
  <c r="U138" i="12"/>
  <c r="G143" i="12"/>
  <c r="M143" i="12" s="1"/>
  <c r="I143" i="12"/>
  <c r="K143" i="12"/>
  <c r="O143" i="12"/>
  <c r="Q143" i="12"/>
  <c r="U143" i="12"/>
  <c r="G149" i="12"/>
  <c r="M149" i="12" s="1"/>
  <c r="I149" i="12"/>
  <c r="K149" i="12"/>
  <c r="O149" i="12"/>
  <c r="Q149" i="12"/>
  <c r="U149" i="12"/>
  <c r="G153" i="12"/>
  <c r="I153" i="12"/>
  <c r="K153" i="12"/>
  <c r="M153" i="12"/>
  <c r="O153" i="12"/>
  <c r="Q153" i="12"/>
  <c r="U153" i="12"/>
  <c r="G155" i="12"/>
  <c r="M155" i="12" s="1"/>
  <c r="I155" i="12"/>
  <c r="K155" i="12"/>
  <c r="O155" i="12"/>
  <c r="Q155" i="12"/>
  <c r="U155" i="12"/>
  <c r="G157" i="12"/>
  <c r="M157" i="12" s="1"/>
  <c r="I157" i="12"/>
  <c r="K157" i="12"/>
  <c r="O157" i="12"/>
  <c r="Q157" i="12"/>
  <c r="U157" i="12"/>
  <c r="G160" i="12"/>
  <c r="I160" i="12"/>
  <c r="K160" i="12"/>
  <c r="M160" i="12"/>
  <c r="O160" i="12"/>
  <c r="Q160" i="12"/>
  <c r="U160" i="12"/>
  <c r="G162" i="12"/>
  <c r="M162" i="12" s="1"/>
  <c r="I162" i="12"/>
  <c r="K162" i="12"/>
  <c r="O162" i="12"/>
  <c r="Q162" i="12"/>
  <c r="U162" i="12"/>
  <c r="G165" i="12"/>
  <c r="G164" i="12" s="1"/>
  <c r="I53" i="1" s="1"/>
  <c r="I165" i="12"/>
  <c r="I164" i="12" s="1"/>
  <c r="K165" i="12"/>
  <c r="O165" i="12"/>
  <c r="Q165" i="12"/>
  <c r="Q164" i="12" s="1"/>
  <c r="U165" i="12"/>
  <c r="U164" i="12" s="1"/>
  <c r="G166" i="12"/>
  <c r="I166" i="12"/>
  <c r="K166" i="12"/>
  <c r="M166" i="12"/>
  <c r="O166" i="12"/>
  <c r="Q166" i="12"/>
  <c r="U166" i="12"/>
  <c r="G168" i="12"/>
  <c r="I168" i="12"/>
  <c r="K168" i="12"/>
  <c r="O168" i="12"/>
  <c r="Q168" i="12"/>
  <c r="U168" i="12"/>
  <c r="G172" i="12"/>
  <c r="M172" i="12" s="1"/>
  <c r="I172" i="12"/>
  <c r="K172" i="12"/>
  <c r="O172" i="12"/>
  <c r="Q172" i="12"/>
  <c r="U172" i="12"/>
  <c r="G174" i="12"/>
  <c r="M174" i="12" s="1"/>
  <c r="I174" i="12"/>
  <c r="K174" i="12"/>
  <c r="O174" i="12"/>
  <c r="Q174" i="12"/>
  <c r="U174" i="12"/>
  <c r="G176" i="12"/>
  <c r="M176" i="12" s="1"/>
  <c r="I176" i="12"/>
  <c r="K176" i="12"/>
  <c r="O176" i="12"/>
  <c r="Q176" i="12"/>
  <c r="U176" i="12"/>
  <c r="G178" i="12"/>
  <c r="M178" i="12" s="1"/>
  <c r="I178" i="12"/>
  <c r="K178" i="12"/>
  <c r="O178" i="12"/>
  <c r="Q178" i="12"/>
  <c r="U178" i="12"/>
  <c r="G180" i="12"/>
  <c r="M180" i="12" s="1"/>
  <c r="I180" i="12"/>
  <c r="K180" i="12"/>
  <c r="O180" i="12"/>
  <c r="Q180" i="12"/>
  <c r="U180" i="12"/>
  <c r="G182" i="12"/>
  <c r="M182" i="12" s="1"/>
  <c r="I182" i="12"/>
  <c r="K182" i="12"/>
  <c r="O182" i="12"/>
  <c r="Q182" i="12"/>
  <c r="U182" i="12"/>
  <c r="G184" i="12"/>
  <c r="I184" i="12"/>
  <c r="K184" i="12"/>
  <c r="M184" i="12"/>
  <c r="O184" i="12"/>
  <c r="Q184" i="12"/>
  <c r="U184" i="12"/>
  <c r="G187" i="12"/>
  <c r="M187" i="12" s="1"/>
  <c r="I187" i="12"/>
  <c r="K187" i="12"/>
  <c r="O187" i="12"/>
  <c r="Q187" i="12"/>
  <c r="U187" i="12"/>
  <c r="G189" i="12"/>
  <c r="M189" i="12" s="1"/>
  <c r="I189" i="12"/>
  <c r="K189" i="12"/>
  <c r="O189" i="12"/>
  <c r="Q189" i="12"/>
  <c r="U189" i="12"/>
  <c r="G192" i="12"/>
  <c r="M192" i="12" s="1"/>
  <c r="I192" i="12"/>
  <c r="K192" i="12"/>
  <c r="O192" i="12"/>
  <c r="Q192" i="12"/>
  <c r="U192" i="12"/>
  <c r="G194" i="12"/>
  <c r="M194" i="12" s="1"/>
  <c r="I194" i="12"/>
  <c r="K194" i="12"/>
  <c r="O194" i="12"/>
  <c r="Q194" i="12"/>
  <c r="U194" i="12"/>
  <c r="G196" i="12"/>
  <c r="M196" i="12" s="1"/>
  <c r="I196" i="12"/>
  <c r="K196" i="12"/>
  <c r="O196" i="12"/>
  <c r="Q196" i="12"/>
  <c r="U196" i="12"/>
  <c r="G200" i="12"/>
  <c r="M200" i="12" s="1"/>
  <c r="I200" i="12"/>
  <c r="K200" i="12"/>
  <c r="O200" i="12"/>
  <c r="Q200" i="12"/>
  <c r="U200" i="12"/>
  <c r="G203" i="12"/>
  <c r="M203" i="12" s="1"/>
  <c r="I203" i="12"/>
  <c r="K203" i="12"/>
  <c r="O203" i="12"/>
  <c r="Q203" i="12"/>
  <c r="U203" i="12"/>
  <c r="G206" i="12"/>
  <c r="G205" i="12" s="1"/>
  <c r="I55" i="1" s="1"/>
  <c r="I206" i="12"/>
  <c r="I205" i="12" s="1"/>
  <c r="K206" i="12"/>
  <c r="K205" i="12" s="1"/>
  <c r="O206" i="12"/>
  <c r="Q206" i="12"/>
  <c r="Q205" i="12" s="1"/>
  <c r="U206" i="12"/>
  <c r="U205" i="12" s="1"/>
  <c r="G209" i="12"/>
  <c r="M209" i="12" s="1"/>
  <c r="I209" i="12"/>
  <c r="K209" i="12"/>
  <c r="O209" i="12"/>
  <c r="Q209" i="12"/>
  <c r="U209" i="12"/>
  <c r="G214" i="12"/>
  <c r="I214" i="12"/>
  <c r="K214" i="12"/>
  <c r="O214" i="12"/>
  <c r="Q214" i="12"/>
  <c r="U214" i="12"/>
  <c r="G217" i="12"/>
  <c r="M217" i="12" s="1"/>
  <c r="I217" i="12"/>
  <c r="K217" i="12"/>
  <c r="O217" i="12"/>
  <c r="Q217" i="12"/>
  <c r="U217" i="12"/>
  <c r="G220" i="12"/>
  <c r="M220" i="12" s="1"/>
  <c r="I220" i="12"/>
  <c r="K220" i="12"/>
  <c r="O220" i="12"/>
  <c r="Q220" i="12"/>
  <c r="U220" i="12"/>
  <c r="G223" i="12"/>
  <c r="M223" i="12" s="1"/>
  <c r="I223" i="12"/>
  <c r="K223" i="12"/>
  <c r="O223" i="12"/>
  <c r="Q223" i="12"/>
  <c r="U223" i="12"/>
  <c r="U213" i="12" s="1"/>
  <c r="G226" i="12"/>
  <c r="I226" i="12"/>
  <c r="K226" i="12"/>
  <c r="M226" i="12"/>
  <c r="O226" i="12"/>
  <c r="Q226" i="12"/>
  <c r="U226" i="12"/>
  <c r="G228" i="12"/>
  <c r="M228" i="12" s="1"/>
  <c r="I228" i="12"/>
  <c r="K228" i="12"/>
  <c r="O228" i="12"/>
  <c r="Q228" i="12"/>
  <c r="U228" i="12"/>
  <c r="G230" i="12"/>
  <c r="M230" i="12" s="1"/>
  <c r="I230" i="12"/>
  <c r="K230" i="12"/>
  <c r="O230" i="12"/>
  <c r="Q230" i="12"/>
  <c r="U230" i="12"/>
  <c r="I232" i="12"/>
  <c r="U232" i="12"/>
  <c r="G233" i="12"/>
  <c r="G232" i="12" s="1"/>
  <c r="I57" i="1" s="1"/>
  <c r="I233" i="12"/>
  <c r="K233" i="12"/>
  <c r="K232" i="12" s="1"/>
  <c r="O233" i="12"/>
  <c r="O232" i="12" s="1"/>
  <c r="Q233" i="12"/>
  <c r="Q232" i="12" s="1"/>
  <c r="U233" i="12"/>
  <c r="G240" i="12"/>
  <c r="I58" i="1" s="1"/>
  <c r="I18" i="1" s="1"/>
  <c r="G241" i="12"/>
  <c r="M241" i="12" s="1"/>
  <c r="I241" i="12"/>
  <c r="K241" i="12"/>
  <c r="K240" i="12" s="1"/>
  <c r="O241" i="12"/>
  <c r="O240" i="12" s="1"/>
  <c r="Q241" i="12"/>
  <c r="U241" i="12"/>
  <c r="G243" i="12"/>
  <c r="M243" i="12" s="1"/>
  <c r="I243" i="12"/>
  <c r="K243" i="12"/>
  <c r="O243" i="12"/>
  <c r="Q243" i="12"/>
  <c r="U243" i="12"/>
  <c r="G246" i="12"/>
  <c r="I246" i="12"/>
  <c r="K246" i="12"/>
  <c r="O246" i="12"/>
  <c r="Q246" i="12"/>
  <c r="U246" i="12"/>
  <c r="G247" i="12"/>
  <c r="M247" i="12" s="1"/>
  <c r="I247" i="12"/>
  <c r="K247" i="12"/>
  <c r="O247" i="12"/>
  <c r="Q247" i="12"/>
  <c r="U247" i="12"/>
  <c r="G248" i="12"/>
  <c r="M248" i="12" s="1"/>
  <c r="I248" i="12"/>
  <c r="K248" i="12"/>
  <c r="O248" i="12"/>
  <c r="Q248" i="12"/>
  <c r="U248" i="12"/>
  <c r="U245" i="12" s="1"/>
  <c r="G249" i="12"/>
  <c r="I249" i="12"/>
  <c r="K249" i="12"/>
  <c r="M249" i="12"/>
  <c r="O249" i="12"/>
  <c r="Q249" i="12"/>
  <c r="U249" i="12"/>
  <c r="G250" i="12"/>
  <c r="M250" i="12" s="1"/>
  <c r="I250" i="12"/>
  <c r="K250" i="12"/>
  <c r="O250" i="12"/>
  <c r="Q250" i="12"/>
  <c r="U250" i="12"/>
  <c r="G251" i="12"/>
  <c r="M251" i="12" s="1"/>
  <c r="I251" i="12"/>
  <c r="K251" i="12"/>
  <c r="O251" i="12"/>
  <c r="Q251" i="12"/>
  <c r="U251" i="12"/>
  <c r="I20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O96" i="12"/>
  <c r="Q8" i="12"/>
  <c r="O83" i="12"/>
  <c r="K245" i="12"/>
  <c r="K213" i="12"/>
  <c r="Q167" i="12"/>
  <c r="O213" i="12"/>
  <c r="G213" i="12"/>
  <c r="I56" i="1" s="1"/>
  <c r="I49" i="1"/>
  <c r="I60" i="1" s="1"/>
  <c r="Q245" i="12"/>
  <c r="G245" i="12"/>
  <c r="I59" i="1" s="1"/>
  <c r="I19" i="1" s="1"/>
  <c r="U240" i="12"/>
  <c r="I240" i="12"/>
  <c r="M214" i="12"/>
  <c r="O205" i="12"/>
  <c r="U167" i="12"/>
  <c r="K167" i="12"/>
  <c r="O164" i="12"/>
  <c r="U114" i="12"/>
  <c r="K114" i="12"/>
  <c r="U96" i="12"/>
  <c r="K96" i="12"/>
  <c r="K83" i="12"/>
  <c r="K8" i="12"/>
  <c r="Q213" i="12"/>
  <c r="G167" i="12"/>
  <c r="I54" i="1" s="1"/>
  <c r="O114" i="12"/>
  <c r="G96" i="12"/>
  <c r="I51" i="1" s="1"/>
  <c r="AD253" i="12"/>
  <c r="G39" i="1" s="1"/>
  <c r="G40" i="1" s="1"/>
  <c r="G25" i="1" s="1"/>
  <c r="G26" i="1" s="1"/>
  <c r="I245" i="12"/>
  <c r="M233" i="12"/>
  <c r="M232" i="12" s="1"/>
  <c r="O167" i="12"/>
  <c r="M115" i="12"/>
  <c r="M114" i="12" s="1"/>
  <c r="M97" i="12"/>
  <c r="O8" i="12"/>
  <c r="O245" i="12"/>
  <c r="Q240" i="12"/>
  <c r="M240" i="12"/>
  <c r="I213" i="12"/>
  <c r="I167" i="12"/>
  <c r="K164" i="12"/>
  <c r="Q114" i="12"/>
  <c r="I114" i="12"/>
  <c r="Q96" i="12"/>
  <c r="I96" i="12"/>
  <c r="U83" i="12"/>
  <c r="I83" i="12"/>
  <c r="U8" i="12"/>
  <c r="I8" i="12"/>
  <c r="G24" i="1"/>
  <c r="G28" i="1"/>
  <c r="M96" i="12"/>
  <c r="M213" i="12"/>
  <c r="M206" i="12"/>
  <c r="M205" i="12" s="1"/>
  <c r="M168" i="12"/>
  <c r="M167" i="12" s="1"/>
  <c r="M165" i="12"/>
  <c r="M164" i="12" s="1"/>
  <c r="M84" i="12"/>
  <c r="M83" i="12" s="1"/>
  <c r="M9" i="12"/>
  <c r="M8" i="12" s="1"/>
  <c r="M246" i="12"/>
  <c r="M245" i="12" s="1"/>
  <c r="G29" i="1" l="1"/>
  <c r="I16" i="1"/>
  <c r="I21" i="1" s="1"/>
  <c r="H39" i="1"/>
  <c r="G253" i="12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<sst xmlns="http://schemas.openxmlformats.org/spreadsheetml/2006/main" count="855" uniqueCount="409">
  <si>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</si>
  <si>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</si>
  <si>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</si>
  <si>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</si>
  <si>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</si>
  <si>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</si>
  <si>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</si>
  <si>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</si>
  <si>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</si>
  <si>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</si>
  <si>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</si>
  <si>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</si>
  <si>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</si>
  <si>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</si>
  <si>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</si>
  <si>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</si>
  <si>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</si>
  <si>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</si>
  <si>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</si>
  <si>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</si>
  <si>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</si>
  <si>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</si>
  <si>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</si>
  <si>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</si>
  <si>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</si>
  <si>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</si>
  <si>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</si>
  <si>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</si>
  <si>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</si>
  <si>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</si>
  <si>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</si>
  <si>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</si>
  <si>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</si>
  <si>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</si>
  <si>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</si>
  <si>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</si>
  <si>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</si>
  <si>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</si>
  <si>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</si>
  <si>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</si>
  <si>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</si>
  <si>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</si>
  <si>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</si>
  <si>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Rotava, Sídliště</t>
  </si>
  <si>
    <t>Rozpočet:</t>
  </si>
  <si>
    <t>Misto</t>
  </si>
  <si>
    <t>Rotava, Sídliště - parkovací a odstavná stání za blokem č. 25</t>
  </si>
  <si>
    <t>Město Rotava</t>
  </si>
  <si>
    <t>Sídliště 721</t>
  </si>
  <si>
    <t>Rotava</t>
  </si>
  <si>
    <t>35701</t>
  </si>
  <si>
    <t>00259551</t>
  </si>
  <si>
    <t>CZ00259551</t>
  </si>
  <si>
    <t>Rozpočet</t>
  </si>
  <si>
    <t>Celkem za stavbu</t>
  </si>
  <si>
    <t>CZK</t>
  </si>
  <si>
    <t xml:space="preserve">Popis rozpočtu:  - </t>
  </si>
  <si>
    <t>Parkoviště, chodník, schodiště, oprava přilehlé komunikace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</si>
  <si>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</si>
  <si>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</si>
  <si>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</si>
  <si>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</si>
  <si>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</si>
  <si>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</si>
  <si>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</si>
  <si>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</si>
  <si>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</si>
  <si>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</si>
  <si>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</si>
  <si>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</si>
  <si>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</si>
  <si>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</si>
  <si>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</si>
  <si>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</si>
  <si>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</si>
  <si>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</si>
  <si>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</si>
  <si>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</si>
  <si>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</si>
  <si>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</si>
  <si>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</si>
  <si>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</si>
  <si>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</si>
  <si>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</si>
  <si>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</si>
  <si>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</si>
  <si>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</si>
  <si>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</si>
  <si>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</si>
  <si>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</si>
  <si>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</si>
  <si>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</si>
  <si>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</si>
  <si>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</si>
  <si>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</si>
  <si>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</si>
  <si>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</si>
  <si>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</si>
  <si>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</si>
  <si>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</si>
  <si>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</si>
  <si>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</si>
  <si>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</si>
  <si>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</si>
  <si>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</si>
  <si>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</si>
  <si>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</si>
  <si>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</si>
  <si>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</si>
  <si>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112101102R00</t>
  </si>
  <si>
    <t>Kácení stromů listnatých o průměru kmene 30-50 cm</t>
  </si>
  <si>
    <t>kus</t>
  </si>
  <si>
    <t>POL1_0</t>
  </si>
  <si>
    <t>VV</t>
  </si>
  <si>
    <t>112201102R00</t>
  </si>
  <si>
    <t>Odstranění pařezů pod úrovní, o průměru 30 - 50 cm</t>
  </si>
  <si>
    <t>162301412R00</t>
  </si>
  <si>
    <t>Vod.přemístění kmenů listnatých, D 50cm  do 5000 m</t>
  </si>
  <si>
    <t>162301912R00</t>
  </si>
  <si>
    <t>Příplatek za dalších 5000m - kmeny listnaté D 50cm</t>
  </si>
  <si>
    <t>2*2</t>
  </si>
  <si>
    <t>162301422R00</t>
  </si>
  <si>
    <t>Vodorovné přemístění pařezů  D 50 cm do 5000 m</t>
  </si>
  <si>
    <t>162301922R00</t>
  </si>
  <si>
    <t>Příplatek za dalších 5000m - pařezy D 50cm</t>
  </si>
  <si>
    <t>121101101R00</t>
  </si>
  <si>
    <t>Sejmutí ornice s přemístěním do 50 m</t>
  </si>
  <si>
    <t>m3</t>
  </si>
  <si>
    <t>Parkovistě a přilehlý ch.:478,1388*0,10</t>
  </si>
  <si>
    <t>Chodník - konec:37,6992*0,10</t>
  </si>
  <si>
    <t>122202201R00</t>
  </si>
  <si>
    <t>Odkopávky pro silnice v hor. 3 do 100 m3</t>
  </si>
  <si>
    <t>Chodník - konec:37,6992*0,30</t>
  </si>
  <si>
    <t>122202209R00</t>
  </si>
  <si>
    <t>Příplatek za lepivost - odkop. pro silnice v hor.3</t>
  </si>
  <si>
    <t>132201211R00</t>
  </si>
  <si>
    <t>Hloubení rýh š.do 200 cm hor.3 do 100 m3,STROJNĚ</t>
  </si>
  <si>
    <t>Gabiony:(26,00+4,00)*1,20*1,50</t>
  </si>
  <si>
    <t>132201219R00</t>
  </si>
  <si>
    <t>Přípl.za lepivost,hloubení rýh 200cm,hor.3,STROJNĚ</t>
  </si>
  <si>
    <t>132201111R00</t>
  </si>
  <si>
    <t>Hloubení rýh š.do 60 cm v hor.3 do 100 m3, STROJNĚ</t>
  </si>
  <si>
    <t>Základy pro KB-BLOK:1,10*0,50*(15,60+16,28)</t>
  </si>
  <si>
    <t>132201119R00</t>
  </si>
  <si>
    <t>Přípl.za lepivost,hloubení rýh 60 cm,hor.3,STROJNĚ</t>
  </si>
  <si>
    <t>162701105R00</t>
  </si>
  <si>
    <t>Vodorovné přemístění výkopku z hor.1-4 do 10000 m</t>
  </si>
  <si>
    <t>162701109R00</t>
  </si>
  <si>
    <t>Příplatek k vod. přemístění hor.1-4 za další 1 km</t>
  </si>
  <si>
    <t>Chodník - konec:82,84376*8</t>
  </si>
  <si>
    <t>171201201R00</t>
  </si>
  <si>
    <t>Uložení sypaniny na skl.-sypanina na výšku přes 2m</t>
  </si>
  <si>
    <t>199000002R00</t>
  </si>
  <si>
    <t>Poplatek za skládku horniny 1- 4</t>
  </si>
  <si>
    <t>113107640R00</t>
  </si>
  <si>
    <t>Odstranění podkladu nad 50 m2,kam.drcené tl.40 cm</t>
  </si>
  <si>
    <t>m2</t>
  </si>
  <si>
    <t>153,4642</t>
  </si>
  <si>
    <t>199000003R00</t>
  </si>
  <si>
    <t>Poplatek za skládku horniny 5 - 7</t>
  </si>
  <si>
    <t>153,4642*0,40</t>
  </si>
  <si>
    <t>171101105R00</t>
  </si>
  <si>
    <t>Uložení sypaniny do násypů zhutněných na 103% PS</t>
  </si>
  <si>
    <t>Násyp parkoviště:((1,89+1,81+1,32+2,42+2,06)/5)*63,43</t>
  </si>
  <si>
    <t>182201101R00</t>
  </si>
  <si>
    <t>Svahování násypů</t>
  </si>
  <si>
    <t>83,7364</t>
  </si>
  <si>
    <t>181201102R00</t>
  </si>
  <si>
    <t>Úprava pláně v násypech v hor. 1-4, se zhutněním</t>
  </si>
  <si>
    <t>344,7264</t>
  </si>
  <si>
    <t>181101102R00</t>
  </si>
  <si>
    <t>Úprava pláně v zářezech v hor. 1-4, se zhutněním</t>
  </si>
  <si>
    <t>Asfalt:337,5865+178,2120+4,2697</t>
  </si>
  <si>
    <t>Dlažba 60mm:177,4772+1,6844+10,3932</t>
  </si>
  <si>
    <t>Dlažba 80mm:9,3994+3,5647</t>
  </si>
  <si>
    <t>Schody:18,7920</t>
  </si>
  <si>
    <t>113201111R00</t>
  </si>
  <si>
    <t>Vytrhání obrubníků chodníkových a parkových</t>
  </si>
  <si>
    <t>m</t>
  </si>
  <si>
    <t>89,2884</t>
  </si>
  <si>
    <t>113231330R00</t>
  </si>
  <si>
    <t>Bourání odvodňovacího žlabu, zatíž. C250, š.300 mm</t>
  </si>
  <si>
    <t>2,95</t>
  </si>
  <si>
    <t>113106122R00</t>
  </si>
  <si>
    <t>Rozebrání dlažeb z kamenných desek</t>
  </si>
  <si>
    <t>Demontáž stávajícího schodiště z betonových pražců</t>
  </si>
  <si>
    <t>POP</t>
  </si>
  <si>
    <t>Stávající schody:42,3225</t>
  </si>
  <si>
    <t>113151113R00</t>
  </si>
  <si>
    <t>Fréz.živič.krytu pl.do 500 m2,pruh do 75 cm,tl.4cm</t>
  </si>
  <si>
    <t>Kompletní konstrukce:179,2120+4,2697</t>
  </si>
  <si>
    <t>Pouze obrus:329,5176</t>
  </si>
  <si>
    <t>182301121R00</t>
  </si>
  <si>
    <t>Rozprostření ornice, svah, tl. do 10 cm, do 500 m2</t>
  </si>
  <si>
    <t>108,9314</t>
  </si>
  <si>
    <t>180401213R00</t>
  </si>
  <si>
    <t>Založení trávníku lučního výsevem ve svahu do 1:1</t>
  </si>
  <si>
    <t>00572410R</t>
  </si>
  <si>
    <t>Směs travní parková II. mírná zátěž PROFI, á 25 kg</t>
  </si>
  <si>
    <t>kg</t>
  </si>
  <si>
    <t>POL3_0</t>
  </si>
  <si>
    <t>108,9314*0,03</t>
  </si>
  <si>
    <t>185803113R00</t>
  </si>
  <si>
    <t>Ošetření trávníku na svahu 1:1</t>
  </si>
  <si>
    <t>273321117R00</t>
  </si>
  <si>
    <t>Železobeton zákl. desek z cem.portladských C 25/30</t>
  </si>
  <si>
    <t>(0,4033*1,80)*6</t>
  </si>
  <si>
    <t>273361411R00</t>
  </si>
  <si>
    <t>Výztuž základových desek ze svařovaných sítí,mosty</t>
  </si>
  <si>
    <t>t</t>
  </si>
  <si>
    <t>(((2,0276+1,8463)*1,80)*0,00202)*6</t>
  </si>
  <si>
    <t>273354111R00</t>
  </si>
  <si>
    <t>Bednění základových desek zřízení</t>
  </si>
  <si>
    <t>((0,16*5+0,25+0,35)*1,80+0,7360*2)*6</t>
  </si>
  <si>
    <t>273354211R00</t>
  </si>
  <si>
    <t>Bednění základových desek odstranění</t>
  </si>
  <si>
    <t>59228510R</t>
  </si>
  <si>
    <t>BEST-CANTO schodišťový prvek betonový, přírodní</t>
  </si>
  <si>
    <t>6*6*6</t>
  </si>
  <si>
    <t>274310020RAA</t>
  </si>
  <si>
    <t>Základový pas z betonu C 12/15, bednění, štěrkopískový podklad 10 cm</t>
  </si>
  <si>
    <t>POL2_0</t>
  </si>
  <si>
    <t>Boky schodiště:0,80*0,25*(15,60+16,28)</t>
  </si>
  <si>
    <t>327216113RT2</t>
  </si>
  <si>
    <t>Opěr.zeď gabion.š.paty 1m,v.1,5m,3vrst,oko 100/50, včetně dodávky lomového kamene</t>
  </si>
  <si>
    <t>Opěrná zeď:(30,00*1,00*1,00)+(30,00*1,00*1,00)+(26,00*1,00*1,00)</t>
  </si>
  <si>
    <t>348171211R00</t>
  </si>
  <si>
    <t>Osazení oc.zábradlí na zdech a valech do 100 kg/m</t>
  </si>
  <si>
    <t>Zábradlí na gabioniu:4,00+24,00</t>
  </si>
  <si>
    <t>Zábradlí na schodišti:16,7668+17,4468</t>
  </si>
  <si>
    <t>348942111R00</t>
  </si>
  <si>
    <t>Zábradlí ocel. s osazením do bet.bloků,ze 2 trubek</t>
  </si>
  <si>
    <t>348922231R00</t>
  </si>
  <si>
    <t>Zdivo plot.tl.200mm z tvar.2str.štíp.přír.KB-BLOK</t>
  </si>
  <si>
    <t>Levá strana schodů:11,4916</t>
  </si>
  <si>
    <t>Pravá strana schodů:11.1096</t>
  </si>
  <si>
    <t>341321310R00</t>
  </si>
  <si>
    <t>Beton nosných stěn železový C 16/20</t>
  </si>
  <si>
    <t>Levá strana schodů:11,4916*0,375</t>
  </si>
  <si>
    <t>Pravá strana schodů:11.1096*0,375</t>
  </si>
  <si>
    <t>341361221R00</t>
  </si>
  <si>
    <t>Výztuž stěn a příček z betonářské oceli 10 216(E)</t>
  </si>
  <si>
    <t>Levá strana schodů:(7,60+8,00)/0,20*1,50*0,222*0,001</t>
  </si>
  <si>
    <t>Pravá strana schodů:(7,94+8,34)/0,2*1,50*0,222*0,001</t>
  </si>
  <si>
    <t>564851111R00</t>
  </si>
  <si>
    <t>Podklad ze štěrkodrti po zhutnění tloušťky 15 cm</t>
  </si>
  <si>
    <t>Schodiště:15,96*1,80</t>
  </si>
  <si>
    <t>564871111R00</t>
  </si>
  <si>
    <t>Podklad ze štěrkodrti po zhutnění tloušťky 25 cm</t>
  </si>
  <si>
    <t>Základ gabionu:(26,00+4,00)*1,00</t>
  </si>
  <si>
    <t>564861111R00</t>
  </si>
  <si>
    <t>Podklad ze štěrkodrti po zhutnění tloušťky 20 cm</t>
  </si>
  <si>
    <t>Plocha parkoviště:337,5865*1,15</t>
  </si>
  <si>
    <t>Oprava komunikace:(179,2120+4,2697)*1,15</t>
  </si>
  <si>
    <t>567122112R00</t>
  </si>
  <si>
    <t>Podklad z kameniva zpev.cementem SC C8/10 tl.13 cm</t>
  </si>
  <si>
    <t>Plocha parkoviště:337,5865</t>
  </si>
  <si>
    <t>Oprava komunikace:179,2120+4,2697</t>
  </si>
  <si>
    <t>573111111R00</t>
  </si>
  <si>
    <t>Postřik živičný infiltr.+ posyp, asfalt. 0,60kg/m2</t>
  </si>
  <si>
    <t>565151211R00</t>
  </si>
  <si>
    <t>Podklad z obal kam.ACP 16+,ACP 22+,nad 3 m,tl.7 cm</t>
  </si>
  <si>
    <t>573211111R00</t>
  </si>
  <si>
    <t>Postřik živičný spojovací z asfaltu 0,5-0,7 kg/m2</t>
  </si>
  <si>
    <t>565151111R00</t>
  </si>
  <si>
    <t>Podklad z obal kam.ACP 16+,ACP 22+,do 3 m,tl. 7 cm</t>
  </si>
  <si>
    <t>577132211RT2</t>
  </si>
  <si>
    <t>Beton asfalt. ACO 8, nebo ACO 11, nad 3 m, 4 cm, plochy 201-1000 m2</t>
  </si>
  <si>
    <t>564851113R00</t>
  </si>
  <si>
    <t>Podklad ze štěrkodrti po zhutnění tloušťky 17 cm</t>
  </si>
  <si>
    <t>Chodník dl. 60mm:177,4772*1,15</t>
  </si>
  <si>
    <t>Chodník dl. 60mm reliéfní:1,6844*1,15</t>
  </si>
  <si>
    <t>Chod. přejezd 80mm:9,3994*1,15</t>
  </si>
  <si>
    <t>Chod. přejezd 80mm rel.:3,5647*1,15</t>
  </si>
  <si>
    <t>567122111R00</t>
  </si>
  <si>
    <t>Podklad z kameniva zpev.cementem SC C8/10 tl.12 cm</t>
  </si>
  <si>
    <t>Chodník dl. 60mm:177,4772</t>
  </si>
  <si>
    <t>Chodník dl. 60mm reliéfní:1,6844</t>
  </si>
  <si>
    <t>Chod. přejezd 80mm:9,3994</t>
  </si>
  <si>
    <t>Chod. přejezd 80mm rel.:3,5647</t>
  </si>
  <si>
    <t>Mezipodesty schodů:10,3932</t>
  </si>
  <si>
    <t>596215020R00</t>
  </si>
  <si>
    <t>Kladení zámkové dlažby tl. 6 cm do drtě tl. 3 cm</t>
  </si>
  <si>
    <t>Mezipodesty schodů 60mm:10,3932</t>
  </si>
  <si>
    <t>59245308R</t>
  </si>
  <si>
    <t>Dlažba BEST KLASIKO přírodní  20x10x6</t>
  </si>
  <si>
    <t>Chodník dl. 60mm:177,4772*1,05</t>
  </si>
  <si>
    <t>59245267R</t>
  </si>
  <si>
    <t>Dlažba BEST KLASIKO červená pro nevidomé 20x10x6, povrch STANDARD</t>
  </si>
  <si>
    <t>Chodník dl. 60mm reliéfní:1,6844*1,05</t>
  </si>
  <si>
    <t>596215040R00</t>
  </si>
  <si>
    <t>Kladení zámkové dlažby tl. 8 cm do drtě tl. 4 cm</t>
  </si>
  <si>
    <t>592452655R</t>
  </si>
  <si>
    <t>Dlažba BEST KLASIKO přírodní 20x10x8, povrch STANDARD</t>
  </si>
  <si>
    <t>Chod. přejezd 80mm:9,3994*1,05</t>
  </si>
  <si>
    <t>59245264R</t>
  </si>
  <si>
    <t>Dlažba BEST KLASIKO červená pro nevidomé 20x10x8, povrch STANDARD</t>
  </si>
  <si>
    <t>899231111R00</t>
  </si>
  <si>
    <t>Výšková úprava vstupu do 20 cm, zvýšení mříže</t>
  </si>
  <si>
    <t>899331111R00</t>
  </si>
  <si>
    <t>Výšková úprava vstupu do 20 cm, zvýšení poklopu</t>
  </si>
  <si>
    <t>917862111R00</t>
  </si>
  <si>
    <t>Osazení stojat. obrub.bet. s opěrou,lože z C 12/15</t>
  </si>
  <si>
    <t>100x30x15cm:15,3741+70,8612+0,9756</t>
  </si>
  <si>
    <t>100x15x15cm:3,9559+4,1513</t>
  </si>
  <si>
    <t>Přechodové obrubníky:2,00+2,00</t>
  </si>
  <si>
    <t>59217012R</t>
  </si>
  <si>
    <t>Obrubník silniční betonový 150x300x1000 mm, přírodní</t>
  </si>
  <si>
    <t>100x30x15cm:(15,3741+70,8612+0,9756)*1,01</t>
  </si>
  <si>
    <t>59217020R</t>
  </si>
  <si>
    <t>Obrubník nájezdový betonový 148,5x145x1000 mm, přírodní</t>
  </si>
  <si>
    <t>100x15x15cm:(3,9559+4,1513)*1,01</t>
  </si>
  <si>
    <t>59217021R</t>
  </si>
  <si>
    <t>Obrubník přechodový P betonový 150x250/145x975 mm, přírodní</t>
  </si>
  <si>
    <t>2,00</t>
  </si>
  <si>
    <t>59217022R</t>
  </si>
  <si>
    <t>Obrubník přechodový L betonový 150x250/145x975 mm, přírodní</t>
  </si>
  <si>
    <t>916561111R00</t>
  </si>
  <si>
    <t>Osazení záhon.obrubníků do lože z C 12/15 s opěrou</t>
  </si>
  <si>
    <t>100x25x8cm:99,4012+4,0678+1,9309+2,200</t>
  </si>
  <si>
    <t>59217003R</t>
  </si>
  <si>
    <t>Obrubník parkový betonový 80x250x1000 mm, přírodní</t>
  </si>
  <si>
    <t>100x25x8cm:(99,4012+4,0678+1,9309+2,200)*1,01</t>
  </si>
  <si>
    <t>915791111R00</t>
  </si>
  <si>
    <t>Předznačení pro značení dělicí čáry,vodicí proužky</t>
  </si>
  <si>
    <t>V10b:20*5,00</t>
  </si>
  <si>
    <t>11,2193</t>
  </si>
  <si>
    <t>915791112R00</t>
  </si>
  <si>
    <t>Předznačení pro značení stopčáry, zebry, nápisů</t>
  </si>
  <si>
    <t>4,3890</t>
  </si>
  <si>
    <t>915711111R00</t>
  </si>
  <si>
    <t>Vodorovné značení dělicích čar 12 cm střík.barvou</t>
  </si>
  <si>
    <t>915721111R00</t>
  </si>
  <si>
    <t>Vodorovné značení střík.barvou stopčar,zeber atd.</t>
  </si>
  <si>
    <t>919735113R00</t>
  </si>
  <si>
    <t>Řezání stávajícího živičného krytu tl. 10 - 15 cm</t>
  </si>
  <si>
    <t>35,4492+81,5229+14,8494+22,6176+22,5392+91,0286</t>
  </si>
  <si>
    <t>914001121R00</t>
  </si>
  <si>
    <t>Osaz.svislé dopr.značky a sloupku,Al patka, základ</t>
  </si>
  <si>
    <t>3 x dopravní značky parkoviště</t>
  </si>
  <si>
    <t>1 x znovuosazení dopravní značky "Zákaz vstupu psů"</t>
  </si>
  <si>
    <t>4</t>
  </si>
  <si>
    <t>40445050.AR</t>
  </si>
  <si>
    <t>Značka dopr inf IP 11-13 500/700 fól1, EG7letá</t>
  </si>
  <si>
    <t>IP12 + piktogram 255:1</t>
  </si>
  <si>
    <t>IP11b:2</t>
  </si>
  <si>
    <t>40445159.AR</t>
  </si>
  <si>
    <t>Značka dopr dodat E 8d-e 500/150 fól 1, EG 7 letá</t>
  </si>
  <si>
    <t>E8d:3</t>
  </si>
  <si>
    <t>966006215R00</t>
  </si>
  <si>
    <t>Odstranění  sloupků dopravních značek z Al patek</t>
  </si>
  <si>
    <t>IP11a:1</t>
  </si>
  <si>
    <t>Zákaz vstupu psů:1</t>
  </si>
  <si>
    <t>966006211R00</t>
  </si>
  <si>
    <t>Odstranění doprav. značky ze sloupů nebo konzolí</t>
  </si>
  <si>
    <t>Dodatková tabulka:1</t>
  </si>
  <si>
    <t>979082213R00</t>
  </si>
  <si>
    <t>Vodorovná doprava suti po suchu do 1 km</t>
  </si>
  <si>
    <t>Asfalt:45,14394</t>
  </si>
  <si>
    <t>Štěrk:135,0485</t>
  </si>
  <si>
    <t>979082219R00</t>
  </si>
  <si>
    <t>Příplatek za dopravu suti po suchu za další 1 km</t>
  </si>
  <si>
    <t>Asfalt:45,14394*17</t>
  </si>
  <si>
    <t>Štěrk:135,0485*17</t>
  </si>
  <si>
    <t>979084216R00</t>
  </si>
  <si>
    <t>Vodorovná doprava vybour. hmot po suchu do 5 km</t>
  </si>
  <si>
    <t>Obrubníky:19,64345</t>
  </si>
  <si>
    <t>Schody z pražců:10,15740</t>
  </si>
  <si>
    <t>979084219R00</t>
  </si>
  <si>
    <t>Příplatek k dopravě vybour.hmot za dalších 5 km</t>
  </si>
  <si>
    <t>Obrubníky:19,64345*3</t>
  </si>
  <si>
    <t>Schody z pražců:10,15740*3</t>
  </si>
  <si>
    <t>979990103R00</t>
  </si>
  <si>
    <t>Poplatek za skládku suti - beton do 30x30 cm</t>
  </si>
  <si>
    <t>979990112R00</t>
  </si>
  <si>
    <t>Poplatek za skládku suti-obal.kam.-asfalt do 30x30</t>
  </si>
  <si>
    <t>979990108R00</t>
  </si>
  <si>
    <t>Poplatek za skládku suti - železobeton</t>
  </si>
  <si>
    <t>Schody z bet. pražců:10,15740</t>
  </si>
  <si>
    <t>998225111R00</t>
  </si>
  <si>
    <t>Přesun hmot, pozemní komunikace, kryt živičný</t>
  </si>
  <si>
    <t>0,00337</t>
  </si>
  <si>
    <t>33,86511</t>
  </si>
  <si>
    <t>232,28708</t>
  </si>
  <si>
    <t>827,44273</t>
  </si>
  <si>
    <t>0,86476</t>
  </si>
  <si>
    <t>43,85314</t>
  </si>
  <si>
    <t>460510021R00</t>
  </si>
  <si>
    <t>Kabelový prostup z plast.trub, DN do 10,5 cm</t>
  </si>
  <si>
    <t>81,50</t>
  </si>
  <si>
    <t>3457114740R</t>
  </si>
  <si>
    <t>Trubka kabelová chránička KOPOHALF 06110/2</t>
  </si>
  <si>
    <t>005111021R</t>
  </si>
  <si>
    <t>Vytyčení inženýrských sítí</t>
  </si>
  <si>
    <t>Soubor</t>
  </si>
  <si>
    <t>005111020R</t>
  </si>
  <si>
    <t>Vytyčení stavby</t>
  </si>
  <si>
    <t>004111010R</t>
  </si>
  <si>
    <t xml:space="preserve">Průzkumné práce </t>
  </si>
  <si>
    <t>005211030R</t>
  </si>
  <si>
    <t xml:space="preserve">Dočasná dopravní opatření </t>
  </si>
  <si>
    <t>005211020R</t>
  </si>
  <si>
    <t>Ochrana stávaj. inženýrských sítí na staveništi</t>
  </si>
  <si>
    <t>005241020R</t>
  </si>
  <si>
    <t xml:space="preserve">Geodetické zaměření skutečného provedení 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</si>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</sst>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46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46" t="s">
        <v>43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1"/>
      <c r="F16" s="222"/>
      <c r="G16" s="221"/>
      <c r="H16" s="222"/>
      <c r="I16" s="221">
        <f>SUMIF(F49:F59,A16,I49:I59)+SUMIF(F49:F59,"PSU",I49:I59)</f>
        <v>0</v>
      </c>
      <c r="J16" s="223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1"/>
      <c r="F17" s="222"/>
      <c r="G17" s="221"/>
      <c r="H17" s="222"/>
      <c r="I17" s="221">
        <f>SUMIF(F49:F59,A17,I49:I59)</f>
        <v>0</v>
      </c>
      <c r="J17" s="223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1"/>
      <c r="F18" s="222"/>
      <c r="G18" s="221"/>
      <c r="H18" s="222"/>
      <c r="I18" s="221">
        <f>SUMIF(F49:F59,A18,I49:I59)</f>
        <v>0</v>
      </c>
      <c r="J18" s="223"/>
    </row>
    <row r="19" spans="1:10" ht="23.25" customHeight="1" x14ac:dyDescent="0.2">
      <c r="A19" s="142" t="s">
        <v>80</v>
      </c>
      <c r="B19" s="143" t="s">
        <v>26</v>
      </c>
      <c r="C19" s="58"/>
      <c r="D19" s="59"/>
      <c r="E19" s="221"/>
      <c r="F19" s="222"/>
      <c r="G19" s="221"/>
      <c r="H19" s="222"/>
      <c r="I19" s="221">
        <f>SUMIF(F49:F59,A19,I49:I59)</f>
        <v>0</v>
      </c>
      <c r="J19" s="223"/>
    </row>
    <row r="20" spans="1:10" ht="23.25" customHeight="1" x14ac:dyDescent="0.2">
      <c r="A20" s="142" t="s">
        <v>81</v>
      </c>
      <c r="B20" s="143" t="s">
        <v>27</v>
      </c>
      <c r="C20" s="58"/>
      <c r="D20" s="59"/>
      <c r="E20" s="221"/>
      <c r="F20" s="222"/>
      <c r="G20" s="221"/>
      <c r="H20" s="222"/>
      <c r="I20" s="221">
        <f>SUMIF(F49:F59,A20,I49:I59)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44581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53</v>
      </c>
      <c r="C39" s="208" t="s">
        <v>46</v>
      </c>
      <c r="D39" s="209"/>
      <c r="E39" s="209"/>
      <c r="F39" s="108">
        <f>'Rozpočet Pol'!AC253</f>
        <v>0</v>
      </c>
      <c r="G39" s="109">
        <f>'Rozpočet Pol'!AD253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0" t="s">
        <v>54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56</v>
      </c>
    </row>
    <row r="43" spans="1:52" x14ac:dyDescent="0.2">
      <c r="B43" s="213" t="s">
        <v>57</v>
      </c>
      <c r="C43" s="213"/>
      <c r="D43" s="213"/>
      <c r="E43" s="213"/>
      <c r="F43" s="213"/>
      <c r="G43" s="213"/>
      <c r="H43" s="213"/>
      <c r="I43" s="213"/>
      <c r="J43" s="213"/>
      <c r="AZ43" s="120" t="str">
        <f>B43</f>
        <v>Parkoviště, chodník, schodiště, oprava přilehlé komunikace</v>
      </c>
    </row>
    <row r="46" spans="1:52" ht="15.75" x14ac:dyDescent="0.25">
      <c r="B46" s="121" t="s">
        <v>58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59</v>
      </c>
      <c r="G48" s="130"/>
      <c r="H48" s="130"/>
      <c r="I48" s="214" t="s">
        <v>28</v>
      </c>
      <c r="J48" s="214"/>
    </row>
    <row r="49" spans="1:10" ht="25.5" customHeight="1" x14ac:dyDescent="0.2">
      <c r="A49" s="123"/>
      <c r="B49" s="131" t="s">
        <v>60</v>
      </c>
      <c r="C49" s="216" t="s">
        <v>61</v>
      </c>
      <c r="D49" s="217"/>
      <c r="E49" s="217"/>
      <c r="F49" s="133" t="s">
        <v>23</v>
      </c>
      <c r="G49" s="134"/>
      <c r="H49" s="134"/>
      <c r="I49" s="215">
        <f>'Rozpočet Pol'!G8</f>
        <v>0</v>
      </c>
      <c r="J49" s="215"/>
    </row>
    <row r="50" spans="1:10" ht="25.5" customHeight="1" x14ac:dyDescent="0.2">
      <c r="A50" s="123"/>
      <c r="B50" s="125" t="s">
        <v>62</v>
      </c>
      <c r="C50" s="206" t="s">
        <v>63</v>
      </c>
      <c r="D50" s="207"/>
      <c r="E50" s="207"/>
      <c r="F50" s="135" t="s">
        <v>23</v>
      </c>
      <c r="G50" s="136"/>
      <c r="H50" s="136"/>
      <c r="I50" s="205">
        <f>'Rozpočet Pol'!G83</f>
        <v>0</v>
      </c>
      <c r="J50" s="205"/>
    </row>
    <row r="51" spans="1:10" ht="25.5" customHeight="1" x14ac:dyDescent="0.2">
      <c r="A51" s="123"/>
      <c r="B51" s="125" t="s">
        <v>64</v>
      </c>
      <c r="C51" s="206" t="s">
        <v>65</v>
      </c>
      <c r="D51" s="207"/>
      <c r="E51" s="207"/>
      <c r="F51" s="135" t="s">
        <v>23</v>
      </c>
      <c r="G51" s="136"/>
      <c r="H51" s="136"/>
      <c r="I51" s="205">
        <f>'Rozpočet Pol'!G96</f>
        <v>0</v>
      </c>
      <c r="J51" s="205"/>
    </row>
    <row r="52" spans="1:10" ht="25.5" customHeight="1" x14ac:dyDescent="0.2">
      <c r="A52" s="123"/>
      <c r="B52" s="125" t="s">
        <v>66</v>
      </c>
      <c r="C52" s="206" t="s">
        <v>67</v>
      </c>
      <c r="D52" s="207"/>
      <c r="E52" s="207"/>
      <c r="F52" s="135" t="s">
        <v>23</v>
      </c>
      <c r="G52" s="136"/>
      <c r="H52" s="136"/>
      <c r="I52" s="205">
        <f>'Rozpočet Pol'!G114</f>
        <v>0</v>
      </c>
      <c r="J52" s="205"/>
    </row>
    <row r="53" spans="1:10" ht="25.5" customHeight="1" x14ac:dyDescent="0.2">
      <c r="A53" s="123"/>
      <c r="B53" s="125" t="s">
        <v>68</v>
      </c>
      <c r="C53" s="206" t="s">
        <v>69</v>
      </c>
      <c r="D53" s="207"/>
      <c r="E53" s="207"/>
      <c r="F53" s="135" t="s">
        <v>23</v>
      </c>
      <c r="G53" s="136"/>
      <c r="H53" s="136"/>
      <c r="I53" s="205">
        <f>'Rozpočet Pol'!G164</f>
        <v>0</v>
      </c>
      <c r="J53" s="205"/>
    </row>
    <row r="54" spans="1:10" ht="25.5" customHeight="1" x14ac:dyDescent="0.2">
      <c r="A54" s="123"/>
      <c r="B54" s="125" t="s">
        <v>70</v>
      </c>
      <c r="C54" s="206" t="s">
        <v>71</v>
      </c>
      <c r="D54" s="207"/>
      <c r="E54" s="207"/>
      <c r="F54" s="135" t="s">
        <v>23</v>
      </c>
      <c r="G54" s="136"/>
      <c r="H54" s="136"/>
      <c r="I54" s="205">
        <f>'Rozpočet Pol'!G167</f>
        <v>0</v>
      </c>
      <c r="J54" s="205"/>
    </row>
    <row r="55" spans="1:10" ht="25.5" customHeight="1" x14ac:dyDescent="0.2">
      <c r="A55" s="123"/>
      <c r="B55" s="125" t="s">
        <v>72</v>
      </c>
      <c r="C55" s="206" t="s">
        <v>73</v>
      </c>
      <c r="D55" s="207"/>
      <c r="E55" s="207"/>
      <c r="F55" s="135" t="s">
        <v>23</v>
      </c>
      <c r="G55" s="136"/>
      <c r="H55" s="136"/>
      <c r="I55" s="205">
        <f>'Rozpočet Pol'!G205</f>
        <v>0</v>
      </c>
      <c r="J55" s="205"/>
    </row>
    <row r="56" spans="1:10" ht="25.5" customHeight="1" x14ac:dyDescent="0.2">
      <c r="A56" s="123"/>
      <c r="B56" s="125" t="s">
        <v>74</v>
      </c>
      <c r="C56" s="206" t="s">
        <v>75</v>
      </c>
      <c r="D56" s="207"/>
      <c r="E56" s="207"/>
      <c r="F56" s="135" t="s">
        <v>23</v>
      </c>
      <c r="G56" s="136"/>
      <c r="H56" s="136"/>
      <c r="I56" s="205">
        <f>'Rozpočet Pol'!G213</f>
        <v>0</v>
      </c>
      <c r="J56" s="205"/>
    </row>
    <row r="57" spans="1:10" ht="25.5" customHeight="1" x14ac:dyDescent="0.2">
      <c r="A57" s="123"/>
      <c r="B57" s="125" t="s">
        <v>76</v>
      </c>
      <c r="C57" s="206" t="s">
        <v>77</v>
      </c>
      <c r="D57" s="207"/>
      <c r="E57" s="207"/>
      <c r="F57" s="135" t="s">
        <v>23</v>
      </c>
      <c r="G57" s="136"/>
      <c r="H57" s="136"/>
      <c r="I57" s="205">
        <f>'Rozpočet Pol'!G232</f>
        <v>0</v>
      </c>
      <c r="J57" s="205"/>
    </row>
    <row r="58" spans="1:10" ht="25.5" customHeight="1" x14ac:dyDescent="0.2">
      <c r="A58" s="123"/>
      <c r="B58" s="125" t="s">
        <v>78</v>
      </c>
      <c r="C58" s="206" t="s">
        <v>79</v>
      </c>
      <c r="D58" s="207"/>
      <c r="E58" s="207"/>
      <c r="F58" s="135" t="s">
        <v>25</v>
      </c>
      <c r="G58" s="136"/>
      <c r="H58" s="136"/>
      <c r="I58" s="205">
        <f>'Rozpočet Pol'!G240</f>
        <v>0</v>
      </c>
      <c r="J58" s="205"/>
    </row>
    <row r="59" spans="1:10" ht="25.5" customHeight="1" x14ac:dyDescent="0.2">
      <c r="A59" s="123"/>
      <c r="B59" s="132" t="s">
        <v>80</v>
      </c>
      <c r="C59" s="202" t="s">
        <v>26</v>
      </c>
      <c r="D59" s="203"/>
      <c r="E59" s="203"/>
      <c r="F59" s="137" t="s">
        <v>80</v>
      </c>
      <c r="G59" s="138"/>
      <c r="H59" s="138"/>
      <c r="I59" s="201">
        <f>'Rozpočet Pol'!G245</f>
        <v>0</v>
      </c>
      <c r="J59" s="201"/>
    </row>
    <row r="60" spans="1:10" ht="25.5" customHeight="1" x14ac:dyDescent="0.2">
      <c r="A60" s="124"/>
      <c r="B60" s="128" t="s">
        <v>1</v>
      </c>
      <c r="C60" s="128"/>
      <c r="D60" s="129"/>
      <c r="E60" s="129"/>
      <c r="F60" s="139"/>
      <c r="G60" s="140"/>
      <c r="H60" s="140"/>
      <c r="I60" s="204">
        <f>SUM(I49:I59)</f>
        <v>0</v>
      </c>
      <c r="J60" s="204"/>
    </row>
    <row r="61" spans="1:10" x14ac:dyDescent="0.2">
      <c r="F61" s="141"/>
      <c r="G61" s="96"/>
      <c r="H61" s="141"/>
      <c r="I61" s="96"/>
      <c r="J61" s="96"/>
    </row>
    <row r="62" spans="1:10" x14ac:dyDescent="0.2">
      <c r="F62" s="141"/>
      <c r="G62" s="96"/>
      <c r="H62" s="141"/>
      <c r="I62" s="96"/>
      <c r="J62" s="96"/>
    </row>
    <row r="63" spans="1:10" x14ac:dyDescent="0.2">
      <c r="F63" s="141"/>
      <c r="G63" s="96"/>
      <c r="H63" s="141"/>
      <c r="I63" s="96"/>
      <c r="J6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9:J59"/>
    <mergeCell ref="C59:E59"/>
    <mergeCell ref="I60:J60"/>
    <mergeCell ref="I56:J56"/>
    <mergeCell ref="C56:E56"/>
    <mergeCell ref="I57:J57"/>
    <mergeCell ref="C57:E57"/>
    <mergeCell ref="I58:J58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6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2" t="s">
        <v>6</v>
      </c>
      <c r="B1" s="272"/>
      <c r="C1" s="272"/>
      <c r="D1" s="272"/>
      <c r="E1" s="272"/>
      <c r="F1" s="272"/>
      <c r="G1" s="272"/>
      <c r="AE1" t="s">
        <v>83</v>
      </c>
    </row>
    <row r="2" spans="1:60" ht="24.95" customHeight="1" x14ac:dyDescent="0.2">
      <c r="A2" s="146" t="s">
        <v>82</v>
      </c>
      <c r="B2" s="144"/>
      <c r="C2" s="273" t="s">
        <v>46</v>
      </c>
      <c r="D2" s="274"/>
      <c r="E2" s="274"/>
      <c r="F2" s="274"/>
      <c r="G2" s="275"/>
      <c r="AE2" t="s">
        <v>84</v>
      </c>
    </row>
    <row r="3" spans="1:60" ht="24.95" customHeight="1" x14ac:dyDescent="0.2">
      <c r="A3" s="147" t="s">
        <v>7</v>
      </c>
      <c r="B3" s="145"/>
      <c r="C3" s="276" t="s">
        <v>43</v>
      </c>
      <c r="D3" s="277"/>
      <c r="E3" s="277"/>
      <c r="F3" s="277"/>
      <c r="G3" s="278"/>
      <c r="AE3" t="s">
        <v>85</v>
      </c>
    </row>
    <row r="4" spans="1:60" ht="24.95" hidden="1" customHeight="1" x14ac:dyDescent="0.2">
      <c r="A4" s="147" t="s">
        <v>8</v>
      </c>
      <c r="B4" s="145"/>
      <c r="C4" s="276"/>
      <c r="D4" s="277"/>
      <c r="E4" s="277"/>
      <c r="F4" s="277"/>
      <c r="G4" s="278"/>
      <c r="AE4" t="s">
        <v>86</v>
      </c>
    </row>
    <row r="5" spans="1:60" hidden="1" x14ac:dyDescent="0.2">
      <c r="A5" s="148" t="s">
        <v>87</v>
      </c>
      <c r="B5" s="149"/>
      <c r="C5" s="150"/>
      <c r="D5" s="151"/>
      <c r="E5" s="151"/>
      <c r="F5" s="151"/>
      <c r="G5" s="152"/>
      <c r="AE5" t="s">
        <v>88</v>
      </c>
    </row>
    <row r="7" spans="1:60" ht="38.25" x14ac:dyDescent="0.2">
      <c r="A7" s="158" t="s">
        <v>89</v>
      </c>
      <c r="B7" s="159" t="s">
        <v>90</v>
      </c>
      <c r="C7" s="159" t="s">
        <v>91</v>
      </c>
      <c r="D7" s="158" t="s">
        <v>92</v>
      </c>
      <c r="E7" s="158" t="s">
        <v>93</v>
      </c>
      <c r="F7" s="153" t="s">
        <v>94</v>
      </c>
      <c r="G7" s="175" t="s">
        <v>28</v>
      </c>
      <c r="H7" s="176" t="s">
        <v>29</v>
      </c>
      <c r="I7" s="176" t="s">
        <v>95</v>
      </c>
      <c r="J7" s="176" t="s">
        <v>30</v>
      </c>
      <c r="K7" s="176" t="s">
        <v>96</v>
      </c>
      <c r="L7" s="176" t="s">
        <v>97</v>
      </c>
      <c r="M7" s="176" t="s">
        <v>98</v>
      </c>
      <c r="N7" s="176" t="s">
        <v>99</v>
      </c>
      <c r="O7" s="176" t="s">
        <v>100</v>
      </c>
      <c r="P7" s="176" t="s">
        <v>101</v>
      </c>
      <c r="Q7" s="176" t="s">
        <v>102</v>
      </c>
      <c r="R7" s="176" t="s">
        <v>103</v>
      </c>
      <c r="S7" s="176" t="s">
        <v>104</v>
      </c>
      <c r="T7" s="176" t="s">
        <v>105</v>
      </c>
      <c r="U7" s="161" t="s">
        <v>106</v>
      </c>
    </row>
    <row r="8" spans="1:60" x14ac:dyDescent="0.2">
      <c r="A8" s="177" t="s">
        <v>107</v>
      </c>
      <c r="B8" s="178" t="s">
        <v>60</v>
      </c>
      <c r="C8" s="179" t="s">
        <v>61</v>
      </c>
      <c r="D8" s="160"/>
      <c r="E8" s="180"/>
      <c r="F8" s="181"/>
      <c r="G8" s="181">
        <f>SUMIF(AE9:AE82,"&lt;&gt;NOR",G9:G82)</f>
        <v>0</v>
      </c>
      <c r="H8" s="181"/>
      <c r="I8" s="181">
        <f>SUM(I9:I82)</f>
        <v>0</v>
      </c>
      <c r="J8" s="181"/>
      <c r="K8" s="181">
        <f>SUM(K9:K82)</f>
        <v>0</v>
      </c>
      <c r="L8" s="181"/>
      <c r="M8" s="181">
        <f>SUM(M9:M82)</f>
        <v>0</v>
      </c>
      <c r="N8" s="160"/>
      <c r="O8" s="160">
        <f>SUM(O9:O82)</f>
        <v>3.3699999999999997E-3</v>
      </c>
      <c r="P8" s="160"/>
      <c r="Q8" s="160">
        <f>SUM(Q9:Q82)</f>
        <v>210.86887999999999</v>
      </c>
      <c r="R8" s="160"/>
      <c r="S8" s="160"/>
      <c r="T8" s="177"/>
      <c r="U8" s="160">
        <f>SUM(U9:U82)</f>
        <v>197.11999999999995</v>
      </c>
      <c r="AE8" t="s">
        <v>108</v>
      </c>
    </row>
    <row r="9" spans="1:60" outlineLevel="1" x14ac:dyDescent="0.2">
      <c r="A9" s="155">
        <v>1</v>
      </c>
      <c r="B9" s="162" t="s">
        <v>109</v>
      </c>
      <c r="C9" s="193" t="s">
        <v>110</v>
      </c>
      <c r="D9" s="164" t="s">
        <v>111</v>
      </c>
      <c r="E9" s="169">
        <v>2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0.88</v>
      </c>
      <c r="U9" s="164">
        <f>ROUND(E9*T9,2)</f>
        <v>1.76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112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2"/>
      <c r="C10" s="194" t="s">
        <v>62</v>
      </c>
      <c r="D10" s="166"/>
      <c r="E10" s="170">
        <v>2</v>
      </c>
      <c r="F10" s="173"/>
      <c r="G10" s="173"/>
      <c r="H10" s="173"/>
      <c r="I10" s="173"/>
      <c r="J10" s="173"/>
      <c r="K10" s="173"/>
      <c r="L10" s="173"/>
      <c r="M10" s="173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113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2</v>
      </c>
      <c r="B11" s="162" t="s">
        <v>114</v>
      </c>
      <c r="C11" s="193" t="s">
        <v>115</v>
      </c>
      <c r="D11" s="164" t="s">
        <v>111</v>
      </c>
      <c r="E11" s="169">
        <v>2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4">
        <v>5.0000000000000002E-5</v>
      </c>
      <c r="O11" s="164">
        <f>ROUND(E11*N11,5)</f>
        <v>1E-4</v>
      </c>
      <c r="P11" s="164">
        <v>0</v>
      </c>
      <c r="Q11" s="164">
        <f>ROUND(E11*P11,5)</f>
        <v>0</v>
      </c>
      <c r="R11" s="164"/>
      <c r="S11" s="164"/>
      <c r="T11" s="165">
        <v>1.655</v>
      </c>
      <c r="U11" s="164">
        <f>ROUND(E11*T11,2)</f>
        <v>3.31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112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/>
      <c r="B12" s="162"/>
      <c r="C12" s="194" t="s">
        <v>62</v>
      </c>
      <c r="D12" s="166"/>
      <c r="E12" s="170">
        <v>2</v>
      </c>
      <c r="F12" s="173"/>
      <c r="G12" s="173"/>
      <c r="H12" s="173"/>
      <c r="I12" s="173"/>
      <c r="J12" s="173"/>
      <c r="K12" s="173"/>
      <c r="L12" s="173"/>
      <c r="M12" s="173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113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3</v>
      </c>
      <c r="B13" s="162" t="s">
        <v>116</v>
      </c>
      <c r="C13" s="193" t="s">
        <v>117</v>
      </c>
      <c r="D13" s="164" t="s">
        <v>111</v>
      </c>
      <c r="E13" s="169">
        <v>2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4">
        <v>0</v>
      </c>
      <c r="O13" s="164">
        <f>ROUND(E13*N13,5)</f>
        <v>0</v>
      </c>
      <c r="P13" s="164">
        <v>0</v>
      </c>
      <c r="Q13" s="164">
        <f>ROUND(E13*P13,5)</f>
        <v>0</v>
      </c>
      <c r="R13" s="164"/>
      <c r="S13" s="164"/>
      <c r="T13" s="165">
        <v>0.96</v>
      </c>
      <c r="U13" s="164">
        <f>ROUND(E13*T13,2)</f>
        <v>1.92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112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/>
      <c r="B14" s="162"/>
      <c r="C14" s="194" t="s">
        <v>62</v>
      </c>
      <c r="D14" s="166"/>
      <c r="E14" s="170">
        <v>2</v>
      </c>
      <c r="F14" s="173"/>
      <c r="G14" s="173"/>
      <c r="H14" s="173"/>
      <c r="I14" s="173"/>
      <c r="J14" s="173"/>
      <c r="K14" s="173"/>
      <c r="L14" s="173"/>
      <c r="M14" s="173"/>
      <c r="N14" s="164"/>
      <c r="O14" s="164"/>
      <c r="P14" s="164"/>
      <c r="Q14" s="164"/>
      <c r="R14" s="164"/>
      <c r="S14" s="164"/>
      <c r="T14" s="165"/>
      <c r="U14" s="164"/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113</v>
      </c>
      <c r="AF14" s="154"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4</v>
      </c>
      <c r="B15" s="162" t="s">
        <v>118</v>
      </c>
      <c r="C15" s="193" t="s">
        <v>119</v>
      </c>
      <c r="D15" s="164" t="s">
        <v>111</v>
      </c>
      <c r="E15" s="169">
        <v>4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4">
        <v>0</v>
      </c>
      <c r="O15" s="164">
        <f>ROUND(E15*N15,5)</f>
        <v>0</v>
      </c>
      <c r="P15" s="164">
        <v>0</v>
      </c>
      <c r="Q15" s="164">
        <f>ROUND(E15*P15,5)</f>
        <v>0</v>
      </c>
      <c r="R15" s="164"/>
      <c r="S15" s="164"/>
      <c r="T15" s="165">
        <v>0</v>
      </c>
      <c r="U15" s="164">
        <f>ROUND(E15*T15,2)</f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112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/>
      <c r="B16" s="162"/>
      <c r="C16" s="194" t="s">
        <v>120</v>
      </c>
      <c r="D16" s="166"/>
      <c r="E16" s="170">
        <v>4</v>
      </c>
      <c r="F16" s="173"/>
      <c r="G16" s="173"/>
      <c r="H16" s="173"/>
      <c r="I16" s="173"/>
      <c r="J16" s="173"/>
      <c r="K16" s="173"/>
      <c r="L16" s="173"/>
      <c r="M16" s="173"/>
      <c r="N16" s="164"/>
      <c r="O16" s="164"/>
      <c r="P16" s="164"/>
      <c r="Q16" s="164"/>
      <c r="R16" s="164"/>
      <c r="S16" s="164"/>
      <c r="T16" s="165"/>
      <c r="U16" s="164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113</v>
      </c>
      <c r="AF16" s="154">
        <v>0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5</v>
      </c>
      <c r="B17" s="162" t="s">
        <v>121</v>
      </c>
      <c r="C17" s="193" t="s">
        <v>122</v>
      </c>
      <c r="D17" s="164" t="s">
        <v>111</v>
      </c>
      <c r="E17" s="169">
        <v>2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5">
        <v>0.30299999999999999</v>
      </c>
      <c r="U17" s="164">
        <f>ROUND(E17*T17,2)</f>
        <v>0.61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112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/>
      <c r="B18" s="162"/>
      <c r="C18" s="194" t="s">
        <v>62</v>
      </c>
      <c r="D18" s="166"/>
      <c r="E18" s="170">
        <v>2</v>
      </c>
      <c r="F18" s="173"/>
      <c r="G18" s="173"/>
      <c r="H18" s="173"/>
      <c r="I18" s="173"/>
      <c r="J18" s="173"/>
      <c r="K18" s="173"/>
      <c r="L18" s="173"/>
      <c r="M18" s="173"/>
      <c r="N18" s="164"/>
      <c r="O18" s="164"/>
      <c r="P18" s="164"/>
      <c r="Q18" s="164"/>
      <c r="R18" s="164"/>
      <c r="S18" s="164"/>
      <c r="T18" s="165"/>
      <c r="U18" s="164"/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113</v>
      </c>
      <c r="AF18" s="154">
        <v>0</v>
      </c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6</v>
      </c>
      <c r="B19" s="162" t="s">
        <v>123</v>
      </c>
      <c r="C19" s="193" t="s">
        <v>124</v>
      </c>
      <c r="D19" s="164" t="s">
        <v>111</v>
      </c>
      <c r="E19" s="169">
        <v>4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4">
        <v>0</v>
      </c>
      <c r="O19" s="164">
        <f>ROUND(E19*N19,5)</f>
        <v>0</v>
      </c>
      <c r="P19" s="164">
        <v>0</v>
      </c>
      <c r="Q19" s="164">
        <f>ROUND(E19*P19,5)</f>
        <v>0</v>
      </c>
      <c r="R19" s="164"/>
      <c r="S19" s="164"/>
      <c r="T19" s="165">
        <v>0</v>
      </c>
      <c r="U19" s="164">
        <f>ROUND(E19*T19,2)</f>
        <v>0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112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/>
      <c r="B20" s="162"/>
      <c r="C20" s="194" t="s">
        <v>120</v>
      </c>
      <c r="D20" s="166"/>
      <c r="E20" s="170">
        <v>4</v>
      </c>
      <c r="F20" s="173"/>
      <c r="G20" s="173"/>
      <c r="H20" s="173"/>
      <c r="I20" s="173"/>
      <c r="J20" s="173"/>
      <c r="K20" s="173"/>
      <c r="L20" s="173"/>
      <c r="M20" s="173"/>
      <c r="N20" s="164"/>
      <c r="O20" s="164"/>
      <c r="P20" s="164"/>
      <c r="Q20" s="164"/>
      <c r="R20" s="164"/>
      <c r="S20" s="164"/>
      <c r="T20" s="165"/>
      <c r="U20" s="164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113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7</v>
      </c>
      <c r="B21" s="162" t="s">
        <v>125</v>
      </c>
      <c r="C21" s="193" t="s">
        <v>126</v>
      </c>
      <c r="D21" s="164" t="s">
        <v>127</v>
      </c>
      <c r="E21" s="169">
        <v>51.583799999999997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4">
        <v>0</v>
      </c>
      <c r="O21" s="164">
        <f>ROUND(E21*N21,5)</f>
        <v>0</v>
      </c>
      <c r="P21" s="164">
        <v>0</v>
      </c>
      <c r="Q21" s="164">
        <f>ROUND(E21*P21,5)</f>
        <v>0</v>
      </c>
      <c r="R21" s="164"/>
      <c r="S21" s="164"/>
      <c r="T21" s="165">
        <v>9.7000000000000003E-2</v>
      </c>
      <c r="U21" s="164">
        <f>ROUND(E21*T21,2)</f>
        <v>5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112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/>
      <c r="B22" s="162"/>
      <c r="C22" s="194" t="s">
        <v>128</v>
      </c>
      <c r="D22" s="166"/>
      <c r="E22" s="170">
        <v>47.813879999999997</v>
      </c>
      <c r="F22" s="173"/>
      <c r="G22" s="173"/>
      <c r="H22" s="173"/>
      <c r="I22" s="173"/>
      <c r="J22" s="173"/>
      <c r="K22" s="173"/>
      <c r="L22" s="173"/>
      <c r="M22" s="173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113</v>
      </c>
      <c r="AF22" s="154">
        <v>0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/>
      <c r="B23" s="162"/>
      <c r="C23" s="194" t="s">
        <v>129</v>
      </c>
      <c r="D23" s="166"/>
      <c r="E23" s="170">
        <v>3.7699199999999999</v>
      </c>
      <c r="F23" s="173"/>
      <c r="G23" s="173"/>
      <c r="H23" s="173"/>
      <c r="I23" s="173"/>
      <c r="J23" s="173"/>
      <c r="K23" s="173"/>
      <c r="L23" s="173"/>
      <c r="M23" s="173"/>
      <c r="N23" s="164"/>
      <c r="O23" s="164"/>
      <c r="P23" s="164"/>
      <c r="Q23" s="164"/>
      <c r="R23" s="164"/>
      <c r="S23" s="164"/>
      <c r="T23" s="165"/>
      <c r="U23" s="164"/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113</v>
      </c>
      <c r="AF23" s="154">
        <v>0</v>
      </c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8</v>
      </c>
      <c r="B24" s="162" t="s">
        <v>130</v>
      </c>
      <c r="C24" s="193" t="s">
        <v>131</v>
      </c>
      <c r="D24" s="164" t="s">
        <v>127</v>
      </c>
      <c r="E24" s="169">
        <v>11.309760000000001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4">
        <v>0</v>
      </c>
      <c r="O24" s="164">
        <f>ROUND(E24*N24,5)</f>
        <v>0</v>
      </c>
      <c r="P24" s="164">
        <v>0</v>
      </c>
      <c r="Q24" s="164">
        <f>ROUND(E24*P24,5)</f>
        <v>0</v>
      </c>
      <c r="R24" s="164"/>
      <c r="S24" s="164"/>
      <c r="T24" s="165">
        <v>0.42199999999999999</v>
      </c>
      <c r="U24" s="164">
        <f>ROUND(E24*T24,2)</f>
        <v>4.7699999999999996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112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/>
      <c r="B25" s="162"/>
      <c r="C25" s="194" t="s">
        <v>132</v>
      </c>
      <c r="D25" s="166"/>
      <c r="E25" s="170">
        <v>11.309760000000001</v>
      </c>
      <c r="F25" s="173"/>
      <c r="G25" s="173"/>
      <c r="H25" s="173"/>
      <c r="I25" s="173"/>
      <c r="J25" s="173"/>
      <c r="K25" s="173"/>
      <c r="L25" s="173"/>
      <c r="M25" s="173"/>
      <c r="N25" s="164"/>
      <c r="O25" s="164"/>
      <c r="P25" s="164"/>
      <c r="Q25" s="164"/>
      <c r="R25" s="164"/>
      <c r="S25" s="164"/>
      <c r="T25" s="165"/>
      <c r="U25" s="164"/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113</v>
      </c>
      <c r="AF25" s="154">
        <v>0</v>
      </c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>
        <v>9</v>
      </c>
      <c r="B26" s="162" t="s">
        <v>133</v>
      </c>
      <c r="C26" s="193" t="s">
        <v>134</v>
      </c>
      <c r="D26" s="164" t="s">
        <v>127</v>
      </c>
      <c r="E26" s="169">
        <v>11.309760000000001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4">
        <v>0</v>
      </c>
      <c r="O26" s="164">
        <f>ROUND(E26*N26,5)</f>
        <v>0</v>
      </c>
      <c r="P26" s="164">
        <v>0</v>
      </c>
      <c r="Q26" s="164">
        <f>ROUND(E26*P26,5)</f>
        <v>0</v>
      </c>
      <c r="R26" s="164"/>
      <c r="S26" s="164"/>
      <c r="T26" s="165">
        <v>8.7999999999999995E-2</v>
      </c>
      <c r="U26" s="164">
        <f>ROUND(E26*T26,2)</f>
        <v>1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112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/>
      <c r="B27" s="162"/>
      <c r="C27" s="194" t="s">
        <v>132</v>
      </c>
      <c r="D27" s="166"/>
      <c r="E27" s="170">
        <v>11.309760000000001</v>
      </c>
      <c r="F27" s="173"/>
      <c r="G27" s="173"/>
      <c r="H27" s="173"/>
      <c r="I27" s="173"/>
      <c r="J27" s="173"/>
      <c r="K27" s="173"/>
      <c r="L27" s="173"/>
      <c r="M27" s="173"/>
      <c r="N27" s="164"/>
      <c r="O27" s="164"/>
      <c r="P27" s="164"/>
      <c r="Q27" s="164"/>
      <c r="R27" s="164"/>
      <c r="S27" s="164"/>
      <c r="T27" s="165"/>
      <c r="U27" s="164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113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10</v>
      </c>
      <c r="B28" s="162" t="s">
        <v>135</v>
      </c>
      <c r="C28" s="193" t="s">
        <v>136</v>
      </c>
      <c r="D28" s="164" t="s">
        <v>127</v>
      </c>
      <c r="E28" s="169">
        <v>54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4">
        <v>0</v>
      </c>
      <c r="O28" s="164">
        <f>ROUND(E28*N28,5)</f>
        <v>0</v>
      </c>
      <c r="P28" s="164">
        <v>0</v>
      </c>
      <c r="Q28" s="164">
        <f>ROUND(E28*P28,5)</f>
        <v>0</v>
      </c>
      <c r="R28" s="164"/>
      <c r="S28" s="164"/>
      <c r="T28" s="165">
        <v>0.2</v>
      </c>
      <c r="U28" s="164">
        <f>ROUND(E28*T28,2)</f>
        <v>10.8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112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/>
      <c r="B29" s="162"/>
      <c r="C29" s="194" t="s">
        <v>137</v>
      </c>
      <c r="D29" s="166"/>
      <c r="E29" s="170">
        <v>54</v>
      </c>
      <c r="F29" s="173"/>
      <c r="G29" s="173"/>
      <c r="H29" s="173"/>
      <c r="I29" s="173"/>
      <c r="J29" s="173"/>
      <c r="K29" s="173"/>
      <c r="L29" s="173"/>
      <c r="M29" s="173"/>
      <c r="N29" s="164"/>
      <c r="O29" s="164"/>
      <c r="P29" s="164"/>
      <c r="Q29" s="164"/>
      <c r="R29" s="164"/>
      <c r="S29" s="164"/>
      <c r="T29" s="165"/>
      <c r="U29" s="164"/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113</v>
      </c>
      <c r="AF29" s="154">
        <v>0</v>
      </c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11</v>
      </c>
      <c r="B30" s="162" t="s">
        <v>138</v>
      </c>
      <c r="C30" s="193" t="s">
        <v>139</v>
      </c>
      <c r="D30" s="164" t="s">
        <v>127</v>
      </c>
      <c r="E30" s="169">
        <v>54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64">
        <v>0</v>
      </c>
      <c r="O30" s="164">
        <f>ROUND(E30*N30,5)</f>
        <v>0</v>
      </c>
      <c r="P30" s="164">
        <v>0</v>
      </c>
      <c r="Q30" s="164">
        <f>ROUND(E30*P30,5)</f>
        <v>0</v>
      </c>
      <c r="R30" s="164"/>
      <c r="S30" s="164"/>
      <c r="T30" s="165">
        <v>8.4000000000000005E-2</v>
      </c>
      <c r="U30" s="164">
        <f>ROUND(E30*T30,2)</f>
        <v>4.54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112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/>
      <c r="B31" s="162"/>
      <c r="C31" s="194" t="s">
        <v>137</v>
      </c>
      <c r="D31" s="166"/>
      <c r="E31" s="170">
        <v>54</v>
      </c>
      <c r="F31" s="173"/>
      <c r="G31" s="173"/>
      <c r="H31" s="173"/>
      <c r="I31" s="173"/>
      <c r="J31" s="173"/>
      <c r="K31" s="173"/>
      <c r="L31" s="173"/>
      <c r="M31" s="173"/>
      <c r="N31" s="164"/>
      <c r="O31" s="164"/>
      <c r="P31" s="164"/>
      <c r="Q31" s="164"/>
      <c r="R31" s="164"/>
      <c r="S31" s="164"/>
      <c r="T31" s="165"/>
      <c r="U31" s="164"/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113</v>
      </c>
      <c r="AF31" s="154">
        <v>0</v>
      </c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ht="22.5" outlineLevel="1" x14ac:dyDescent="0.2">
      <c r="A32" s="155">
        <v>12</v>
      </c>
      <c r="B32" s="162" t="s">
        <v>140</v>
      </c>
      <c r="C32" s="193" t="s">
        <v>141</v>
      </c>
      <c r="D32" s="164" t="s">
        <v>127</v>
      </c>
      <c r="E32" s="169">
        <v>17.533999999999999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4">
        <v>0</v>
      </c>
      <c r="O32" s="164">
        <f>ROUND(E32*N32,5)</f>
        <v>0</v>
      </c>
      <c r="P32" s="164">
        <v>0</v>
      </c>
      <c r="Q32" s="164">
        <f>ROUND(E32*P32,5)</f>
        <v>0</v>
      </c>
      <c r="R32" s="164"/>
      <c r="S32" s="164"/>
      <c r="T32" s="165">
        <v>0.23</v>
      </c>
      <c r="U32" s="164">
        <f>ROUND(E32*T32,2)</f>
        <v>4.03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112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/>
      <c r="B33" s="162"/>
      <c r="C33" s="194" t="s">
        <v>142</v>
      </c>
      <c r="D33" s="166"/>
      <c r="E33" s="170">
        <v>17.533999999999999</v>
      </c>
      <c r="F33" s="173"/>
      <c r="G33" s="173"/>
      <c r="H33" s="173"/>
      <c r="I33" s="173"/>
      <c r="J33" s="173"/>
      <c r="K33" s="173"/>
      <c r="L33" s="173"/>
      <c r="M33" s="173"/>
      <c r="N33" s="164"/>
      <c r="O33" s="164"/>
      <c r="P33" s="164"/>
      <c r="Q33" s="164"/>
      <c r="R33" s="164"/>
      <c r="S33" s="164"/>
      <c r="T33" s="165"/>
      <c r="U33" s="164"/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113</v>
      </c>
      <c r="AF33" s="154">
        <v>0</v>
      </c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>
        <v>13</v>
      </c>
      <c r="B34" s="162" t="s">
        <v>143</v>
      </c>
      <c r="C34" s="193" t="s">
        <v>144</v>
      </c>
      <c r="D34" s="164" t="s">
        <v>127</v>
      </c>
      <c r="E34" s="169">
        <v>17.533999999999999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4">
        <v>0</v>
      </c>
      <c r="O34" s="164">
        <f>ROUND(E34*N34,5)</f>
        <v>0</v>
      </c>
      <c r="P34" s="164">
        <v>0</v>
      </c>
      <c r="Q34" s="164">
        <f>ROUND(E34*P34,5)</f>
        <v>0</v>
      </c>
      <c r="R34" s="164"/>
      <c r="S34" s="164"/>
      <c r="T34" s="165">
        <v>0.38979999999999998</v>
      </c>
      <c r="U34" s="164">
        <f>ROUND(E34*T34,2)</f>
        <v>6.83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112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/>
      <c r="B35" s="162"/>
      <c r="C35" s="194" t="s">
        <v>142</v>
      </c>
      <c r="D35" s="166"/>
      <c r="E35" s="170">
        <v>17.533999999999999</v>
      </c>
      <c r="F35" s="173"/>
      <c r="G35" s="173"/>
      <c r="H35" s="173"/>
      <c r="I35" s="173"/>
      <c r="J35" s="173"/>
      <c r="K35" s="173"/>
      <c r="L35" s="173"/>
      <c r="M35" s="173"/>
      <c r="N35" s="164"/>
      <c r="O35" s="164"/>
      <c r="P35" s="164"/>
      <c r="Q35" s="164"/>
      <c r="R35" s="164"/>
      <c r="S35" s="164"/>
      <c r="T35" s="165"/>
      <c r="U35" s="164"/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113</v>
      </c>
      <c r="AF35" s="154">
        <v>0</v>
      </c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ht="22.5" outlineLevel="1" x14ac:dyDescent="0.2">
      <c r="A36" s="155">
        <v>14</v>
      </c>
      <c r="B36" s="162" t="s">
        <v>145</v>
      </c>
      <c r="C36" s="193" t="s">
        <v>146</v>
      </c>
      <c r="D36" s="164" t="s">
        <v>127</v>
      </c>
      <c r="E36" s="169">
        <v>82.843760000000003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64">
        <v>0</v>
      </c>
      <c r="O36" s="164">
        <f>ROUND(E36*N36,5)</f>
        <v>0</v>
      </c>
      <c r="P36" s="164">
        <v>0</v>
      </c>
      <c r="Q36" s="164">
        <f>ROUND(E36*P36,5)</f>
        <v>0</v>
      </c>
      <c r="R36" s="164"/>
      <c r="S36" s="164"/>
      <c r="T36" s="165">
        <v>1.0999999999999999E-2</v>
      </c>
      <c r="U36" s="164">
        <f>ROUND(E36*T36,2)</f>
        <v>0.91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112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/>
      <c r="B37" s="162"/>
      <c r="C37" s="194" t="s">
        <v>132</v>
      </c>
      <c r="D37" s="166"/>
      <c r="E37" s="170">
        <v>11.309760000000001</v>
      </c>
      <c r="F37" s="173"/>
      <c r="G37" s="173"/>
      <c r="H37" s="173"/>
      <c r="I37" s="173"/>
      <c r="J37" s="173"/>
      <c r="K37" s="173"/>
      <c r="L37" s="173"/>
      <c r="M37" s="173"/>
      <c r="N37" s="164"/>
      <c r="O37" s="164"/>
      <c r="P37" s="164"/>
      <c r="Q37" s="164"/>
      <c r="R37" s="164"/>
      <c r="S37" s="164"/>
      <c r="T37" s="165"/>
      <c r="U37" s="164"/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113</v>
      </c>
      <c r="AF37" s="154">
        <v>0</v>
      </c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/>
      <c r="B38" s="162"/>
      <c r="C38" s="194" t="s">
        <v>137</v>
      </c>
      <c r="D38" s="166"/>
      <c r="E38" s="170">
        <v>54</v>
      </c>
      <c r="F38" s="173"/>
      <c r="G38" s="173"/>
      <c r="H38" s="173"/>
      <c r="I38" s="173"/>
      <c r="J38" s="173"/>
      <c r="K38" s="173"/>
      <c r="L38" s="173"/>
      <c r="M38" s="173"/>
      <c r="N38" s="164"/>
      <c r="O38" s="164"/>
      <c r="P38" s="164"/>
      <c r="Q38" s="164"/>
      <c r="R38" s="164"/>
      <c r="S38" s="164"/>
      <c r="T38" s="165"/>
      <c r="U38" s="164"/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113</v>
      </c>
      <c r="AF38" s="154">
        <v>0</v>
      </c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/>
      <c r="B39" s="162"/>
      <c r="C39" s="194" t="s">
        <v>142</v>
      </c>
      <c r="D39" s="166"/>
      <c r="E39" s="170">
        <v>17.533999999999999</v>
      </c>
      <c r="F39" s="173"/>
      <c r="G39" s="173"/>
      <c r="H39" s="173"/>
      <c r="I39" s="173"/>
      <c r="J39" s="173"/>
      <c r="K39" s="173"/>
      <c r="L39" s="173"/>
      <c r="M39" s="173"/>
      <c r="N39" s="164"/>
      <c r="O39" s="164"/>
      <c r="P39" s="164"/>
      <c r="Q39" s="164"/>
      <c r="R39" s="164"/>
      <c r="S39" s="164"/>
      <c r="T39" s="165"/>
      <c r="U39" s="164"/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113</v>
      </c>
      <c r="AF39" s="154">
        <v>0</v>
      </c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15</v>
      </c>
      <c r="B40" s="162" t="s">
        <v>147</v>
      </c>
      <c r="C40" s="193" t="s">
        <v>148</v>
      </c>
      <c r="D40" s="164" t="s">
        <v>127</v>
      </c>
      <c r="E40" s="169">
        <v>662.75008000000003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64">
        <v>0</v>
      </c>
      <c r="O40" s="164">
        <f>ROUND(E40*N40,5)</f>
        <v>0</v>
      </c>
      <c r="P40" s="164">
        <v>0</v>
      </c>
      <c r="Q40" s="164">
        <f>ROUND(E40*P40,5)</f>
        <v>0</v>
      </c>
      <c r="R40" s="164"/>
      <c r="S40" s="164"/>
      <c r="T40" s="165">
        <v>0</v>
      </c>
      <c r="U40" s="164">
        <f>ROUND(E40*T40,2)</f>
        <v>0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112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/>
      <c r="B41" s="162"/>
      <c r="C41" s="194" t="s">
        <v>149</v>
      </c>
      <c r="D41" s="166"/>
      <c r="E41" s="170">
        <v>662.75008000000003</v>
      </c>
      <c r="F41" s="173"/>
      <c r="G41" s="173"/>
      <c r="H41" s="173"/>
      <c r="I41" s="173"/>
      <c r="J41" s="173"/>
      <c r="K41" s="173"/>
      <c r="L41" s="173"/>
      <c r="M41" s="173"/>
      <c r="N41" s="164"/>
      <c r="O41" s="164"/>
      <c r="P41" s="164"/>
      <c r="Q41" s="164"/>
      <c r="R41" s="164"/>
      <c r="S41" s="164"/>
      <c r="T41" s="165"/>
      <c r="U41" s="164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113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16</v>
      </c>
      <c r="B42" s="162" t="s">
        <v>150</v>
      </c>
      <c r="C42" s="193" t="s">
        <v>151</v>
      </c>
      <c r="D42" s="164" t="s">
        <v>127</v>
      </c>
      <c r="E42" s="169">
        <v>82.843760000000003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64">
        <v>0</v>
      </c>
      <c r="O42" s="164">
        <f>ROUND(E42*N42,5)</f>
        <v>0</v>
      </c>
      <c r="P42" s="164">
        <v>0</v>
      </c>
      <c r="Q42" s="164">
        <f>ROUND(E42*P42,5)</f>
        <v>0</v>
      </c>
      <c r="R42" s="164"/>
      <c r="S42" s="164"/>
      <c r="T42" s="165">
        <v>8.9999999999999993E-3</v>
      </c>
      <c r="U42" s="164">
        <f>ROUND(E42*T42,2)</f>
        <v>0.75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112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/>
      <c r="B43" s="162"/>
      <c r="C43" s="194" t="s">
        <v>132</v>
      </c>
      <c r="D43" s="166"/>
      <c r="E43" s="170">
        <v>11.309760000000001</v>
      </c>
      <c r="F43" s="173"/>
      <c r="G43" s="173"/>
      <c r="H43" s="173"/>
      <c r="I43" s="173"/>
      <c r="J43" s="173"/>
      <c r="K43" s="173"/>
      <c r="L43" s="173"/>
      <c r="M43" s="173"/>
      <c r="N43" s="164"/>
      <c r="O43" s="164"/>
      <c r="P43" s="164"/>
      <c r="Q43" s="164"/>
      <c r="R43" s="164"/>
      <c r="S43" s="164"/>
      <c r="T43" s="165"/>
      <c r="U43" s="164"/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113</v>
      </c>
      <c r="AF43" s="154">
        <v>0</v>
      </c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2"/>
      <c r="C44" s="194" t="s">
        <v>137</v>
      </c>
      <c r="D44" s="166"/>
      <c r="E44" s="170">
        <v>54</v>
      </c>
      <c r="F44" s="173"/>
      <c r="G44" s="173"/>
      <c r="H44" s="173"/>
      <c r="I44" s="173"/>
      <c r="J44" s="173"/>
      <c r="K44" s="173"/>
      <c r="L44" s="173"/>
      <c r="M44" s="173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113</v>
      </c>
      <c r="AF44" s="154">
        <v>0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/>
      <c r="B45" s="162"/>
      <c r="C45" s="194" t="s">
        <v>142</v>
      </c>
      <c r="D45" s="166"/>
      <c r="E45" s="170">
        <v>17.533999999999999</v>
      </c>
      <c r="F45" s="173"/>
      <c r="G45" s="173"/>
      <c r="H45" s="173"/>
      <c r="I45" s="173"/>
      <c r="J45" s="173"/>
      <c r="K45" s="173"/>
      <c r="L45" s="173"/>
      <c r="M45" s="173"/>
      <c r="N45" s="164"/>
      <c r="O45" s="164"/>
      <c r="P45" s="164"/>
      <c r="Q45" s="164"/>
      <c r="R45" s="164"/>
      <c r="S45" s="164"/>
      <c r="T45" s="165"/>
      <c r="U45" s="164"/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113</v>
      </c>
      <c r="AF45" s="154">
        <v>0</v>
      </c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17</v>
      </c>
      <c r="B46" s="162" t="s">
        <v>152</v>
      </c>
      <c r="C46" s="193" t="s">
        <v>153</v>
      </c>
      <c r="D46" s="164" t="s">
        <v>127</v>
      </c>
      <c r="E46" s="169">
        <v>82.843760000000003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64">
        <v>0</v>
      </c>
      <c r="O46" s="164">
        <f>ROUND(E46*N46,5)</f>
        <v>0</v>
      </c>
      <c r="P46" s="164">
        <v>0</v>
      </c>
      <c r="Q46" s="164">
        <f>ROUND(E46*P46,5)</f>
        <v>0</v>
      </c>
      <c r="R46" s="164"/>
      <c r="S46" s="164"/>
      <c r="T46" s="165">
        <v>0</v>
      </c>
      <c r="U46" s="164">
        <f>ROUND(E46*T46,2)</f>
        <v>0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112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/>
      <c r="B47" s="162"/>
      <c r="C47" s="194" t="s">
        <v>132</v>
      </c>
      <c r="D47" s="166"/>
      <c r="E47" s="170">
        <v>11.309760000000001</v>
      </c>
      <c r="F47" s="173"/>
      <c r="G47" s="173"/>
      <c r="H47" s="173"/>
      <c r="I47" s="173"/>
      <c r="J47" s="173"/>
      <c r="K47" s="173"/>
      <c r="L47" s="173"/>
      <c r="M47" s="173"/>
      <c r="N47" s="164"/>
      <c r="O47" s="164"/>
      <c r="P47" s="164"/>
      <c r="Q47" s="164"/>
      <c r="R47" s="164"/>
      <c r="S47" s="164"/>
      <c r="T47" s="165"/>
      <c r="U47" s="164"/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113</v>
      </c>
      <c r="AF47" s="154">
        <v>0</v>
      </c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/>
      <c r="B48" s="162"/>
      <c r="C48" s="194" t="s">
        <v>137</v>
      </c>
      <c r="D48" s="166"/>
      <c r="E48" s="170">
        <v>54</v>
      </c>
      <c r="F48" s="173"/>
      <c r="G48" s="173"/>
      <c r="H48" s="173"/>
      <c r="I48" s="173"/>
      <c r="J48" s="173"/>
      <c r="K48" s="173"/>
      <c r="L48" s="173"/>
      <c r="M48" s="173"/>
      <c r="N48" s="164"/>
      <c r="O48" s="164"/>
      <c r="P48" s="164"/>
      <c r="Q48" s="164"/>
      <c r="R48" s="164"/>
      <c r="S48" s="164"/>
      <c r="T48" s="165"/>
      <c r="U48" s="164"/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113</v>
      </c>
      <c r="AF48" s="154">
        <v>0</v>
      </c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/>
      <c r="B49" s="162"/>
      <c r="C49" s="194" t="s">
        <v>142</v>
      </c>
      <c r="D49" s="166"/>
      <c r="E49" s="170">
        <v>17.533999999999999</v>
      </c>
      <c r="F49" s="173"/>
      <c r="G49" s="173"/>
      <c r="H49" s="173"/>
      <c r="I49" s="173"/>
      <c r="J49" s="173"/>
      <c r="K49" s="173"/>
      <c r="L49" s="173"/>
      <c r="M49" s="173"/>
      <c r="N49" s="164"/>
      <c r="O49" s="164"/>
      <c r="P49" s="164"/>
      <c r="Q49" s="164"/>
      <c r="R49" s="164"/>
      <c r="S49" s="164"/>
      <c r="T49" s="165"/>
      <c r="U49" s="164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113</v>
      </c>
      <c r="AF49" s="154">
        <v>0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>
        <v>18</v>
      </c>
      <c r="B50" s="162" t="s">
        <v>154</v>
      </c>
      <c r="C50" s="193" t="s">
        <v>155</v>
      </c>
      <c r="D50" s="164" t="s">
        <v>156</v>
      </c>
      <c r="E50" s="169">
        <v>153.46420000000001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64">
        <v>0</v>
      </c>
      <c r="O50" s="164">
        <f>ROUND(E50*N50,5)</f>
        <v>0</v>
      </c>
      <c r="P50" s="164">
        <v>0.88</v>
      </c>
      <c r="Q50" s="164">
        <f>ROUND(E50*P50,5)</f>
        <v>135.04849999999999</v>
      </c>
      <c r="R50" s="164"/>
      <c r="S50" s="164"/>
      <c r="T50" s="165">
        <v>0.14399999999999999</v>
      </c>
      <c r="U50" s="164">
        <f>ROUND(E50*T50,2)</f>
        <v>22.1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112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/>
      <c r="B51" s="162"/>
      <c r="C51" s="194" t="s">
        <v>157</v>
      </c>
      <c r="D51" s="166"/>
      <c r="E51" s="170">
        <v>153.46420000000001</v>
      </c>
      <c r="F51" s="173"/>
      <c r="G51" s="173"/>
      <c r="H51" s="173"/>
      <c r="I51" s="173"/>
      <c r="J51" s="173"/>
      <c r="K51" s="173"/>
      <c r="L51" s="173"/>
      <c r="M51" s="173"/>
      <c r="N51" s="164"/>
      <c r="O51" s="164"/>
      <c r="P51" s="164"/>
      <c r="Q51" s="164"/>
      <c r="R51" s="164"/>
      <c r="S51" s="164"/>
      <c r="T51" s="165"/>
      <c r="U51" s="164"/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113</v>
      </c>
      <c r="AF51" s="154">
        <v>0</v>
      </c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19</v>
      </c>
      <c r="B52" s="162" t="s">
        <v>158</v>
      </c>
      <c r="C52" s="193" t="s">
        <v>159</v>
      </c>
      <c r="D52" s="164" t="s">
        <v>127</v>
      </c>
      <c r="E52" s="169">
        <v>61.385680000000001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64">
        <v>0</v>
      </c>
      <c r="O52" s="164">
        <f>ROUND(E52*N52,5)</f>
        <v>0</v>
      </c>
      <c r="P52" s="164">
        <v>0</v>
      </c>
      <c r="Q52" s="164">
        <f>ROUND(E52*P52,5)</f>
        <v>0</v>
      </c>
      <c r="R52" s="164"/>
      <c r="S52" s="164"/>
      <c r="T52" s="165">
        <v>0</v>
      </c>
      <c r="U52" s="164">
        <f>ROUND(E52*T52,2)</f>
        <v>0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112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/>
      <c r="B53" s="162"/>
      <c r="C53" s="194" t="s">
        <v>160</v>
      </c>
      <c r="D53" s="166"/>
      <c r="E53" s="170">
        <v>61.385680000000001</v>
      </c>
      <c r="F53" s="173"/>
      <c r="G53" s="173"/>
      <c r="H53" s="173"/>
      <c r="I53" s="173"/>
      <c r="J53" s="173"/>
      <c r="K53" s="173"/>
      <c r="L53" s="173"/>
      <c r="M53" s="173"/>
      <c r="N53" s="164"/>
      <c r="O53" s="164"/>
      <c r="P53" s="164"/>
      <c r="Q53" s="164"/>
      <c r="R53" s="164"/>
      <c r="S53" s="164"/>
      <c r="T53" s="165"/>
      <c r="U53" s="164"/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113</v>
      </c>
      <c r="AF53" s="154">
        <v>0</v>
      </c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ht="22.5" outlineLevel="1" x14ac:dyDescent="0.2">
      <c r="A54" s="155">
        <v>20</v>
      </c>
      <c r="B54" s="162" t="s">
        <v>161</v>
      </c>
      <c r="C54" s="193" t="s">
        <v>162</v>
      </c>
      <c r="D54" s="164" t="s">
        <v>127</v>
      </c>
      <c r="E54" s="169">
        <v>120.517</v>
      </c>
      <c r="F54" s="172"/>
      <c r="G54" s="173">
        <f>ROUND(E54*F54,2)</f>
        <v>0</v>
      </c>
      <c r="H54" s="172"/>
      <c r="I54" s="173">
        <f>ROUND(E54*H54,2)</f>
        <v>0</v>
      </c>
      <c r="J54" s="172"/>
      <c r="K54" s="173">
        <f>ROUND(E54*J54,2)</f>
        <v>0</v>
      </c>
      <c r="L54" s="173">
        <v>21</v>
      </c>
      <c r="M54" s="173">
        <f>G54*(1+L54/100)</f>
        <v>0</v>
      </c>
      <c r="N54" s="164">
        <v>0</v>
      </c>
      <c r="O54" s="164">
        <f>ROUND(E54*N54,5)</f>
        <v>0</v>
      </c>
      <c r="P54" s="164">
        <v>0</v>
      </c>
      <c r="Q54" s="164">
        <f>ROUND(E54*P54,5)</f>
        <v>0</v>
      </c>
      <c r="R54" s="164"/>
      <c r="S54" s="164"/>
      <c r="T54" s="165">
        <v>8.5999999999999993E-2</v>
      </c>
      <c r="U54" s="164">
        <f>ROUND(E54*T54,2)</f>
        <v>10.36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112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22.5" outlineLevel="1" x14ac:dyDescent="0.2">
      <c r="A55" s="155"/>
      <c r="B55" s="162"/>
      <c r="C55" s="194" t="s">
        <v>163</v>
      </c>
      <c r="D55" s="166"/>
      <c r="E55" s="170">
        <v>120.517</v>
      </c>
      <c r="F55" s="173"/>
      <c r="G55" s="173"/>
      <c r="H55" s="173"/>
      <c r="I55" s="173"/>
      <c r="J55" s="173"/>
      <c r="K55" s="173"/>
      <c r="L55" s="173"/>
      <c r="M55" s="173"/>
      <c r="N55" s="164"/>
      <c r="O55" s="164"/>
      <c r="P55" s="164"/>
      <c r="Q55" s="164"/>
      <c r="R55" s="164"/>
      <c r="S55" s="164"/>
      <c r="T55" s="165"/>
      <c r="U55" s="164"/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113</v>
      </c>
      <c r="AF55" s="154">
        <v>0</v>
      </c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>
        <v>21</v>
      </c>
      <c r="B56" s="162" t="s">
        <v>164</v>
      </c>
      <c r="C56" s="193" t="s">
        <v>165</v>
      </c>
      <c r="D56" s="164" t="s">
        <v>156</v>
      </c>
      <c r="E56" s="169">
        <v>83.736400000000003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64">
        <v>0</v>
      </c>
      <c r="O56" s="164">
        <f>ROUND(E56*N56,5)</f>
        <v>0</v>
      </c>
      <c r="P56" s="164">
        <v>0</v>
      </c>
      <c r="Q56" s="164">
        <f>ROUND(E56*P56,5)</f>
        <v>0</v>
      </c>
      <c r="R56" s="164"/>
      <c r="S56" s="164"/>
      <c r="T56" s="165">
        <v>0.107</v>
      </c>
      <c r="U56" s="164">
        <f>ROUND(E56*T56,2)</f>
        <v>8.9600000000000009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112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/>
      <c r="B57" s="162"/>
      <c r="C57" s="194" t="s">
        <v>166</v>
      </c>
      <c r="D57" s="166"/>
      <c r="E57" s="170">
        <v>83.736400000000003</v>
      </c>
      <c r="F57" s="173"/>
      <c r="G57" s="173"/>
      <c r="H57" s="173"/>
      <c r="I57" s="173"/>
      <c r="J57" s="173"/>
      <c r="K57" s="173"/>
      <c r="L57" s="173"/>
      <c r="M57" s="173"/>
      <c r="N57" s="164"/>
      <c r="O57" s="164"/>
      <c r="P57" s="164"/>
      <c r="Q57" s="164"/>
      <c r="R57" s="164"/>
      <c r="S57" s="164"/>
      <c r="T57" s="165"/>
      <c r="U57" s="164"/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113</v>
      </c>
      <c r="AF57" s="154">
        <v>0</v>
      </c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>
        <v>22</v>
      </c>
      <c r="B58" s="162" t="s">
        <v>167</v>
      </c>
      <c r="C58" s="193" t="s">
        <v>168</v>
      </c>
      <c r="D58" s="164" t="s">
        <v>156</v>
      </c>
      <c r="E58" s="169">
        <v>344.72640000000001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64">
        <v>0</v>
      </c>
      <c r="O58" s="164">
        <f>ROUND(E58*N58,5)</f>
        <v>0</v>
      </c>
      <c r="P58" s="164">
        <v>0</v>
      </c>
      <c r="Q58" s="164">
        <f>ROUND(E58*P58,5)</f>
        <v>0</v>
      </c>
      <c r="R58" s="164"/>
      <c r="S58" s="164"/>
      <c r="T58" s="165">
        <v>1.7999999999999999E-2</v>
      </c>
      <c r="U58" s="164">
        <f>ROUND(E58*T58,2)</f>
        <v>6.21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112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55"/>
      <c r="B59" s="162"/>
      <c r="C59" s="194" t="s">
        <v>169</v>
      </c>
      <c r="D59" s="166"/>
      <c r="E59" s="170">
        <v>344.72640000000001</v>
      </c>
      <c r="F59" s="173"/>
      <c r="G59" s="173"/>
      <c r="H59" s="173"/>
      <c r="I59" s="173"/>
      <c r="J59" s="173"/>
      <c r="K59" s="173"/>
      <c r="L59" s="173"/>
      <c r="M59" s="173"/>
      <c r="N59" s="164"/>
      <c r="O59" s="164"/>
      <c r="P59" s="164"/>
      <c r="Q59" s="164"/>
      <c r="R59" s="164"/>
      <c r="S59" s="164"/>
      <c r="T59" s="165"/>
      <c r="U59" s="164"/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113</v>
      </c>
      <c r="AF59" s="154">
        <v>0</v>
      </c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55">
        <v>23</v>
      </c>
      <c r="B60" s="162" t="s">
        <v>170</v>
      </c>
      <c r="C60" s="193" t="s">
        <v>171</v>
      </c>
      <c r="D60" s="164" t="s">
        <v>156</v>
      </c>
      <c r="E60" s="169">
        <v>741.37909999999999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64">
        <v>0</v>
      </c>
      <c r="O60" s="164">
        <f>ROUND(E60*N60,5)</f>
        <v>0</v>
      </c>
      <c r="P60" s="164">
        <v>0</v>
      </c>
      <c r="Q60" s="164">
        <f>ROUND(E60*P60,5)</f>
        <v>0</v>
      </c>
      <c r="R60" s="164"/>
      <c r="S60" s="164"/>
      <c r="T60" s="165">
        <v>1.7999999999999999E-2</v>
      </c>
      <c r="U60" s="164">
        <f>ROUND(E60*T60,2)</f>
        <v>13.34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112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55"/>
      <c r="B61" s="162"/>
      <c r="C61" s="194" t="s">
        <v>172</v>
      </c>
      <c r="D61" s="166"/>
      <c r="E61" s="170">
        <v>520.06820000000005</v>
      </c>
      <c r="F61" s="173"/>
      <c r="G61" s="173"/>
      <c r="H61" s="173"/>
      <c r="I61" s="173"/>
      <c r="J61" s="173"/>
      <c r="K61" s="173"/>
      <c r="L61" s="173"/>
      <c r="M61" s="173"/>
      <c r="N61" s="164"/>
      <c r="O61" s="164"/>
      <c r="P61" s="164"/>
      <c r="Q61" s="164"/>
      <c r="R61" s="164"/>
      <c r="S61" s="164"/>
      <c r="T61" s="165"/>
      <c r="U61" s="164"/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113</v>
      </c>
      <c r="AF61" s="154">
        <v>0</v>
      </c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55"/>
      <c r="B62" s="162"/>
      <c r="C62" s="194" t="s">
        <v>173</v>
      </c>
      <c r="D62" s="166"/>
      <c r="E62" s="170">
        <v>189.5548</v>
      </c>
      <c r="F62" s="173"/>
      <c r="G62" s="173"/>
      <c r="H62" s="173"/>
      <c r="I62" s="173"/>
      <c r="J62" s="173"/>
      <c r="K62" s="173"/>
      <c r="L62" s="173"/>
      <c r="M62" s="173"/>
      <c r="N62" s="164"/>
      <c r="O62" s="164"/>
      <c r="P62" s="164"/>
      <c r="Q62" s="164"/>
      <c r="R62" s="164"/>
      <c r="S62" s="164"/>
      <c r="T62" s="165"/>
      <c r="U62" s="164"/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113</v>
      </c>
      <c r="AF62" s="154">
        <v>0</v>
      </c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55"/>
      <c r="B63" s="162"/>
      <c r="C63" s="194" t="s">
        <v>174</v>
      </c>
      <c r="D63" s="166"/>
      <c r="E63" s="170">
        <v>12.9641</v>
      </c>
      <c r="F63" s="173"/>
      <c r="G63" s="173"/>
      <c r="H63" s="173"/>
      <c r="I63" s="173"/>
      <c r="J63" s="173"/>
      <c r="K63" s="173"/>
      <c r="L63" s="173"/>
      <c r="M63" s="173"/>
      <c r="N63" s="164"/>
      <c r="O63" s="164"/>
      <c r="P63" s="164"/>
      <c r="Q63" s="164"/>
      <c r="R63" s="164"/>
      <c r="S63" s="164"/>
      <c r="T63" s="165"/>
      <c r="U63" s="164"/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113</v>
      </c>
      <c r="AF63" s="154">
        <v>0</v>
      </c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/>
      <c r="B64" s="162"/>
      <c r="C64" s="194" t="s">
        <v>175</v>
      </c>
      <c r="D64" s="166"/>
      <c r="E64" s="170">
        <v>18.792000000000002</v>
      </c>
      <c r="F64" s="173"/>
      <c r="G64" s="173"/>
      <c r="H64" s="173"/>
      <c r="I64" s="173"/>
      <c r="J64" s="173"/>
      <c r="K64" s="173"/>
      <c r="L64" s="173"/>
      <c r="M64" s="173"/>
      <c r="N64" s="164"/>
      <c r="O64" s="164"/>
      <c r="P64" s="164"/>
      <c r="Q64" s="164"/>
      <c r="R64" s="164"/>
      <c r="S64" s="164"/>
      <c r="T64" s="165"/>
      <c r="U64" s="164"/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113</v>
      </c>
      <c r="AF64" s="154">
        <v>0</v>
      </c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>
        <v>24</v>
      </c>
      <c r="B65" s="162" t="s">
        <v>176</v>
      </c>
      <c r="C65" s="193" t="s">
        <v>177</v>
      </c>
      <c r="D65" s="164" t="s">
        <v>178</v>
      </c>
      <c r="E65" s="169">
        <v>89.288399999999996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64">
        <v>0</v>
      </c>
      <c r="O65" s="164">
        <f>ROUND(E65*N65,5)</f>
        <v>0</v>
      </c>
      <c r="P65" s="164">
        <v>0.22</v>
      </c>
      <c r="Q65" s="164">
        <f>ROUND(E65*P65,5)</f>
        <v>19.643450000000001</v>
      </c>
      <c r="R65" s="164"/>
      <c r="S65" s="164"/>
      <c r="T65" s="165">
        <v>0.14299999999999999</v>
      </c>
      <c r="U65" s="164">
        <f>ROUND(E65*T65,2)</f>
        <v>12.77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112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/>
      <c r="B66" s="162"/>
      <c r="C66" s="194" t="s">
        <v>179</v>
      </c>
      <c r="D66" s="166"/>
      <c r="E66" s="170">
        <v>89.288399999999996</v>
      </c>
      <c r="F66" s="173"/>
      <c r="G66" s="173"/>
      <c r="H66" s="173"/>
      <c r="I66" s="173"/>
      <c r="J66" s="173"/>
      <c r="K66" s="173"/>
      <c r="L66" s="173"/>
      <c r="M66" s="173"/>
      <c r="N66" s="164"/>
      <c r="O66" s="164"/>
      <c r="P66" s="164"/>
      <c r="Q66" s="164"/>
      <c r="R66" s="164"/>
      <c r="S66" s="164"/>
      <c r="T66" s="165"/>
      <c r="U66" s="164"/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113</v>
      </c>
      <c r="AF66" s="154">
        <v>0</v>
      </c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ht="22.5" outlineLevel="1" x14ac:dyDescent="0.2">
      <c r="A67" s="155">
        <v>25</v>
      </c>
      <c r="B67" s="162" t="s">
        <v>180</v>
      </c>
      <c r="C67" s="193" t="s">
        <v>181</v>
      </c>
      <c r="D67" s="164" t="s">
        <v>178</v>
      </c>
      <c r="E67" s="169">
        <v>2.95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64">
        <v>0</v>
      </c>
      <c r="O67" s="164">
        <f>ROUND(E67*N67,5)</f>
        <v>0</v>
      </c>
      <c r="P67" s="164">
        <v>0.29681000000000002</v>
      </c>
      <c r="Q67" s="164">
        <f>ROUND(E67*P67,5)</f>
        <v>0.87558999999999998</v>
      </c>
      <c r="R67" s="164"/>
      <c r="S67" s="164"/>
      <c r="T67" s="165">
        <v>0.24199999999999999</v>
      </c>
      <c r="U67" s="164">
        <f>ROUND(E67*T67,2)</f>
        <v>0.71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112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55"/>
      <c r="B68" s="162"/>
      <c r="C68" s="194" t="s">
        <v>182</v>
      </c>
      <c r="D68" s="166"/>
      <c r="E68" s="170">
        <v>2.95</v>
      </c>
      <c r="F68" s="173"/>
      <c r="G68" s="173"/>
      <c r="H68" s="173"/>
      <c r="I68" s="173"/>
      <c r="J68" s="173"/>
      <c r="K68" s="173"/>
      <c r="L68" s="173"/>
      <c r="M68" s="173"/>
      <c r="N68" s="164"/>
      <c r="O68" s="164"/>
      <c r="P68" s="164"/>
      <c r="Q68" s="164"/>
      <c r="R68" s="164"/>
      <c r="S68" s="164"/>
      <c r="T68" s="165"/>
      <c r="U68" s="164"/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113</v>
      </c>
      <c r="AF68" s="154">
        <v>0</v>
      </c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55">
        <v>26</v>
      </c>
      <c r="B69" s="162" t="s">
        <v>183</v>
      </c>
      <c r="C69" s="193" t="s">
        <v>184</v>
      </c>
      <c r="D69" s="164" t="s">
        <v>156</v>
      </c>
      <c r="E69" s="169">
        <v>42.322499999999998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64">
        <v>0</v>
      </c>
      <c r="O69" s="164">
        <f>ROUND(E69*N69,5)</f>
        <v>0</v>
      </c>
      <c r="P69" s="164">
        <v>0.24</v>
      </c>
      <c r="Q69" s="164">
        <f>ROUND(E69*P69,5)</f>
        <v>10.157400000000001</v>
      </c>
      <c r="R69" s="164"/>
      <c r="S69" s="164"/>
      <c r="T69" s="165">
        <v>0.16900000000000001</v>
      </c>
      <c r="U69" s="164">
        <f>ROUND(E69*T69,2)</f>
        <v>7.15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112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55"/>
      <c r="B70" s="162"/>
      <c r="C70" s="253" t="s">
        <v>185</v>
      </c>
      <c r="D70" s="254"/>
      <c r="E70" s="255"/>
      <c r="F70" s="256"/>
      <c r="G70" s="257"/>
      <c r="H70" s="173"/>
      <c r="I70" s="173"/>
      <c r="J70" s="173"/>
      <c r="K70" s="173"/>
      <c r="L70" s="173"/>
      <c r="M70" s="173"/>
      <c r="N70" s="164"/>
      <c r="O70" s="164"/>
      <c r="P70" s="164"/>
      <c r="Q70" s="164"/>
      <c r="R70" s="164"/>
      <c r="S70" s="164"/>
      <c r="T70" s="165"/>
      <c r="U70" s="164"/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186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7" t="str">
        <f>C70</f>
        <v>Demontáž stávajícího schodiště z betonových pražců</v>
      </c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55"/>
      <c r="B71" s="162"/>
      <c r="C71" s="194" t="s">
        <v>187</v>
      </c>
      <c r="D71" s="166"/>
      <c r="E71" s="170">
        <v>42.322499999999998</v>
      </c>
      <c r="F71" s="173"/>
      <c r="G71" s="173"/>
      <c r="H71" s="173"/>
      <c r="I71" s="173"/>
      <c r="J71" s="173"/>
      <c r="K71" s="173"/>
      <c r="L71" s="173"/>
      <c r="M71" s="173"/>
      <c r="N71" s="164"/>
      <c r="O71" s="164"/>
      <c r="P71" s="164"/>
      <c r="Q71" s="164"/>
      <c r="R71" s="164"/>
      <c r="S71" s="164"/>
      <c r="T71" s="165"/>
      <c r="U71" s="164"/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113</v>
      </c>
      <c r="AF71" s="154">
        <v>0</v>
      </c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55">
        <v>27</v>
      </c>
      <c r="B72" s="162" t="s">
        <v>188</v>
      </c>
      <c r="C72" s="193" t="s">
        <v>189</v>
      </c>
      <c r="D72" s="164" t="s">
        <v>156</v>
      </c>
      <c r="E72" s="169">
        <v>512.99929999999995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64">
        <v>0</v>
      </c>
      <c r="O72" s="164">
        <f>ROUND(E72*N72,5)</f>
        <v>0</v>
      </c>
      <c r="P72" s="164">
        <v>8.7999999999999995E-2</v>
      </c>
      <c r="Q72" s="164">
        <f>ROUND(E72*P72,5)</f>
        <v>45.143940000000001</v>
      </c>
      <c r="R72" s="164"/>
      <c r="S72" s="164"/>
      <c r="T72" s="165">
        <v>7.1999999999999995E-2</v>
      </c>
      <c r="U72" s="164">
        <f>ROUND(E72*T72,2)</f>
        <v>36.94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112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55"/>
      <c r="B73" s="162"/>
      <c r="C73" s="194" t="s">
        <v>190</v>
      </c>
      <c r="D73" s="166"/>
      <c r="E73" s="170">
        <v>183.48169999999999</v>
      </c>
      <c r="F73" s="173"/>
      <c r="G73" s="173"/>
      <c r="H73" s="173"/>
      <c r="I73" s="173"/>
      <c r="J73" s="173"/>
      <c r="K73" s="173"/>
      <c r="L73" s="173"/>
      <c r="M73" s="173"/>
      <c r="N73" s="164"/>
      <c r="O73" s="164"/>
      <c r="P73" s="164"/>
      <c r="Q73" s="164"/>
      <c r="R73" s="164"/>
      <c r="S73" s="164"/>
      <c r="T73" s="165"/>
      <c r="U73" s="164"/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113</v>
      </c>
      <c r="AF73" s="154">
        <v>0</v>
      </c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55"/>
      <c r="B74" s="162"/>
      <c r="C74" s="194" t="s">
        <v>191</v>
      </c>
      <c r="D74" s="166"/>
      <c r="E74" s="170">
        <v>329.51760000000002</v>
      </c>
      <c r="F74" s="173"/>
      <c r="G74" s="173"/>
      <c r="H74" s="173"/>
      <c r="I74" s="173"/>
      <c r="J74" s="173"/>
      <c r="K74" s="173"/>
      <c r="L74" s="173"/>
      <c r="M74" s="173"/>
      <c r="N74" s="164"/>
      <c r="O74" s="164"/>
      <c r="P74" s="164"/>
      <c r="Q74" s="164"/>
      <c r="R74" s="164"/>
      <c r="S74" s="164"/>
      <c r="T74" s="165"/>
      <c r="U74" s="164"/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113</v>
      </c>
      <c r="AF74" s="154">
        <v>0</v>
      </c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55">
        <v>28</v>
      </c>
      <c r="B75" s="162" t="s">
        <v>192</v>
      </c>
      <c r="C75" s="193" t="s">
        <v>193</v>
      </c>
      <c r="D75" s="164" t="s">
        <v>156</v>
      </c>
      <c r="E75" s="169">
        <v>108.9314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64">
        <v>0</v>
      </c>
      <c r="O75" s="164">
        <f>ROUND(E75*N75,5)</f>
        <v>0</v>
      </c>
      <c r="P75" s="164">
        <v>0</v>
      </c>
      <c r="Q75" s="164">
        <f>ROUND(E75*P75,5)</f>
        <v>0</v>
      </c>
      <c r="R75" s="164"/>
      <c r="S75" s="164"/>
      <c r="T75" s="165">
        <v>0.19</v>
      </c>
      <c r="U75" s="164">
        <f>ROUND(E75*T75,2)</f>
        <v>20.7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112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55"/>
      <c r="B76" s="162"/>
      <c r="C76" s="194" t="s">
        <v>194</v>
      </c>
      <c r="D76" s="166"/>
      <c r="E76" s="170">
        <v>108.9314</v>
      </c>
      <c r="F76" s="173"/>
      <c r="G76" s="173"/>
      <c r="H76" s="173"/>
      <c r="I76" s="173"/>
      <c r="J76" s="173"/>
      <c r="K76" s="173"/>
      <c r="L76" s="173"/>
      <c r="M76" s="173"/>
      <c r="N76" s="164"/>
      <c r="O76" s="164"/>
      <c r="P76" s="164"/>
      <c r="Q76" s="164"/>
      <c r="R76" s="164"/>
      <c r="S76" s="164"/>
      <c r="T76" s="165"/>
      <c r="U76" s="164"/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113</v>
      </c>
      <c r="AF76" s="154">
        <v>0</v>
      </c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55">
        <v>29</v>
      </c>
      <c r="B77" s="162" t="s">
        <v>195</v>
      </c>
      <c r="C77" s="193" t="s">
        <v>196</v>
      </c>
      <c r="D77" s="164" t="s">
        <v>156</v>
      </c>
      <c r="E77" s="169">
        <v>108.9314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64">
        <v>0</v>
      </c>
      <c r="O77" s="164">
        <f>ROUND(E77*N77,5)</f>
        <v>0</v>
      </c>
      <c r="P77" s="164">
        <v>0</v>
      </c>
      <c r="Q77" s="164">
        <f>ROUND(E77*P77,5)</f>
        <v>0</v>
      </c>
      <c r="R77" s="164"/>
      <c r="S77" s="164"/>
      <c r="T77" s="165">
        <v>7.2999999999999995E-2</v>
      </c>
      <c r="U77" s="164">
        <f>ROUND(E77*T77,2)</f>
        <v>7.95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112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55"/>
      <c r="B78" s="162"/>
      <c r="C78" s="194" t="s">
        <v>194</v>
      </c>
      <c r="D78" s="166"/>
      <c r="E78" s="170">
        <v>108.9314</v>
      </c>
      <c r="F78" s="173"/>
      <c r="G78" s="173"/>
      <c r="H78" s="173"/>
      <c r="I78" s="173"/>
      <c r="J78" s="173"/>
      <c r="K78" s="173"/>
      <c r="L78" s="173"/>
      <c r="M78" s="173"/>
      <c r="N78" s="164"/>
      <c r="O78" s="164"/>
      <c r="P78" s="164"/>
      <c r="Q78" s="164"/>
      <c r="R78" s="164"/>
      <c r="S78" s="164"/>
      <c r="T78" s="165"/>
      <c r="U78" s="164"/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113</v>
      </c>
      <c r="AF78" s="154">
        <v>0</v>
      </c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55">
        <v>30</v>
      </c>
      <c r="B79" s="162" t="s">
        <v>197</v>
      </c>
      <c r="C79" s="193" t="s">
        <v>198</v>
      </c>
      <c r="D79" s="164" t="s">
        <v>199</v>
      </c>
      <c r="E79" s="169">
        <v>3.2679420000000001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64">
        <v>1E-3</v>
      </c>
      <c r="O79" s="164">
        <f>ROUND(E79*N79,5)</f>
        <v>3.2699999999999999E-3</v>
      </c>
      <c r="P79" s="164">
        <v>0</v>
      </c>
      <c r="Q79" s="164">
        <f>ROUND(E79*P79,5)</f>
        <v>0</v>
      </c>
      <c r="R79" s="164"/>
      <c r="S79" s="164"/>
      <c r="T79" s="165">
        <v>0</v>
      </c>
      <c r="U79" s="164">
        <f>ROUND(E79*T79,2)</f>
        <v>0</v>
      </c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200</v>
      </c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55"/>
      <c r="B80" s="162"/>
      <c r="C80" s="194" t="s">
        <v>201</v>
      </c>
      <c r="D80" s="166"/>
      <c r="E80" s="170">
        <v>3.2679420000000001</v>
      </c>
      <c r="F80" s="173"/>
      <c r="G80" s="173"/>
      <c r="H80" s="173"/>
      <c r="I80" s="173"/>
      <c r="J80" s="173"/>
      <c r="K80" s="173"/>
      <c r="L80" s="173"/>
      <c r="M80" s="173"/>
      <c r="N80" s="164"/>
      <c r="O80" s="164"/>
      <c r="P80" s="164"/>
      <c r="Q80" s="164"/>
      <c r="R80" s="164"/>
      <c r="S80" s="164"/>
      <c r="T80" s="165"/>
      <c r="U80" s="164"/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113</v>
      </c>
      <c r="AF80" s="154">
        <v>0</v>
      </c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55">
        <v>31</v>
      </c>
      <c r="B81" s="162" t="s">
        <v>202</v>
      </c>
      <c r="C81" s="193" t="s">
        <v>203</v>
      </c>
      <c r="D81" s="164" t="s">
        <v>156</v>
      </c>
      <c r="E81" s="169">
        <v>108.9314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64">
        <v>0</v>
      </c>
      <c r="O81" s="164">
        <f>ROUND(E81*N81,5)</f>
        <v>0</v>
      </c>
      <c r="P81" s="164">
        <v>0</v>
      </c>
      <c r="Q81" s="164">
        <f>ROUND(E81*P81,5)</f>
        <v>0</v>
      </c>
      <c r="R81" s="164"/>
      <c r="S81" s="164"/>
      <c r="T81" s="165">
        <v>3.4000000000000002E-2</v>
      </c>
      <c r="U81" s="164">
        <f>ROUND(E81*T81,2)</f>
        <v>3.7</v>
      </c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112</v>
      </c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55"/>
      <c r="B82" s="162"/>
      <c r="C82" s="194" t="s">
        <v>194</v>
      </c>
      <c r="D82" s="166"/>
      <c r="E82" s="170">
        <v>108.9314</v>
      </c>
      <c r="F82" s="173"/>
      <c r="G82" s="173"/>
      <c r="H82" s="173"/>
      <c r="I82" s="173"/>
      <c r="J82" s="173"/>
      <c r="K82" s="173"/>
      <c r="L82" s="173"/>
      <c r="M82" s="173"/>
      <c r="N82" s="164"/>
      <c r="O82" s="164"/>
      <c r="P82" s="164"/>
      <c r="Q82" s="164"/>
      <c r="R82" s="164"/>
      <c r="S82" s="164"/>
      <c r="T82" s="165"/>
      <c r="U82" s="164"/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113</v>
      </c>
      <c r="AF82" s="154">
        <v>0</v>
      </c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x14ac:dyDescent="0.2">
      <c r="A83" s="156" t="s">
        <v>107</v>
      </c>
      <c r="B83" s="163" t="s">
        <v>62</v>
      </c>
      <c r="C83" s="195" t="s">
        <v>63</v>
      </c>
      <c r="D83" s="167"/>
      <c r="E83" s="171"/>
      <c r="F83" s="174"/>
      <c r="G83" s="174">
        <f>SUMIF(AE84:AE95,"&lt;&gt;NOR",G84:G95)</f>
        <v>0</v>
      </c>
      <c r="H83" s="174"/>
      <c r="I83" s="174">
        <f>SUM(I84:I95)</f>
        <v>0</v>
      </c>
      <c r="J83" s="174"/>
      <c r="K83" s="174">
        <f>SUM(K84:K95)</f>
        <v>0</v>
      </c>
      <c r="L83" s="174"/>
      <c r="M83" s="174">
        <f>SUM(M84:M95)</f>
        <v>0</v>
      </c>
      <c r="N83" s="167"/>
      <c r="O83" s="167">
        <f>SUM(O84:O95)</f>
        <v>33.865110000000001</v>
      </c>
      <c r="P83" s="167"/>
      <c r="Q83" s="167">
        <f>SUM(Q84:Q95)</f>
        <v>0</v>
      </c>
      <c r="R83" s="167"/>
      <c r="S83" s="167"/>
      <c r="T83" s="168"/>
      <c r="U83" s="167">
        <f>SUM(U84:U95)</f>
        <v>58.7</v>
      </c>
      <c r="AE83" t="s">
        <v>108</v>
      </c>
    </row>
    <row r="84" spans="1:60" outlineLevel="1" x14ac:dyDescent="0.2">
      <c r="A84" s="155">
        <v>32</v>
      </c>
      <c r="B84" s="162" t="s">
        <v>204</v>
      </c>
      <c r="C84" s="193" t="s">
        <v>205</v>
      </c>
      <c r="D84" s="164" t="s">
        <v>127</v>
      </c>
      <c r="E84" s="169">
        <v>4.3556400000000002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64">
        <v>2.5249999999999999</v>
      </c>
      <c r="O84" s="164">
        <f>ROUND(E84*N84,5)</f>
        <v>10.99799</v>
      </c>
      <c r="P84" s="164">
        <v>0</v>
      </c>
      <c r="Q84" s="164">
        <f>ROUND(E84*P84,5)</f>
        <v>0</v>
      </c>
      <c r="R84" s="164"/>
      <c r="S84" s="164"/>
      <c r="T84" s="165">
        <v>0.46</v>
      </c>
      <c r="U84" s="164">
        <f>ROUND(E84*T84,2)</f>
        <v>2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112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55"/>
      <c r="B85" s="162"/>
      <c r="C85" s="194" t="s">
        <v>206</v>
      </c>
      <c r="D85" s="166"/>
      <c r="E85" s="170">
        <v>4.3556400000000002</v>
      </c>
      <c r="F85" s="173"/>
      <c r="G85" s="173"/>
      <c r="H85" s="173"/>
      <c r="I85" s="173"/>
      <c r="J85" s="173"/>
      <c r="K85" s="173"/>
      <c r="L85" s="173"/>
      <c r="M85" s="173"/>
      <c r="N85" s="164"/>
      <c r="O85" s="164"/>
      <c r="P85" s="164"/>
      <c r="Q85" s="164"/>
      <c r="R85" s="164"/>
      <c r="S85" s="164"/>
      <c r="T85" s="165"/>
      <c r="U85" s="164"/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113</v>
      </c>
      <c r="AF85" s="154">
        <v>0</v>
      </c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ht="22.5" outlineLevel="1" x14ac:dyDescent="0.2">
      <c r="A86" s="155">
        <v>33</v>
      </c>
      <c r="B86" s="162" t="s">
        <v>207</v>
      </c>
      <c r="C86" s="193" t="s">
        <v>208</v>
      </c>
      <c r="D86" s="164" t="s">
        <v>209</v>
      </c>
      <c r="E86" s="169">
        <v>8.4513002399999995E-2</v>
      </c>
      <c r="F86" s="172"/>
      <c r="G86" s="173">
        <f>ROUND(E86*F86,2)</f>
        <v>0</v>
      </c>
      <c r="H86" s="172"/>
      <c r="I86" s="173">
        <f>ROUND(E86*H86,2)</f>
        <v>0</v>
      </c>
      <c r="J86" s="172"/>
      <c r="K86" s="173">
        <f>ROUND(E86*J86,2)</f>
        <v>0</v>
      </c>
      <c r="L86" s="173">
        <v>21</v>
      </c>
      <c r="M86" s="173">
        <f>G86*(1+L86/100)</f>
        <v>0</v>
      </c>
      <c r="N86" s="164">
        <v>1.05294</v>
      </c>
      <c r="O86" s="164">
        <f>ROUND(E86*N86,5)</f>
        <v>8.899E-2</v>
      </c>
      <c r="P86" s="164">
        <v>0</v>
      </c>
      <c r="Q86" s="164">
        <f>ROUND(E86*P86,5)</f>
        <v>0</v>
      </c>
      <c r="R86" s="164"/>
      <c r="S86" s="164"/>
      <c r="T86" s="165">
        <v>12.368</v>
      </c>
      <c r="U86" s="164">
        <f>ROUND(E86*T86,2)</f>
        <v>1.05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112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55"/>
      <c r="B87" s="162"/>
      <c r="C87" s="194" t="s">
        <v>210</v>
      </c>
      <c r="D87" s="166"/>
      <c r="E87" s="170">
        <v>8.4513002399999995E-2</v>
      </c>
      <c r="F87" s="173"/>
      <c r="G87" s="173"/>
      <c r="H87" s="173"/>
      <c r="I87" s="173"/>
      <c r="J87" s="173"/>
      <c r="K87" s="173"/>
      <c r="L87" s="173"/>
      <c r="M87" s="173"/>
      <c r="N87" s="164"/>
      <c r="O87" s="164"/>
      <c r="P87" s="164"/>
      <c r="Q87" s="164"/>
      <c r="R87" s="164"/>
      <c r="S87" s="164"/>
      <c r="T87" s="165"/>
      <c r="U87" s="164"/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113</v>
      </c>
      <c r="AF87" s="154">
        <v>0</v>
      </c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55">
        <v>34</v>
      </c>
      <c r="B88" s="162" t="s">
        <v>211</v>
      </c>
      <c r="C88" s="193" t="s">
        <v>212</v>
      </c>
      <c r="D88" s="164" t="s">
        <v>156</v>
      </c>
      <c r="E88" s="169">
        <v>23.952000000000002</v>
      </c>
      <c r="F88" s="172"/>
      <c r="G88" s="173">
        <f>ROUND(E88*F88,2)</f>
        <v>0</v>
      </c>
      <c r="H88" s="172"/>
      <c r="I88" s="173">
        <f>ROUND(E88*H88,2)</f>
        <v>0</v>
      </c>
      <c r="J88" s="172"/>
      <c r="K88" s="173">
        <f>ROUND(E88*J88,2)</f>
        <v>0</v>
      </c>
      <c r="L88" s="173">
        <v>21</v>
      </c>
      <c r="M88" s="173">
        <f>G88*(1+L88/100)</f>
        <v>0</v>
      </c>
      <c r="N88" s="164">
        <v>2.0000000000000001E-4</v>
      </c>
      <c r="O88" s="164">
        <f>ROUND(E88*N88,5)</f>
        <v>4.79E-3</v>
      </c>
      <c r="P88" s="164">
        <v>0</v>
      </c>
      <c r="Q88" s="164">
        <f>ROUND(E88*P88,5)</f>
        <v>0</v>
      </c>
      <c r="R88" s="164"/>
      <c r="S88" s="164"/>
      <c r="T88" s="165">
        <v>0.45</v>
      </c>
      <c r="U88" s="164">
        <f>ROUND(E88*T88,2)</f>
        <v>10.78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112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/>
      <c r="B89" s="162"/>
      <c r="C89" s="194" t="s">
        <v>213</v>
      </c>
      <c r="D89" s="166"/>
      <c r="E89" s="170">
        <v>23.952000000000002</v>
      </c>
      <c r="F89" s="173"/>
      <c r="G89" s="173"/>
      <c r="H89" s="173"/>
      <c r="I89" s="173"/>
      <c r="J89" s="173"/>
      <c r="K89" s="173"/>
      <c r="L89" s="173"/>
      <c r="M89" s="173"/>
      <c r="N89" s="164"/>
      <c r="O89" s="164"/>
      <c r="P89" s="164"/>
      <c r="Q89" s="164"/>
      <c r="R89" s="164"/>
      <c r="S89" s="164"/>
      <c r="T89" s="165"/>
      <c r="U89" s="164"/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113</v>
      </c>
      <c r="AF89" s="154">
        <v>0</v>
      </c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55">
        <v>35</v>
      </c>
      <c r="B90" s="162" t="s">
        <v>214</v>
      </c>
      <c r="C90" s="193" t="s">
        <v>215</v>
      </c>
      <c r="D90" s="164" t="s">
        <v>156</v>
      </c>
      <c r="E90" s="169">
        <v>23.952000000000002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21</v>
      </c>
      <c r="M90" s="173">
        <f>G90*(1+L90/100)</f>
        <v>0</v>
      </c>
      <c r="N90" s="164">
        <v>0</v>
      </c>
      <c r="O90" s="164">
        <f>ROUND(E90*N90,5)</f>
        <v>0</v>
      </c>
      <c r="P90" s="164">
        <v>0</v>
      </c>
      <c r="Q90" s="164">
        <f>ROUND(E90*P90,5)</f>
        <v>0</v>
      </c>
      <c r="R90" s="164"/>
      <c r="S90" s="164"/>
      <c r="T90" s="165">
        <v>0.32</v>
      </c>
      <c r="U90" s="164">
        <f>ROUND(E90*T90,2)</f>
        <v>7.66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112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55"/>
      <c r="B91" s="162"/>
      <c r="C91" s="194" t="s">
        <v>213</v>
      </c>
      <c r="D91" s="166"/>
      <c r="E91" s="170">
        <v>23.952000000000002</v>
      </c>
      <c r="F91" s="173"/>
      <c r="G91" s="173"/>
      <c r="H91" s="173"/>
      <c r="I91" s="173"/>
      <c r="J91" s="173"/>
      <c r="K91" s="173"/>
      <c r="L91" s="173"/>
      <c r="M91" s="173"/>
      <c r="N91" s="164"/>
      <c r="O91" s="164"/>
      <c r="P91" s="164"/>
      <c r="Q91" s="164"/>
      <c r="R91" s="164"/>
      <c r="S91" s="164"/>
      <c r="T91" s="165"/>
      <c r="U91" s="164"/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113</v>
      </c>
      <c r="AF91" s="154">
        <v>0</v>
      </c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55">
        <v>36</v>
      </c>
      <c r="B92" s="162" t="s">
        <v>216</v>
      </c>
      <c r="C92" s="193" t="s">
        <v>217</v>
      </c>
      <c r="D92" s="164" t="s">
        <v>111</v>
      </c>
      <c r="E92" s="169">
        <v>216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21</v>
      </c>
      <c r="M92" s="173">
        <f>G92*(1+L92/100)</f>
        <v>0</v>
      </c>
      <c r="N92" s="164">
        <v>2.1000000000000001E-2</v>
      </c>
      <c r="O92" s="164">
        <f>ROUND(E92*N92,5)</f>
        <v>4.5359999999999996</v>
      </c>
      <c r="P92" s="164">
        <v>0</v>
      </c>
      <c r="Q92" s="164">
        <f>ROUND(E92*P92,5)</f>
        <v>0</v>
      </c>
      <c r="R92" s="164"/>
      <c r="S92" s="164"/>
      <c r="T92" s="165">
        <v>0</v>
      </c>
      <c r="U92" s="164">
        <f>ROUND(E92*T92,2)</f>
        <v>0</v>
      </c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200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55"/>
      <c r="B93" s="162"/>
      <c r="C93" s="194" t="s">
        <v>218</v>
      </c>
      <c r="D93" s="166"/>
      <c r="E93" s="170">
        <v>216</v>
      </c>
      <c r="F93" s="173"/>
      <c r="G93" s="173"/>
      <c r="H93" s="173"/>
      <c r="I93" s="173"/>
      <c r="J93" s="173"/>
      <c r="K93" s="173"/>
      <c r="L93" s="173"/>
      <c r="M93" s="173"/>
      <c r="N93" s="164"/>
      <c r="O93" s="164"/>
      <c r="P93" s="164"/>
      <c r="Q93" s="164"/>
      <c r="R93" s="164"/>
      <c r="S93" s="164"/>
      <c r="T93" s="165"/>
      <c r="U93" s="164"/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113</v>
      </c>
      <c r="AF93" s="154">
        <v>0</v>
      </c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ht="22.5" outlineLevel="1" x14ac:dyDescent="0.2">
      <c r="A94" s="155">
        <v>37</v>
      </c>
      <c r="B94" s="162" t="s">
        <v>219</v>
      </c>
      <c r="C94" s="193" t="s">
        <v>220</v>
      </c>
      <c r="D94" s="164" t="s">
        <v>127</v>
      </c>
      <c r="E94" s="169">
        <v>6.3760000000000003</v>
      </c>
      <c r="F94" s="172"/>
      <c r="G94" s="173">
        <f>ROUND(E94*F94,2)</f>
        <v>0</v>
      </c>
      <c r="H94" s="172"/>
      <c r="I94" s="173">
        <f>ROUND(E94*H94,2)</f>
        <v>0</v>
      </c>
      <c r="J94" s="172"/>
      <c r="K94" s="173">
        <f>ROUND(E94*J94,2)</f>
        <v>0</v>
      </c>
      <c r="L94" s="173">
        <v>21</v>
      </c>
      <c r="M94" s="173">
        <f>G94*(1+L94/100)</f>
        <v>0</v>
      </c>
      <c r="N94" s="164">
        <v>2.8603100000000001</v>
      </c>
      <c r="O94" s="164">
        <f>ROUND(E94*N94,5)</f>
        <v>18.23734</v>
      </c>
      <c r="P94" s="164">
        <v>0</v>
      </c>
      <c r="Q94" s="164">
        <f>ROUND(E94*P94,5)</f>
        <v>0</v>
      </c>
      <c r="R94" s="164"/>
      <c r="S94" s="164"/>
      <c r="T94" s="165">
        <v>5.8356199999999996</v>
      </c>
      <c r="U94" s="164">
        <f>ROUND(E94*T94,2)</f>
        <v>37.21</v>
      </c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221</v>
      </c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55"/>
      <c r="B95" s="162"/>
      <c r="C95" s="194" t="s">
        <v>222</v>
      </c>
      <c r="D95" s="166"/>
      <c r="E95" s="170">
        <v>6.3760000000000003</v>
      </c>
      <c r="F95" s="173"/>
      <c r="G95" s="173"/>
      <c r="H95" s="173"/>
      <c r="I95" s="173"/>
      <c r="J95" s="173"/>
      <c r="K95" s="173"/>
      <c r="L95" s="173"/>
      <c r="M95" s="173"/>
      <c r="N95" s="164"/>
      <c r="O95" s="164"/>
      <c r="P95" s="164"/>
      <c r="Q95" s="164"/>
      <c r="R95" s="164"/>
      <c r="S95" s="164"/>
      <c r="T95" s="165"/>
      <c r="U95" s="164"/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113</v>
      </c>
      <c r="AF95" s="154">
        <v>0</v>
      </c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x14ac:dyDescent="0.2">
      <c r="A96" s="156" t="s">
        <v>107</v>
      </c>
      <c r="B96" s="163" t="s">
        <v>64</v>
      </c>
      <c r="C96" s="195" t="s">
        <v>65</v>
      </c>
      <c r="D96" s="167"/>
      <c r="E96" s="171"/>
      <c r="F96" s="174"/>
      <c r="G96" s="174">
        <f>SUMIF(AE97:AE113,"&lt;&gt;NOR",G97:G113)</f>
        <v>0</v>
      </c>
      <c r="H96" s="174"/>
      <c r="I96" s="174">
        <f>SUM(I97:I113)</f>
        <v>0</v>
      </c>
      <c r="J96" s="174"/>
      <c r="K96" s="174">
        <f>SUM(K97:K113)</f>
        <v>0</v>
      </c>
      <c r="L96" s="174"/>
      <c r="M96" s="174">
        <f>SUM(M97:M113)</f>
        <v>0</v>
      </c>
      <c r="N96" s="167"/>
      <c r="O96" s="167">
        <f>SUM(O97:O113)</f>
        <v>232.28708</v>
      </c>
      <c r="P96" s="167"/>
      <c r="Q96" s="167">
        <f>SUM(Q97:Q113)</f>
        <v>0</v>
      </c>
      <c r="R96" s="167"/>
      <c r="S96" s="167"/>
      <c r="T96" s="168"/>
      <c r="U96" s="167">
        <f>SUM(U97:U113)</f>
        <v>358.92</v>
      </c>
      <c r="AE96" t="s">
        <v>108</v>
      </c>
    </row>
    <row r="97" spans="1:60" ht="22.5" outlineLevel="1" x14ac:dyDescent="0.2">
      <c r="A97" s="155">
        <v>38</v>
      </c>
      <c r="B97" s="162" t="s">
        <v>223</v>
      </c>
      <c r="C97" s="193" t="s">
        <v>224</v>
      </c>
      <c r="D97" s="164" t="s">
        <v>127</v>
      </c>
      <c r="E97" s="169">
        <v>86</v>
      </c>
      <c r="F97" s="172"/>
      <c r="G97" s="173">
        <f>ROUND(E97*F97,2)</f>
        <v>0</v>
      </c>
      <c r="H97" s="172"/>
      <c r="I97" s="173">
        <f>ROUND(E97*H97,2)</f>
        <v>0</v>
      </c>
      <c r="J97" s="172"/>
      <c r="K97" s="173">
        <f>ROUND(E97*J97,2)</f>
        <v>0</v>
      </c>
      <c r="L97" s="173">
        <v>21</v>
      </c>
      <c r="M97" s="173">
        <f>G97*(1+L97/100)</f>
        <v>0</v>
      </c>
      <c r="N97" s="164">
        <v>2.3373200000000001</v>
      </c>
      <c r="O97" s="164">
        <f>ROUND(E97*N97,5)</f>
        <v>201.00952000000001</v>
      </c>
      <c r="P97" s="164">
        <v>0</v>
      </c>
      <c r="Q97" s="164">
        <f>ROUND(E97*P97,5)</f>
        <v>0</v>
      </c>
      <c r="R97" s="164"/>
      <c r="S97" s="164"/>
      <c r="T97" s="165">
        <v>1.9</v>
      </c>
      <c r="U97" s="164">
        <f>ROUND(E97*T97,2)</f>
        <v>163.4</v>
      </c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112</v>
      </c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ht="33.75" outlineLevel="1" x14ac:dyDescent="0.2">
      <c r="A98" s="155"/>
      <c r="B98" s="162"/>
      <c r="C98" s="194" t="s">
        <v>225</v>
      </c>
      <c r="D98" s="166"/>
      <c r="E98" s="170">
        <v>86</v>
      </c>
      <c r="F98" s="173"/>
      <c r="G98" s="173"/>
      <c r="H98" s="173"/>
      <c r="I98" s="173"/>
      <c r="J98" s="173"/>
      <c r="K98" s="173"/>
      <c r="L98" s="173"/>
      <c r="M98" s="173"/>
      <c r="N98" s="164"/>
      <c r="O98" s="164"/>
      <c r="P98" s="164"/>
      <c r="Q98" s="164"/>
      <c r="R98" s="164"/>
      <c r="S98" s="164"/>
      <c r="T98" s="165"/>
      <c r="U98" s="164"/>
      <c r="V98" s="154"/>
      <c r="W98" s="154"/>
      <c r="X98" s="154"/>
      <c r="Y98" s="154"/>
      <c r="Z98" s="154"/>
      <c r="AA98" s="154"/>
      <c r="AB98" s="154"/>
      <c r="AC98" s="154"/>
      <c r="AD98" s="154"/>
      <c r="AE98" s="154" t="s">
        <v>113</v>
      </c>
      <c r="AF98" s="154">
        <v>0</v>
      </c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55">
        <v>39</v>
      </c>
      <c r="B99" s="162" t="s">
        <v>226</v>
      </c>
      <c r="C99" s="193" t="s">
        <v>227</v>
      </c>
      <c r="D99" s="164" t="s">
        <v>178</v>
      </c>
      <c r="E99" s="169">
        <v>62.2136</v>
      </c>
      <c r="F99" s="172"/>
      <c r="G99" s="173">
        <f>ROUND(E99*F99,2)</f>
        <v>0</v>
      </c>
      <c r="H99" s="172"/>
      <c r="I99" s="173">
        <f>ROUND(E99*H99,2)</f>
        <v>0</v>
      </c>
      <c r="J99" s="172"/>
      <c r="K99" s="173">
        <f>ROUND(E99*J99,2)</f>
        <v>0</v>
      </c>
      <c r="L99" s="173">
        <v>21</v>
      </c>
      <c r="M99" s="173">
        <f>G99*(1+L99/100)</f>
        <v>0</v>
      </c>
      <c r="N99" s="164">
        <v>3.29E-3</v>
      </c>
      <c r="O99" s="164">
        <f>ROUND(E99*N99,5)</f>
        <v>0.20468</v>
      </c>
      <c r="P99" s="164">
        <v>0</v>
      </c>
      <c r="Q99" s="164">
        <f>ROUND(E99*P99,5)</f>
        <v>0</v>
      </c>
      <c r="R99" s="164"/>
      <c r="S99" s="164"/>
      <c r="T99" s="165">
        <v>1.877</v>
      </c>
      <c r="U99" s="164">
        <f>ROUND(E99*T99,2)</f>
        <v>116.77</v>
      </c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112</v>
      </c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55"/>
      <c r="B100" s="162"/>
      <c r="C100" s="194" t="s">
        <v>228</v>
      </c>
      <c r="D100" s="166"/>
      <c r="E100" s="170">
        <v>28</v>
      </c>
      <c r="F100" s="173"/>
      <c r="G100" s="173"/>
      <c r="H100" s="173"/>
      <c r="I100" s="173"/>
      <c r="J100" s="173"/>
      <c r="K100" s="173"/>
      <c r="L100" s="173"/>
      <c r="M100" s="173"/>
      <c r="N100" s="164"/>
      <c r="O100" s="164"/>
      <c r="P100" s="164"/>
      <c r="Q100" s="164"/>
      <c r="R100" s="164"/>
      <c r="S100" s="164"/>
      <c r="T100" s="165"/>
      <c r="U100" s="16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 t="s">
        <v>113</v>
      </c>
      <c r="AF100" s="154">
        <v>0</v>
      </c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55"/>
      <c r="B101" s="162"/>
      <c r="C101" s="194" t="s">
        <v>229</v>
      </c>
      <c r="D101" s="166"/>
      <c r="E101" s="170">
        <v>34.2136</v>
      </c>
      <c r="F101" s="173"/>
      <c r="G101" s="173"/>
      <c r="H101" s="173"/>
      <c r="I101" s="173"/>
      <c r="J101" s="173"/>
      <c r="K101" s="173"/>
      <c r="L101" s="173"/>
      <c r="M101" s="173"/>
      <c r="N101" s="164"/>
      <c r="O101" s="164"/>
      <c r="P101" s="164"/>
      <c r="Q101" s="164"/>
      <c r="R101" s="164"/>
      <c r="S101" s="164"/>
      <c r="T101" s="165"/>
      <c r="U101" s="16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113</v>
      </c>
      <c r="AF101" s="154">
        <v>0</v>
      </c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55">
        <v>40</v>
      </c>
      <c r="B102" s="162" t="s">
        <v>230</v>
      </c>
      <c r="C102" s="193" t="s">
        <v>231</v>
      </c>
      <c r="D102" s="164" t="s">
        <v>178</v>
      </c>
      <c r="E102" s="169">
        <v>62.2136</v>
      </c>
      <c r="F102" s="172"/>
      <c r="G102" s="173">
        <f>ROUND(E102*F102,2)</f>
        <v>0</v>
      </c>
      <c r="H102" s="172"/>
      <c r="I102" s="173">
        <f>ROUND(E102*H102,2)</f>
        <v>0</v>
      </c>
      <c r="J102" s="172"/>
      <c r="K102" s="173">
        <f>ROUND(E102*J102,2)</f>
        <v>0</v>
      </c>
      <c r="L102" s="173">
        <v>21</v>
      </c>
      <c r="M102" s="173">
        <f>G102*(1+L102/100)</f>
        <v>0</v>
      </c>
      <c r="N102" s="164">
        <v>4.1309999999999999E-2</v>
      </c>
      <c r="O102" s="164">
        <f>ROUND(E102*N102,5)</f>
        <v>2.5700400000000001</v>
      </c>
      <c r="P102" s="164">
        <v>0</v>
      </c>
      <c r="Q102" s="164">
        <f>ROUND(E102*P102,5)</f>
        <v>0</v>
      </c>
      <c r="R102" s="164"/>
      <c r="S102" s="164"/>
      <c r="T102" s="165">
        <v>0.58799999999999997</v>
      </c>
      <c r="U102" s="164">
        <f>ROUND(E102*T102,2)</f>
        <v>36.58</v>
      </c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 t="s">
        <v>112</v>
      </c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55"/>
      <c r="B103" s="162"/>
      <c r="C103" s="194" t="s">
        <v>228</v>
      </c>
      <c r="D103" s="166"/>
      <c r="E103" s="170">
        <v>28</v>
      </c>
      <c r="F103" s="173"/>
      <c r="G103" s="173"/>
      <c r="H103" s="173"/>
      <c r="I103" s="173"/>
      <c r="J103" s="173"/>
      <c r="K103" s="173"/>
      <c r="L103" s="173"/>
      <c r="M103" s="173"/>
      <c r="N103" s="164"/>
      <c r="O103" s="164"/>
      <c r="P103" s="164"/>
      <c r="Q103" s="164"/>
      <c r="R103" s="164"/>
      <c r="S103" s="164"/>
      <c r="T103" s="165"/>
      <c r="U103" s="164"/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 t="s">
        <v>113</v>
      </c>
      <c r="AF103" s="154">
        <v>0</v>
      </c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55"/>
      <c r="B104" s="162"/>
      <c r="C104" s="194" t="s">
        <v>229</v>
      </c>
      <c r="D104" s="166"/>
      <c r="E104" s="170">
        <v>34.2136</v>
      </c>
      <c r="F104" s="173"/>
      <c r="G104" s="173"/>
      <c r="H104" s="173"/>
      <c r="I104" s="173"/>
      <c r="J104" s="173"/>
      <c r="K104" s="173"/>
      <c r="L104" s="173"/>
      <c r="M104" s="173"/>
      <c r="N104" s="164"/>
      <c r="O104" s="164"/>
      <c r="P104" s="164"/>
      <c r="Q104" s="164"/>
      <c r="R104" s="164"/>
      <c r="S104" s="164"/>
      <c r="T104" s="165"/>
      <c r="U104" s="16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113</v>
      </c>
      <c r="AF104" s="154">
        <v>0</v>
      </c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55">
        <v>41</v>
      </c>
      <c r="B105" s="162" t="s">
        <v>232</v>
      </c>
      <c r="C105" s="193" t="s">
        <v>233</v>
      </c>
      <c r="D105" s="164" t="s">
        <v>156</v>
      </c>
      <c r="E105" s="169">
        <v>22.601199999999999</v>
      </c>
      <c r="F105" s="172"/>
      <c r="G105" s="173">
        <f>ROUND(E105*F105,2)</f>
        <v>0</v>
      </c>
      <c r="H105" s="172"/>
      <c r="I105" s="173">
        <f>ROUND(E105*H105,2)</f>
        <v>0</v>
      </c>
      <c r="J105" s="172"/>
      <c r="K105" s="173">
        <f>ROUND(E105*J105,2)</f>
        <v>0</v>
      </c>
      <c r="L105" s="173">
        <v>21</v>
      </c>
      <c r="M105" s="173">
        <f>G105*(1+L105/100)</f>
        <v>0</v>
      </c>
      <c r="N105" s="164">
        <v>0.31068000000000001</v>
      </c>
      <c r="O105" s="164">
        <f>ROUND(E105*N105,5)</f>
        <v>7.0217400000000003</v>
      </c>
      <c r="P105" s="164">
        <v>0</v>
      </c>
      <c r="Q105" s="164">
        <f>ROUND(E105*P105,5)</f>
        <v>0</v>
      </c>
      <c r="R105" s="164"/>
      <c r="S105" s="164"/>
      <c r="T105" s="165">
        <v>1.3</v>
      </c>
      <c r="U105" s="164">
        <f>ROUND(E105*T105,2)</f>
        <v>29.38</v>
      </c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112</v>
      </c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55"/>
      <c r="B106" s="162"/>
      <c r="C106" s="194" t="s">
        <v>234</v>
      </c>
      <c r="D106" s="166"/>
      <c r="E106" s="170">
        <v>11.4916</v>
      </c>
      <c r="F106" s="173"/>
      <c r="G106" s="173"/>
      <c r="H106" s="173"/>
      <c r="I106" s="173"/>
      <c r="J106" s="173"/>
      <c r="K106" s="173"/>
      <c r="L106" s="173"/>
      <c r="M106" s="173"/>
      <c r="N106" s="164"/>
      <c r="O106" s="164"/>
      <c r="P106" s="164"/>
      <c r="Q106" s="164"/>
      <c r="R106" s="164"/>
      <c r="S106" s="164"/>
      <c r="T106" s="165"/>
      <c r="U106" s="16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113</v>
      </c>
      <c r="AF106" s="154">
        <v>0</v>
      </c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55"/>
      <c r="B107" s="162"/>
      <c r="C107" s="194" t="s">
        <v>235</v>
      </c>
      <c r="D107" s="166"/>
      <c r="E107" s="170">
        <v>11.1096</v>
      </c>
      <c r="F107" s="173"/>
      <c r="G107" s="173"/>
      <c r="H107" s="173"/>
      <c r="I107" s="173"/>
      <c r="J107" s="173"/>
      <c r="K107" s="173"/>
      <c r="L107" s="173"/>
      <c r="M107" s="173"/>
      <c r="N107" s="164"/>
      <c r="O107" s="164"/>
      <c r="P107" s="164"/>
      <c r="Q107" s="164"/>
      <c r="R107" s="164"/>
      <c r="S107" s="164"/>
      <c r="T107" s="165"/>
      <c r="U107" s="16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113</v>
      </c>
      <c r="AF107" s="154">
        <v>0</v>
      </c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55">
        <v>42</v>
      </c>
      <c r="B108" s="162" t="s">
        <v>236</v>
      </c>
      <c r="C108" s="193" t="s">
        <v>237</v>
      </c>
      <c r="D108" s="164" t="s">
        <v>127</v>
      </c>
      <c r="E108" s="169">
        <v>8.4754500000000004</v>
      </c>
      <c r="F108" s="172"/>
      <c r="G108" s="173">
        <f>ROUND(E108*F108,2)</f>
        <v>0</v>
      </c>
      <c r="H108" s="172"/>
      <c r="I108" s="173">
        <f>ROUND(E108*H108,2)</f>
        <v>0</v>
      </c>
      <c r="J108" s="172"/>
      <c r="K108" s="173">
        <f>ROUND(E108*J108,2)</f>
        <v>0</v>
      </c>
      <c r="L108" s="173">
        <v>21</v>
      </c>
      <c r="M108" s="173">
        <f>G108*(1+L108/100)</f>
        <v>0</v>
      </c>
      <c r="N108" s="164">
        <v>2.5280900000000002</v>
      </c>
      <c r="O108" s="164">
        <f>ROUND(E108*N108,5)</f>
        <v>21.4267</v>
      </c>
      <c r="P108" s="164">
        <v>0</v>
      </c>
      <c r="Q108" s="164">
        <f>ROUND(E108*P108,5)</f>
        <v>0</v>
      </c>
      <c r="R108" s="164"/>
      <c r="S108" s="164"/>
      <c r="T108" s="165">
        <v>1.3560000000000001</v>
      </c>
      <c r="U108" s="164">
        <f>ROUND(E108*T108,2)</f>
        <v>11.49</v>
      </c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112</v>
      </c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55"/>
      <c r="B109" s="162"/>
      <c r="C109" s="194" t="s">
        <v>238</v>
      </c>
      <c r="D109" s="166"/>
      <c r="E109" s="170">
        <v>4.3093500000000002</v>
      </c>
      <c r="F109" s="173"/>
      <c r="G109" s="173"/>
      <c r="H109" s="173"/>
      <c r="I109" s="173"/>
      <c r="J109" s="173"/>
      <c r="K109" s="173"/>
      <c r="L109" s="173"/>
      <c r="M109" s="173"/>
      <c r="N109" s="164"/>
      <c r="O109" s="164"/>
      <c r="P109" s="164"/>
      <c r="Q109" s="164"/>
      <c r="R109" s="164"/>
      <c r="S109" s="164"/>
      <c r="T109" s="165"/>
      <c r="U109" s="16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113</v>
      </c>
      <c r="AF109" s="154">
        <v>0</v>
      </c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55"/>
      <c r="B110" s="162"/>
      <c r="C110" s="194" t="s">
        <v>239</v>
      </c>
      <c r="D110" s="166"/>
      <c r="E110" s="170">
        <v>4.1661000000000001</v>
      </c>
      <c r="F110" s="173"/>
      <c r="G110" s="173"/>
      <c r="H110" s="173"/>
      <c r="I110" s="173"/>
      <c r="J110" s="173"/>
      <c r="K110" s="173"/>
      <c r="L110" s="173"/>
      <c r="M110" s="173"/>
      <c r="N110" s="164"/>
      <c r="O110" s="164"/>
      <c r="P110" s="164"/>
      <c r="Q110" s="164"/>
      <c r="R110" s="164"/>
      <c r="S110" s="164"/>
      <c r="T110" s="165"/>
      <c r="U110" s="16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113</v>
      </c>
      <c r="AF110" s="154">
        <v>0</v>
      </c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55">
        <v>43</v>
      </c>
      <c r="B111" s="162" t="s">
        <v>240</v>
      </c>
      <c r="C111" s="193" t="s">
        <v>241</v>
      </c>
      <c r="D111" s="164" t="s">
        <v>209</v>
      </c>
      <c r="E111" s="169">
        <v>5.3080200000000001E-2</v>
      </c>
      <c r="F111" s="172"/>
      <c r="G111" s="173">
        <f>ROUND(E111*F111,2)</f>
        <v>0</v>
      </c>
      <c r="H111" s="172"/>
      <c r="I111" s="173">
        <f>ROUND(E111*H111,2)</f>
        <v>0</v>
      </c>
      <c r="J111" s="172"/>
      <c r="K111" s="173">
        <f>ROUND(E111*J111,2)</f>
        <v>0</v>
      </c>
      <c r="L111" s="173">
        <v>21</v>
      </c>
      <c r="M111" s="173">
        <f>G111*(1+L111/100)</f>
        <v>0</v>
      </c>
      <c r="N111" s="164">
        <v>1.02491</v>
      </c>
      <c r="O111" s="164">
        <f>ROUND(E111*N111,5)</f>
        <v>5.4399999999999997E-2</v>
      </c>
      <c r="P111" s="164">
        <v>0</v>
      </c>
      <c r="Q111" s="164">
        <f>ROUND(E111*P111,5)</f>
        <v>0</v>
      </c>
      <c r="R111" s="164"/>
      <c r="S111" s="164"/>
      <c r="T111" s="165">
        <v>24.562000000000001</v>
      </c>
      <c r="U111" s="164">
        <f>ROUND(E111*T111,2)</f>
        <v>1.3</v>
      </c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112</v>
      </c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ht="22.5" outlineLevel="1" x14ac:dyDescent="0.2">
      <c r="A112" s="155"/>
      <c r="B112" s="162"/>
      <c r="C112" s="194" t="s">
        <v>242</v>
      </c>
      <c r="D112" s="166"/>
      <c r="E112" s="170">
        <v>2.5974000000000001E-2</v>
      </c>
      <c r="F112" s="173"/>
      <c r="G112" s="173"/>
      <c r="H112" s="173"/>
      <c r="I112" s="173"/>
      <c r="J112" s="173"/>
      <c r="K112" s="173"/>
      <c r="L112" s="173"/>
      <c r="M112" s="173"/>
      <c r="N112" s="164"/>
      <c r="O112" s="164"/>
      <c r="P112" s="164"/>
      <c r="Q112" s="164"/>
      <c r="R112" s="164"/>
      <c r="S112" s="164"/>
      <c r="T112" s="165"/>
      <c r="U112" s="16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113</v>
      </c>
      <c r="AF112" s="154">
        <v>0</v>
      </c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ht="22.5" outlineLevel="1" x14ac:dyDescent="0.2">
      <c r="A113" s="155"/>
      <c r="B113" s="162"/>
      <c r="C113" s="194" t="s">
        <v>243</v>
      </c>
      <c r="D113" s="166"/>
      <c r="E113" s="170">
        <v>2.71062E-2</v>
      </c>
      <c r="F113" s="173"/>
      <c r="G113" s="173"/>
      <c r="H113" s="173"/>
      <c r="I113" s="173"/>
      <c r="J113" s="173"/>
      <c r="K113" s="173"/>
      <c r="L113" s="173"/>
      <c r="M113" s="173"/>
      <c r="N113" s="164"/>
      <c r="O113" s="164"/>
      <c r="P113" s="164"/>
      <c r="Q113" s="164"/>
      <c r="R113" s="164"/>
      <c r="S113" s="164"/>
      <c r="T113" s="165"/>
      <c r="U113" s="16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113</v>
      </c>
      <c r="AF113" s="154">
        <v>0</v>
      </c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x14ac:dyDescent="0.2">
      <c r="A114" s="156" t="s">
        <v>107</v>
      </c>
      <c r="B114" s="163" t="s">
        <v>66</v>
      </c>
      <c r="C114" s="195" t="s">
        <v>67</v>
      </c>
      <c r="D114" s="167"/>
      <c r="E114" s="171"/>
      <c r="F114" s="174"/>
      <c r="G114" s="174">
        <f>SUMIF(AE115:AE163,"&lt;&gt;NOR",G115:G163)</f>
        <v>0</v>
      </c>
      <c r="H114" s="174"/>
      <c r="I114" s="174">
        <f>SUM(I115:I163)</f>
        <v>0</v>
      </c>
      <c r="J114" s="174"/>
      <c r="K114" s="174">
        <f>SUM(K115:K163)</f>
        <v>0</v>
      </c>
      <c r="L114" s="174"/>
      <c r="M114" s="174">
        <f>SUM(M115:M163)</f>
        <v>0</v>
      </c>
      <c r="N114" s="167"/>
      <c r="O114" s="167">
        <f>SUM(O115:O163)</f>
        <v>827.44272999999987</v>
      </c>
      <c r="P114" s="167"/>
      <c r="Q114" s="167">
        <f>SUM(Q115:Q163)</f>
        <v>0</v>
      </c>
      <c r="R114" s="167"/>
      <c r="S114" s="167"/>
      <c r="T114" s="168"/>
      <c r="U114" s="167">
        <f>SUM(U115:U163)</f>
        <v>167.77999999999997</v>
      </c>
      <c r="AE114" t="s">
        <v>108</v>
      </c>
    </row>
    <row r="115" spans="1:60" outlineLevel="1" x14ac:dyDescent="0.2">
      <c r="A115" s="155">
        <v>44</v>
      </c>
      <c r="B115" s="162" t="s">
        <v>244</v>
      </c>
      <c r="C115" s="193" t="s">
        <v>245</v>
      </c>
      <c r="D115" s="164" t="s">
        <v>156</v>
      </c>
      <c r="E115" s="169">
        <v>28.728000000000002</v>
      </c>
      <c r="F115" s="172"/>
      <c r="G115" s="173">
        <f>ROUND(E115*F115,2)</f>
        <v>0</v>
      </c>
      <c r="H115" s="172"/>
      <c r="I115" s="173">
        <f>ROUND(E115*H115,2)</f>
        <v>0</v>
      </c>
      <c r="J115" s="172"/>
      <c r="K115" s="173">
        <f>ROUND(E115*J115,2)</f>
        <v>0</v>
      </c>
      <c r="L115" s="173">
        <v>21</v>
      </c>
      <c r="M115" s="173">
        <f>G115*(1+L115/100)</f>
        <v>0</v>
      </c>
      <c r="N115" s="164">
        <v>0.378</v>
      </c>
      <c r="O115" s="164">
        <f>ROUND(E115*N115,5)</f>
        <v>10.85918</v>
      </c>
      <c r="P115" s="164">
        <v>0</v>
      </c>
      <c r="Q115" s="164">
        <f>ROUND(E115*P115,5)</f>
        <v>0</v>
      </c>
      <c r="R115" s="164"/>
      <c r="S115" s="164"/>
      <c r="T115" s="165">
        <v>2.5999999999999999E-2</v>
      </c>
      <c r="U115" s="164">
        <f>ROUND(E115*T115,2)</f>
        <v>0.75</v>
      </c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 t="s">
        <v>112</v>
      </c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55"/>
      <c r="B116" s="162"/>
      <c r="C116" s="194" t="s">
        <v>246</v>
      </c>
      <c r="D116" s="166"/>
      <c r="E116" s="170">
        <v>28.728000000000002</v>
      </c>
      <c r="F116" s="173"/>
      <c r="G116" s="173"/>
      <c r="H116" s="173"/>
      <c r="I116" s="173"/>
      <c r="J116" s="173"/>
      <c r="K116" s="173"/>
      <c r="L116" s="173"/>
      <c r="M116" s="173"/>
      <c r="N116" s="164"/>
      <c r="O116" s="164"/>
      <c r="P116" s="164"/>
      <c r="Q116" s="164"/>
      <c r="R116" s="164"/>
      <c r="S116" s="164"/>
      <c r="T116" s="165"/>
      <c r="U116" s="164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 t="s">
        <v>113</v>
      </c>
      <c r="AF116" s="154">
        <v>0</v>
      </c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55">
        <v>45</v>
      </c>
      <c r="B117" s="162" t="s">
        <v>247</v>
      </c>
      <c r="C117" s="193" t="s">
        <v>248</v>
      </c>
      <c r="D117" s="164" t="s">
        <v>156</v>
      </c>
      <c r="E117" s="169">
        <v>30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64">
        <v>0.55125000000000002</v>
      </c>
      <c r="O117" s="164">
        <f>ROUND(E117*N117,5)</f>
        <v>16.537500000000001</v>
      </c>
      <c r="P117" s="164">
        <v>0</v>
      </c>
      <c r="Q117" s="164">
        <f>ROUND(E117*P117,5)</f>
        <v>0</v>
      </c>
      <c r="R117" s="164"/>
      <c r="S117" s="164"/>
      <c r="T117" s="165">
        <v>2.7E-2</v>
      </c>
      <c r="U117" s="164">
        <f>ROUND(E117*T117,2)</f>
        <v>0.81</v>
      </c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 t="s">
        <v>112</v>
      </c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">
      <c r="A118" s="155"/>
      <c r="B118" s="162"/>
      <c r="C118" s="194" t="s">
        <v>249</v>
      </c>
      <c r="D118" s="166"/>
      <c r="E118" s="170">
        <v>30</v>
      </c>
      <c r="F118" s="173"/>
      <c r="G118" s="173"/>
      <c r="H118" s="173"/>
      <c r="I118" s="173"/>
      <c r="J118" s="173"/>
      <c r="K118" s="173"/>
      <c r="L118" s="173"/>
      <c r="M118" s="173"/>
      <c r="N118" s="164"/>
      <c r="O118" s="164"/>
      <c r="P118" s="164"/>
      <c r="Q118" s="164"/>
      <c r="R118" s="164"/>
      <c r="S118" s="164"/>
      <c r="T118" s="165"/>
      <c r="U118" s="16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 t="s">
        <v>113</v>
      </c>
      <c r="AF118" s="154">
        <v>0</v>
      </c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55">
        <v>46</v>
      </c>
      <c r="B119" s="162" t="s">
        <v>250</v>
      </c>
      <c r="C119" s="193" t="s">
        <v>251</v>
      </c>
      <c r="D119" s="164" t="s">
        <v>156</v>
      </c>
      <c r="E119" s="169">
        <v>599.22843</v>
      </c>
      <c r="F119" s="172"/>
      <c r="G119" s="173">
        <f>ROUND(E119*F119,2)</f>
        <v>0</v>
      </c>
      <c r="H119" s="172"/>
      <c r="I119" s="173">
        <f>ROUND(E119*H119,2)</f>
        <v>0</v>
      </c>
      <c r="J119" s="172"/>
      <c r="K119" s="173">
        <f>ROUND(E119*J119,2)</f>
        <v>0</v>
      </c>
      <c r="L119" s="173">
        <v>21</v>
      </c>
      <c r="M119" s="173">
        <f>G119*(1+L119/100)</f>
        <v>0</v>
      </c>
      <c r="N119" s="164">
        <v>0.441</v>
      </c>
      <c r="O119" s="164">
        <f>ROUND(E119*N119,5)</f>
        <v>264.25974000000002</v>
      </c>
      <c r="P119" s="164">
        <v>0</v>
      </c>
      <c r="Q119" s="164">
        <f>ROUND(E119*P119,5)</f>
        <v>0</v>
      </c>
      <c r="R119" s="164"/>
      <c r="S119" s="164"/>
      <c r="T119" s="165">
        <v>2.9000000000000001E-2</v>
      </c>
      <c r="U119" s="164">
        <f>ROUND(E119*T119,2)</f>
        <v>17.38</v>
      </c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112</v>
      </c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55"/>
      <c r="B120" s="162"/>
      <c r="C120" s="194" t="s">
        <v>252</v>
      </c>
      <c r="D120" s="166"/>
      <c r="E120" s="170">
        <v>388.22447499999998</v>
      </c>
      <c r="F120" s="173"/>
      <c r="G120" s="173"/>
      <c r="H120" s="173"/>
      <c r="I120" s="173"/>
      <c r="J120" s="173"/>
      <c r="K120" s="173"/>
      <c r="L120" s="173"/>
      <c r="M120" s="173"/>
      <c r="N120" s="164"/>
      <c r="O120" s="164"/>
      <c r="P120" s="164"/>
      <c r="Q120" s="164"/>
      <c r="R120" s="164"/>
      <c r="S120" s="164"/>
      <c r="T120" s="165"/>
      <c r="U120" s="16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113</v>
      </c>
      <c r="AF120" s="154">
        <v>0</v>
      </c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">
      <c r="A121" s="155"/>
      <c r="B121" s="162"/>
      <c r="C121" s="194" t="s">
        <v>253</v>
      </c>
      <c r="D121" s="166"/>
      <c r="E121" s="170">
        <v>211.00395499999999</v>
      </c>
      <c r="F121" s="173"/>
      <c r="G121" s="173"/>
      <c r="H121" s="173"/>
      <c r="I121" s="173"/>
      <c r="J121" s="173"/>
      <c r="K121" s="173"/>
      <c r="L121" s="173"/>
      <c r="M121" s="173"/>
      <c r="N121" s="164"/>
      <c r="O121" s="164"/>
      <c r="P121" s="164"/>
      <c r="Q121" s="164"/>
      <c r="R121" s="164"/>
      <c r="S121" s="164"/>
      <c r="T121" s="165"/>
      <c r="U121" s="16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 t="s">
        <v>113</v>
      </c>
      <c r="AF121" s="154">
        <v>0</v>
      </c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ht="22.5" outlineLevel="1" x14ac:dyDescent="0.2">
      <c r="A122" s="155">
        <v>47</v>
      </c>
      <c r="B122" s="162" t="s">
        <v>254</v>
      </c>
      <c r="C122" s="193" t="s">
        <v>255</v>
      </c>
      <c r="D122" s="164" t="s">
        <v>156</v>
      </c>
      <c r="E122" s="169">
        <v>521.06820000000005</v>
      </c>
      <c r="F122" s="172"/>
      <c r="G122" s="173">
        <f>ROUND(E122*F122,2)</f>
        <v>0</v>
      </c>
      <c r="H122" s="172"/>
      <c r="I122" s="173">
        <f>ROUND(E122*H122,2)</f>
        <v>0</v>
      </c>
      <c r="J122" s="172"/>
      <c r="K122" s="173">
        <f>ROUND(E122*J122,2)</f>
        <v>0</v>
      </c>
      <c r="L122" s="173">
        <v>21</v>
      </c>
      <c r="M122" s="173">
        <f>G122*(1+L122/100)</f>
        <v>0</v>
      </c>
      <c r="N122" s="164">
        <v>0.33206000000000002</v>
      </c>
      <c r="O122" s="164">
        <f>ROUND(E122*N122,5)</f>
        <v>173.02591000000001</v>
      </c>
      <c r="P122" s="164">
        <v>0</v>
      </c>
      <c r="Q122" s="164">
        <f>ROUND(E122*P122,5)</f>
        <v>0</v>
      </c>
      <c r="R122" s="164"/>
      <c r="S122" s="164"/>
      <c r="T122" s="165">
        <v>2.5000000000000001E-2</v>
      </c>
      <c r="U122" s="164">
        <f>ROUND(E122*T122,2)</f>
        <v>13.03</v>
      </c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 t="s">
        <v>112</v>
      </c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55"/>
      <c r="B123" s="162"/>
      <c r="C123" s="194" t="s">
        <v>256</v>
      </c>
      <c r="D123" s="166"/>
      <c r="E123" s="170">
        <v>337.5865</v>
      </c>
      <c r="F123" s="173"/>
      <c r="G123" s="173"/>
      <c r="H123" s="173"/>
      <c r="I123" s="173"/>
      <c r="J123" s="173"/>
      <c r="K123" s="173"/>
      <c r="L123" s="173"/>
      <c r="M123" s="173"/>
      <c r="N123" s="164"/>
      <c r="O123" s="164"/>
      <c r="P123" s="164"/>
      <c r="Q123" s="164"/>
      <c r="R123" s="164"/>
      <c r="S123" s="164"/>
      <c r="T123" s="165"/>
      <c r="U123" s="16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113</v>
      </c>
      <c r="AF123" s="154">
        <v>0</v>
      </c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55"/>
      <c r="B124" s="162"/>
      <c r="C124" s="194" t="s">
        <v>257</v>
      </c>
      <c r="D124" s="166"/>
      <c r="E124" s="170">
        <v>183.48169999999999</v>
      </c>
      <c r="F124" s="173"/>
      <c r="G124" s="173"/>
      <c r="H124" s="173"/>
      <c r="I124" s="173"/>
      <c r="J124" s="173"/>
      <c r="K124" s="173"/>
      <c r="L124" s="173"/>
      <c r="M124" s="173"/>
      <c r="N124" s="164"/>
      <c r="O124" s="164"/>
      <c r="P124" s="164"/>
      <c r="Q124" s="164"/>
      <c r="R124" s="164"/>
      <c r="S124" s="164"/>
      <c r="T124" s="165"/>
      <c r="U124" s="16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113</v>
      </c>
      <c r="AF124" s="154">
        <v>0</v>
      </c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55">
        <v>48</v>
      </c>
      <c r="B125" s="162" t="s">
        <v>258</v>
      </c>
      <c r="C125" s="193" t="s">
        <v>259</v>
      </c>
      <c r="D125" s="164" t="s">
        <v>156</v>
      </c>
      <c r="E125" s="169">
        <v>521.06820000000005</v>
      </c>
      <c r="F125" s="172"/>
      <c r="G125" s="173">
        <f>ROUND(E125*F125,2)</f>
        <v>0</v>
      </c>
      <c r="H125" s="172"/>
      <c r="I125" s="173">
        <f>ROUND(E125*H125,2)</f>
        <v>0</v>
      </c>
      <c r="J125" s="172"/>
      <c r="K125" s="173">
        <f>ROUND(E125*J125,2)</f>
        <v>0</v>
      </c>
      <c r="L125" s="173">
        <v>21</v>
      </c>
      <c r="M125" s="173">
        <f>G125*(1+L125/100)</f>
        <v>0</v>
      </c>
      <c r="N125" s="164">
        <v>5.6100000000000004E-3</v>
      </c>
      <c r="O125" s="164">
        <f>ROUND(E125*N125,5)</f>
        <v>2.92319</v>
      </c>
      <c r="P125" s="164">
        <v>0</v>
      </c>
      <c r="Q125" s="164">
        <f>ROUND(E125*P125,5)</f>
        <v>0</v>
      </c>
      <c r="R125" s="164"/>
      <c r="S125" s="164"/>
      <c r="T125" s="165">
        <v>4.0000000000000001E-3</v>
      </c>
      <c r="U125" s="164">
        <f>ROUND(E125*T125,2)</f>
        <v>2.08</v>
      </c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112</v>
      </c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55"/>
      <c r="B126" s="162"/>
      <c r="C126" s="194" t="s">
        <v>256</v>
      </c>
      <c r="D126" s="166"/>
      <c r="E126" s="170">
        <v>337.5865</v>
      </c>
      <c r="F126" s="173"/>
      <c r="G126" s="173"/>
      <c r="H126" s="173"/>
      <c r="I126" s="173"/>
      <c r="J126" s="173"/>
      <c r="K126" s="173"/>
      <c r="L126" s="173"/>
      <c r="M126" s="173"/>
      <c r="N126" s="164"/>
      <c r="O126" s="164"/>
      <c r="P126" s="164"/>
      <c r="Q126" s="164"/>
      <c r="R126" s="164"/>
      <c r="S126" s="164"/>
      <c r="T126" s="165"/>
      <c r="U126" s="16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 t="s">
        <v>113</v>
      </c>
      <c r="AF126" s="154">
        <v>0</v>
      </c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55"/>
      <c r="B127" s="162"/>
      <c r="C127" s="194" t="s">
        <v>257</v>
      </c>
      <c r="D127" s="166"/>
      <c r="E127" s="170">
        <v>183.48169999999999</v>
      </c>
      <c r="F127" s="173"/>
      <c r="G127" s="173"/>
      <c r="H127" s="173"/>
      <c r="I127" s="173"/>
      <c r="J127" s="173"/>
      <c r="K127" s="173"/>
      <c r="L127" s="173"/>
      <c r="M127" s="173"/>
      <c r="N127" s="164"/>
      <c r="O127" s="164"/>
      <c r="P127" s="164"/>
      <c r="Q127" s="164"/>
      <c r="R127" s="164"/>
      <c r="S127" s="164"/>
      <c r="T127" s="165"/>
      <c r="U127" s="16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113</v>
      </c>
      <c r="AF127" s="154">
        <v>0</v>
      </c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ht="22.5" outlineLevel="1" x14ac:dyDescent="0.2">
      <c r="A128" s="155">
        <v>49</v>
      </c>
      <c r="B128" s="162" t="s">
        <v>260</v>
      </c>
      <c r="C128" s="193" t="s">
        <v>261</v>
      </c>
      <c r="D128" s="164" t="s">
        <v>156</v>
      </c>
      <c r="E128" s="169">
        <v>521.06820000000005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64">
        <v>0.18462999999999999</v>
      </c>
      <c r="O128" s="164">
        <f>ROUND(E128*N128,5)</f>
        <v>96.204819999999998</v>
      </c>
      <c r="P128" s="164">
        <v>0</v>
      </c>
      <c r="Q128" s="164">
        <f>ROUND(E128*P128,5)</f>
        <v>0</v>
      </c>
      <c r="R128" s="164"/>
      <c r="S128" s="164"/>
      <c r="T128" s="165">
        <v>2.9000000000000001E-2</v>
      </c>
      <c r="U128" s="164">
        <f>ROUND(E128*T128,2)</f>
        <v>15.11</v>
      </c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 t="s">
        <v>112</v>
      </c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55"/>
      <c r="B129" s="162"/>
      <c r="C129" s="194" t="s">
        <v>256</v>
      </c>
      <c r="D129" s="166"/>
      <c r="E129" s="170">
        <v>337.5865</v>
      </c>
      <c r="F129" s="173"/>
      <c r="G129" s="173"/>
      <c r="H129" s="173"/>
      <c r="I129" s="173"/>
      <c r="J129" s="173"/>
      <c r="K129" s="173"/>
      <c r="L129" s="173"/>
      <c r="M129" s="173"/>
      <c r="N129" s="164"/>
      <c r="O129" s="164"/>
      <c r="P129" s="164"/>
      <c r="Q129" s="164"/>
      <c r="R129" s="164"/>
      <c r="S129" s="164"/>
      <c r="T129" s="165"/>
      <c r="U129" s="16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 t="s">
        <v>113</v>
      </c>
      <c r="AF129" s="154">
        <v>0</v>
      </c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55"/>
      <c r="B130" s="162"/>
      <c r="C130" s="194" t="s">
        <v>257</v>
      </c>
      <c r="D130" s="166"/>
      <c r="E130" s="170">
        <v>183.48169999999999</v>
      </c>
      <c r="F130" s="173"/>
      <c r="G130" s="173"/>
      <c r="H130" s="173"/>
      <c r="I130" s="173"/>
      <c r="J130" s="173"/>
      <c r="K130" s="173"/>
      <c r="L130" s="173"/>
      <c r="M130" s="173"/>
      <c r="N130" s="164"/>
      <c r="O130" s="164"/>
      <c r="P130" s="164"/>
      <c r="Q130" s="164"/>
      <c r="R130" s="164"/>
      <c r="S130" s="164"/>
      <c r="T130" s="165"/>
      <c r="U130" s="16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 t="s">
        <v>113</v>
      </c>
      <c r="AF130" s="154">
        <v>0</v>
      </c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55">
        <v>50</v>
      </c>
      <c r="B131" s="162" t="s">
        <v>262</v>
      </c>
      <c r="C131" s="193" t="s">
        <v>263</v>
      </c>
      <c r="D131" s="164" t="s">
        <v>156</v>
      </c>
      <c r="E131" s="169">
        <v>521.06820000000005</v>
      </c>
      <c r="F131" s="172"/>
      <c r="G131" s="173">
        <f>ROUND(E131*F131,2)</f>
        <v>0</v>
      </c>
      <c r="H131" s="172"/>
      <c r="I131" s="173">
        <f>ROUND(E131*H131,2)</f>
        <v>0</v>
      </c>
      <c r="J131" s="172"/>
      <c r="K131" s="173">
        <f>ROUND(E131*J131,2)</f>
        <v>0</v>
      </c>
      <c r="L131" s="173">
        <v>21</v>
      </c>
      <c r="M131" s="173">
        <f>G131*(1+L131/100)</f>
        <v>0</v>
      </c>
      <c r="N131" s="164">
        <v>6.0999999999999997E-4</v>
      </c>
      <c r="O131" s="164">
        <f>ROUND(E131*N131,5)</f>
        <v>0.31785000000000002</v>
      </c>
      <c r="P131" s="164">
        <v>0</v>
      </c>
      <c r="Q131" s="164">
        <f>ROUND(E131*P131,5)</f>
        <v>0</v>
      </c>
      <c r="R131" s="164"/>
      <c r="S131" s="164"/>
      <c r="T131" s="165">
        <v>2E-3</v>
      </c>
      <c r="U131" s="164">
        <f>ROUND(E131*T131,2)</f>
        <v>1.04</v>
      </c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 t="s">
        <v>112</v>
      </c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55"/>
      <c r="B132" s="162"/>
      <c r="C132" s="194" t="s">
        <v>256</v>
      </c>
      <c r="D132" s="166"/>
      <c r="E132" s="170">
        <v>337.5865</v>
      </c>
      <c r="F132" s="173"/>
      <c r="G132" s="173"/>
      <c r="H132" s="173"/>
      <c r="I132" s="173"/>
      <c r="J132" s="173"/>
      <c r="K132" s="173"/>
      <c r="L132" s="173"/>
      <c r="M132" s="173"/>
      <c r="N132" s="164"/>
      <c r="O132" s="164"/>
      <c r="P132" s="164"/>
      <c r="Q132" s="164"/>
      <c r="R132" s="164"/>
      <c r="S132" s="164"/>
      <c r="T132" s="165"/>
      <c r="U132" s="16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 t="s">
        <v>113</v>
      </c>
      <c r="AF132" s="154">
        <v>0</v>
      </c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55"/>
      <c r="B133" s="162"/>
      <c r="C133" s="194" t="s">
        <v>257</v>
      </c>
      <c r="D133" s="166"/>
      <c r="E133" s="170">
        <v>183.48169999999999</v>
      </c>
      <c r="F133" s="173"/>
      <c r="G133" s="173"/>
      <c r="H133" s="173"/>
      <c r="I133" s="173"/>
      <c r="J133" s="173"/>
      <c r="K133" s="173"/>
      <c r="L133" s="173"/>
      <c r="M133" s="173"/>
      <c r="N133" s="164"/>
      <c r="O133" s="164"/>
      <c r="P133" s="164"/>
      <c r="Q133" s="164"/>
      <c r="R133" s="164"/>
      <c r="S133" s="164"/>
      <c r="T133" s="165"/>
      <c r="U133" s="16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 t="s">
        <v>113</v>
      </c>
      <c r="AF133" s="154">
        <v>0</v>
      </c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55">
        <v>51</v>
      </c>
      <c r="B134" s="162" t="s">
        <v>264</v>
      </c>
      <c r="C134" s="193" t="s">
        <v>265</v>
      </c>
      <c r="D134" s="164" t="s">
        <v>156</v>
      </c>
      <c r="E134" s="169">
        <v>183.48169999999999</v>
      </c>
      <c r="F134" s="172"/>
      <c r="G134" s="173">
        <f>ROUND(E134*F134,2)</f>
        <v>0</v>
      </c>
      <c r="H134" s="172"/>
      <c r="I134" s="173">
        <f>ROUND(E134*H134,2)</f>
        <v>0</v>
      </c>
      <c r="J134" s="172"/>
      <c r="K134" s="173">
        <f>ROUND(E134*J134,2)</f>
        <v>0</v>
      </c>
      <c r="L134" s="173">
        <v>21</v>
      </c>
      <c r="M134" s="173">
        <f>G134*(1+L134/100)</f>
        <v>0</v>
      </c>
      <c r="N134" s="164">
        <v>0.18462999999999999</v>
      </c>
      <c r="O134" s="164">
        <f>ROUND(E134*N134,5)</f>
        <v>33.87623</v>
      </c>
      <c r="P134" s="164">
        <v>0</v>
      </c>
      <c r="Q134" s="164">
        <f>ROUND(E134*P134,5)</f>
        <v>0</v>
      </c>
      <c r="R134" s="164"/>
      <c r="S134" s="164"/>
      <c r="T134" s="165">
        <v>6.4000000000000001E-2</v>
      </c>
      <c r="U134" s="164">
        <f>ROUND(E134*T134,2)</f>
        <v>11.74</v>
      </c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 t="s">
        <v>112</v>
      </c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55"/>
      <c r="B135" s="162"/>
      <c r="C135" s="194" t="s">
        <v>257</v>
      </c>
      <c r="D135" s="166"/>
      <c r="E135" s="170">
        <v>183.48169999999999</v>
      </c>
      <c r="F135" s="173"/>
      <c r="G135" s="173"/>
      <c r="H135" s="173"/>
      <c r="I135" s="173"/>
      <c r="J135" s="173"/>
      <c r="K135" s="173"/>
      <c r="L135" s="173"/>
      <c r="M135" s="173"/>
      <c r="N135" s="164"/>
      <c r="O135" s="164"/>
      <c r="P135" s="164"/>
      <c r="Q135" s="164"/>
      <c r="R135" s="164"/>
      <c r="S135" s="164"/>
      <c r="T135" s="165"/>
      <c r="U135" s="16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 t="s">
        <v>113</v>
      </c>
      <c r="AF135" s="154">
        <v>0</v>
      </c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ht="22.5" outlineLevel="1" x14ac:dyDescent="0.2">
      <c r="A136" s="155">
        <v>52</v>
      </c>
      <c r="B136" s="162" t="s">
        <v>266</v>
      </c>
      <c r="C136" s="193" t="s">
        <v>267</v>
      </c>
      <c r="D136" s="164" t="s">
        <v>156</v>
      </c>
      <c r="E136" s="169">
        <v>337.5865</v>
      </c>
      <c r="F136" s="172"/>
      <c r="G136" s="173">
        <f>ROUND(E136*F136,2)</f>
        <v>0</v>
      </c>
      <c r="H136" s="172"/>
      <c r="I136" s="173">
        <f>ROUND(E136*H136,2)</f>
        <v>0</v>
      </c>
      <c r="J136" s="172"/>
      <c r="K136" s="173">
        <f>ROUND(E136*J136,2)</f>
        <v>0</v>
      </c>
      <c r="L136" s="173">
        <v>21</v>
      </c>
      <c r="M136" s="173">
        <f>G136*(1+L136/100)</f>
        <v>0</v>
      </c>
      <c r="N136" s="164">
        <v>0.10141</v>
      </c>
      <c r="O136" s="164">
        <f>ROUND(E136*N136,5)</f>
        <v>34.234650000000002</v>
      </c>
      <c r="P136" s="164">
        <v>0</v>
      </c>
      <c r="Q136" s="164">
        <f>ROUND(E136*P136,5)</f>
        <v>0</v>
      </c>
      <c r="R136" s="164"/>
      <c r="S136" s="164"/>
      <c r="T136" s="165">
        <v>1.4999999999999999E-2</v>
      </c>
      <c r="U136" s="164">
        <f>ROUND(E136*T136,2)</f>
        <v>5.0599999999999996</v>
      </c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 t="s">
        <v>112</v>
      </c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55"/>
      <c r="B137" s="162"/>
      <c r="C137" s="194" t="s">
        <v>256</v>
      </c>
      <c r="D137" s="166"/>
      <c r="E137" s="170">
        <v>337.5865</v>
      </c>
      <c r="F137" s="173"/>
      <c r="G137" s="173"/>
      <c r="H137" s="173"/>
      <c r="I137" s="173"/>
      <c r="J137" s="173"/>
      <c r="K137" s="173"/>
      <c r="L137" s="173"/>
      <c r="M137" s="173"/>
      <c r="N137" s="164"/>
      <c r="O137" s="164"/>
      <c r="P137" s="164"/>
      <c r="Q137" s="164"/>
      <c r="R137" s="164"/>
      <c r="S137" s="164"/>
      <c r="T137" s="165"/>
      <c r="U137" s="16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 t="s">
        <v>113</v>
      </c>
      <c r="AF137" s="154">
        <v>0</v>
      </c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55">
        <v>53</v>
      </c>
      <c r="B138" s="162" t="s">
        <v>268</v>
      </c>
      <c r="C138" s="193" t="s">
        <v>269</v>
      </c>
      <c r="D138" s="164" t="s">
        <v>156</v>
      </c>
      <c r="E138" s="169">
        <v>220.94455500000001</v>
      </c>
      <c r="F138" s="172"/>
      <c r="G138" s="173">
        <f>ROUND(E138*F138,2)</f>
        <v>0</v>
      </c>
      <c r="H138" s="172"/>
      <c r="I138" s="173">
        <f>ROUND(E138*H138,2)</f>
        <v>0</v>
      </c>
      <c r="J138" s="172"/>
      <c r="K138" s="173">
        <f>ROUND(E138*J138,2)</f>
        <v>0</v>
      </c>
      <c r="L138" s="173">
        <v>21</v>
      </c>
      <c r="M138" s="173">
        <f>G138*(1+L138/100)</f>
        <v>0</v>
      </c>
      <c r="N138" s="164">
        <v>0.4284</v>
      </c>
      <c r="O138" s="164">
        <f>ROUND(E138*N138,5)</f>
        <v>94.652649999999994</v>
      </c>
      <c r="P138" s="164">
        <v>0</v>
      </c>
      <c r="Q138" s="164">
        <f>ROUND(E138*P138,5)</f>
        <v>0</v>
      </c>
      <c r="R138" s="164"/>
      <c r="S138" s="164"/>
      <c r="T138" s="165">
        <v>2.5999999999999999E-2</v>
      </c>
      <c r="U138" s="164">
        <f>ROUND(E138*T138,2)</f>
        <v>5.74</v>
      </c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 t="s">
        <v>112</v>
      </c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55"/>
      <c r="B139" s="162"/>
      <c r="C139" s="194" t="s">
        <v>270</v>
      </c>
      <c r="D139" s="166"/>
      <c r="E139" s="170">
        <v>204.09878</v>
      </c>
      <c r="F139" s="173"/>
      <c r="G139" s="173"/>
      <c r="H139" s="173"/>
      <c r="I139" s="173"/>
      <c r="J139" s="173"/>
      <c r="K139" s="173"/>
      <c r="L139" s="173"/>
      <c r="M139" s="173"/>
      <c r="N139" s="164"/>
      <c r="O139" s="164"/>
      <c r="P139" s="164"/>
      <c r="Q139" s="164"/>
      <c r="R139" s="164"/>
      <c r="S139" s="164"/>
      <c r="T139" s="165"/>
      <c r="U139" s="16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 t="s">
        <v>113</v>
      </c>
      <c r="AF139" s="154">
        <v>0</v>
      </c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55"/>
      <c r="B140" s="162"/>
      <c r="C140" s="194" t="s">
        <v>271</v>
      </c>
      <c r="D140" s="166"/>
      <c r="E140" s="170">
        <v>1.93706</v>
      </c>
      <c r="F140" s="173"/>
      <c r="G140" s="173"/>
      <c r="H140" s="173"/>
      <c r="I140" s="173"/>
      <c r="J140" s="173"/>
      <c r="K140" s="173"/>
      <c r="L140" s="173"/>
      <c r="M140" s="173"/>
      <c r="N140" s="164"/>
      <c r="O140" s="164"/>
      <c r="P140" s="164"/>
      <c r="Q140" s="164"/>
      <c r="R140" s="164"/>
      <c r="S140" s="164"/>
      <c r="T140" s="165"/>
      <c r="U140" s="16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 t="s">
        <v>113</v>
      </c>
      <c r="AF140" s="154">
        <v>0</v>
      </c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55"/>
      <c r="B141" s="162"/>
      <c r="C141" s="194" t="s">
        <v>272</v>
      </c>
      <c r="D141" s="166"/>
      <c r="E141" s="170">
        <v>10.80931</v>
      </c>
      <c r="F141" s="173"/>
      <c r="G141" s="173"/>
      <c r="H141" s="173"/>
      <c r="I141" s="173"/>
      <c r="J141" s="173"/>
      <c r="K141" s="173"/>
      <c r="L141" s="173"/>
      <c r="M141" s="173"/>
      <c r="N141" s="164"/>
      <c r="O141" s="164"/>
      <c r="P141" s="164"/>
      <c r="Q141" s="164"/>
      <c r="R141" s="164"/>
      <c r="S141" s="164"/>
      <c r="T141" s="165"/>
      <c r="U141" s="16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 t="s">
        <v>113</v>
      </c>
      <c r="AF141" s="154">
        <v>0</v>
      </c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 x14ac:dyDescent="0.2">
      <c r="A142" s="155"/>
      <c r="B142" s="162"/>
      <c r="C142" s="194" t="s">
        <v>273</v>
      </c>
      <c r="D142" s="166"/>
      <c r="E142" s="170">
        <v>4.099405</v>
      </c>
      <c r="F142" s="173"/>
      <c r="G142" s="173"/>
      <c r="H142" s="173"/>
      <c r="I142" s="173"/>
      <c r="J142" s="173"/>
      <c r="K142" s="173"/>
      <c r="L142" s="173"/>
      <c r="M142" s="173"/>
      <c r="N142" s="164"/>
      <c r="O142" s="164"/>
      <c r="P142" s="164"/>
      <c r="Q142" s="164"/>
      <c r="R142" s="164"/>
      <c r="S142" s="164"/>
      <c r="T142" s="165"/>
      <c r="U142" s="16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 t="s">
        <v>113</v>
      </c>
      <c r="AF142" s="154">
        <v>0</v>
      </c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ht="22.5" outlineLevel="1" x14ac:dyDescent="0.2">
      <c r="A143" s="155">
        <v>54</v>
      </c>
      <c r="B143" s="162" t="s">
        <v>274</v>
      </c>
      <c r="C143" s="193" t="s">
        <v>275</v>
      </c>
      <c r="D143" s="164" t="s">
        <v>156</v>
      </c>
      <c r="E143" s="169">
        <v>202.5189</v>
      </c>
      <c r="F143" s="172"/>
      <c r="G143" s="173">
        <f>ROUND(E143*F143,2)</f>
        <v>0</v>
      </c>
      <c r="H143" s="172"/>
      <c r="I143" s="173">
        <f>ROUND(E143*H143,2)</f>
        <v>0</v>
      </c>
      <c r="J143" s="172"/>
      <c r="K143" s="173">
        <f>ROUND(E143*J143,2)</f>
        <v>0</v>
      </c>
      <c r="L143" s="173">
        <v>21</v>
      </c>
      <c r="M143" s="173">
        <f>G143*(1+L143/100)</f>
        <v>0</v>
      </c>
      <c r="N143" s="164">
        <v>0.30651</v>
      </c>
      <c r="O143" s="164">
        <f>ROUND(E143*N143,5)</f>
        <v>62.074069999999999</v>
      </c>
      <c r="P143" s="164">
        <v>0</v>
      </c>
      <c r="Q143" s="164">
        <f>ROUND(E143*P143,5)</f>
        <v>0</v>
      </c>
      <c r="R143" s="164"/>
      <c r="S143" s="164"/>
      <c r="T143" s="165">
        <v>2.5000000000000001E-2</v>
      </c>
      <c r="U143" s="164">
        <f>ROUND(E143*T143,2)</f>
        <v>5.0599999999999996</v>
      </c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 t="s">
        <v>112</v>
      </c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55"/>
      <c r="B144" s="162"/>
      <c r="C144" s="194" t="s">
        <v>276</v>
      </c>
      <c r="D144" s="166"/>
      <c r="E144" s="170">
        <v>177.47720000000001</v>
      </c>
      <c r="F144" s="173"/>
      <c r="G144" s="173"/>
      <c r="H144" s="173"/>
      <c r="I144" s="173"/>
      <c r="J144" s="173"/>
      <c r="K144" s="173"/>
      <c r="L144" s="173"/>
      <c r="M144" s="173"/>
      <c r="N144" s="164"/>
      <c r="O144" s="164"/>
      <c r="P144" s="164"/>
      <c r="Q144" s="164"/>
      <c r="R144" s="164"/>
      <c r="S144" s="164"/>
      <c r="T144" s="165"/>
      <c r="U144" s="16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 t="s">
        <v>113</v>
      </c>
      <c r="AF144" s="154">
        <v>0</v>
      </c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55"/>
      <c r="B145" s="162"/>
      <c r="C145" s="194" t="s">
        <v>277</v>
      </c>
      <c r="D145" s="166"/>
      <c r="E145" s="170">
        <v>1.6843999999999999</v>
      </c>
      <c r="F145" s="173"/>
      <c r="G145" s="173"/>
      <c r="H145" s="173"/>
      <c r="I145" s="173"/>
      <c r="J145" s="173"/>
      <c r="K145" s="173"/>
      <c r="L145" s="173"/>
      <c r="M145" s="173"/>
      <c r="N145" s="164"/>
      <c r="O145" s="164"/>
      <c r="P145" s="164"/>
      <c r="Q145" s="164"/>
      <c r="R145" s="164"/>
      <c r="S145" s="164"/>
      <c r="T145" s="165"/>
      <c r="U145" s="164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 t="s">
        <v>113</v>
      </c>
      <c r="AF145" s="154">
        <v>0</v>
      </c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55"/>
      <c r="B146" s="162"/>
      <c r="C146" s="194" t="s">
        <v>278</v>
      </c>
      <c r="D146" s="166"/>
      <c r="E146" s="170">
        <v>9.3994</v>
      </c>
      <c r="F146" s="173"/>
      <c r="G146" s="173"/>
      <c r="H146" s="173"/>
      <c r="I146" s="173"/>
      <c r="J146" s="173"/>
      <c r="K146" s="173"/>
      <c r="L146" s="173"/>
      <c r="M146" s="173"/>
      <c r="N146" s="164"/>
      <c r="O146" s="164"/>
      <c r="P146" s="164"/>
      <c r="Q146" s="164"/>
      <c r="R146" s="164"/>
      <c r="S146" s="164"/>
      <c r="T146" s="165"/>
      <c r="U146" s="16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 t="s">
        <v>113</v>
      </c>
      <c r="AF146" s="154">
        <v>0</v>
      </c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55"/>
      <c r="B147" s="162"/>
      <c r="C147" s="194" t="s">
        <v>279</v>
      </c>
      <c r="D147" s="166"/>
      <c r="E147" s="170">
        <v>3.5647000000000002</v>
      </c>
      <c r="F147" s="173"/>
      <c r="G147" s="173"/>
      <c r="H147" s="173"/>
      <c r="I147" s="173"/>
      <c r="J147" s="173"/>
      <c r="K147" s="173"/>
      <c r="L147" s="173"/>
      <c r="M147" s="173"/>
      <c r="N147" s="164"/>
      <c r="O147" s="164"/>
      <c r="P147" s="164"/>
      <c r="Q147" s="164"/>
      <c r="R147" s="164"/>
      <c r="S147" s="164"/>
      <c r="T147" s="165"/>
      <c r="U147" s="16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 t="s">
        <v>113</v>
      </c>
      <c r="AF147" s="154">
        <v>0</v>
      </c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">
      <c r="A148" s="155"/>
      <c r="B148" s="162"/>
      <c r="C148" s="194" t="s">
        <v>280</v>
      </c>
      <c r="D148" s="166"/>
      <c r="E148" s="170">
        <v>10.3932</v>
      </c>
      <c r="F148" s="173"/>
      <c r="G148" s="173"/>
      <c r="H148" s="173"/>
      <c r="I148" s="173"/>
      <c r="J148" s="173"/>
      <c r="K148" s="173"/>
      <c r="L148" s="173"/>
      <c r="M148" s="173"/>
      <c r="N148" s="164"/>
      <c r="O148" s="164"/>
      <c r="P148" s="164"/>
      <c r="Q148" s="164"/>
      <c r="R148" s="164"/>
      <c r="S148" s="164"/>
      <c r="T148" s="165"/>
      <c r="U148" s="16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 t="s">
        <v>113</v>
      </c>
      <c r="AF148" s="154">
        <v>0</v>
      </c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outlineLevel="1" x14ac:dyDescent="0.2">
      <c r="A149" s="155">
        <v>55</v>
      </c>
      <c r="B149" s="162" t="s">
        <v>281</v>
      </c>
      <c r="C149" s="193" t="s">
        <v>282</v>
      </c>
      <c r="D149" s="164" t="s">
        <v>156</v>
      </c>
      <c r="E149" s="169">
        <v>189.5548</v>
      </c>
      <c r="F149" s="172"/>
      <c r="G149" s="173">
        <f>ROUND(E149*F149,2)</f>
        <v>0</v>
      </c>
      <c r="H149" s="172"/>
      <c r="I149" s="173">
        <f>ROUND(E149*H149,2)</f>
        <v>0</v>
      </c>
      <c r="J149" s="172"/>
      <c r="K149" s="173">
        <f>ROUND(E149*J149,2)</f>
        <v>0</v>
      </c>
      <c r="L149" s="173">
        <v>21</v>
      </c>
      <c r="M149" s="173">
        <f>G149*(1+L149/100)</f>
        <v>0</v>
      </c>
      <c r="N149" s="164">
        <v>5.5449999999999999E-2</v>
      </c>
      <c r="O149" s="164">
        <f>ROUND(E149*N149,5)</f>
        <v>10.510809999999999</v>
      </c>
      <c r="P149" s="164">
        <v>0</v>
      </c>
      <c r="Q149" s="164">
        <f>ROUND(E149*P149,5)</f>
        <v>0</v>
      </c>
      <c r="R149" s="164"/>
      <c r="S149" s="164"/>
      <c r="T149" s="165">
        <v>0.442</v>
      </c>
      <c r="U149" s="164">
        <f>ROUND(E149*T149,2)</f>
        <v>83.78</v>
      </c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 t="s">
        <v>112</v>
      </c>
      <c r="AF149" s="154"/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55"/>
      <c r="B150" s="162"/>
      <c r="C150" s="194" t="s">
        <v>276</v>
      </c>
      <c r="D150" s="166"/>
      <c r="E150" s="170">
        <v>177.47720000000001</v>
      </c>
      <c r="F150" s="173"/>
      <c r="G150" s="173"/>
      <c r="H150" s="173"/>
      <c r="I150" s="173"/>
      <c r="J150" s="173"/>
      <c r="K150" s="173"/>
      <c r="L150" s="173"/>
      <c r="M150" s="173"/>
      <c r="N150" s="164"/>
      <c r="O150" s="164"/>
      <c r="P150" s="164"/>
      <c r="Q150" s="164"/>
      <c r="R150" s="164"/>
      <c r="S150" s="164"/>
      <c r="T150" s="165"/>
      <c r="U150" s="16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 t="s">
        <v>113</v>
      </c>
      <c r="AF150" s="154">
        <v>0</v>
      </c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">
      <c r="A151" s="155"/>
      <c r="B151" s="162"/>
      <c r="C151" s="194" t="s">
        <v>277</v>
      </c>
      <c r="D151" s="166"/>
      <c r="E151" s="170">
        <v>1.6843999999999999</v>
      </c>
      <c r="F151" s="173"/>
      <c r="G151" s="173"/>
      <c r="H151" s="173"/>
      <c r="I151" s="173"/>
      <c r="J151" s="173"/>
      <c r="K151" s="173"/>
      <c r="L151" s="173"/>
      <c r="M151" s="173"/>
      <c r="N151" s="164"/>
      <c r="O151" s="164"/>
      <c r="P151" s="164"/>
      <c r="Q151" s="164"/>
      <c r="R151" s="164"/>
      <c r="S151" s="164"/>
      <c r="T151" s="165"/>
      <c r="U151" s="164"/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 t="s">
        <v>113</v>
      </c>
      <c r="AF151" s="154">
        <v>0</v>
      </c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55"/>
      <c r="B152" s="162"/>
      <c r="C152" s="194" t="s">
        <v>283</v>
      </c>
      <c r="D152" s="166"/>
      <c r="E152" s="170">
        <v>10.3932</v>
      </c>
      <c r="F152" s="173"/>
      <c r="G152" s="173"/>
      <c r="H152" s="173"/>
      <c r="I152" s="173"/>
      <c r="J152" s="173"/>
      <c r="K152" s="173"/>
      <c r="L152" s="173"/>
      <c r="M152" s="173"/>
      <c r="N152" s="164"/>
      <c r="O152" s="164"/>
      <c r="P152" s="164"/>
      <c r="Q152" s="164"/>
      <c r="R152" s="164"/>
      <c r="S152" s="164"/>
      <c r="T152" s="165"/>
      <c r="U152" s="164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 t="s">
        <v>113</v>
      </c>
      <c r="AF152" s="154">
        <v>0</v>
      </c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55">
        <v>56</v>
      </c>
      <c r="B153" s="162" t="s">
        <v>284</v>
      </c>
      <c r="C153" s="193" t="s">
        <v>285</v>
      </c>
      <c r="D153" s="164" t="s">
        <v>156</v>
      </c>
      <c r="E153" s="169">
        <v>186.35105999999999</v>
      </c>
      <c r="F153" s="172"/>
      <c r="G153" s="173">
        <f>ROUND(E153*F153,2)</f>
        <v>0</v>
      </c>
      <c r="H153" s="172"/>
      <c r="I153" s="173">
        <f>ROUND(E153*H153,2)</f>
        <v>0</v>
      </c>
      <c r="J153" s="172"/>
      <c r="K153" s="173">
        <f>ROUND(E153*J153,2)</f>
        <v>0</v>
      </c>
      <c r="L153" s="173">
        <v>21</v>
      </c>
      <c r="M153" s="173">
        <f>G153*(1+L153/100)</f>
        <v>0</v>
      </c>
      <c r="N153" s="164">
        <v>0.13100000000000001</v>
      </c>
      <c r="O153" s="164">
        <f>ROUND(E153*N153,5)</f>
        <v>24.411989999999999</v>
      </c>
      <c r="P153" s="164">
        <v>0</v>
      </c>
      <c r="Q153" s="164">
        <f>ROUND(E153*P153,5)</f>
        <v>0</v>
      </c>
      <c r="R153" s="164"/>
      <c r="S153" s="164"/>
      <c r="T153" s="165">
        <v>0</v>
      </c>
      <c r="U153" s="164">
        <f>ROUND(E153*T153,2)</f>
        <v>0</v>
      </c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 t="s">
        <v>200</v>
      </c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55"/>
      <c r="B154" s="162"/>
      <c r="C154" s="194" t="s">
        <v>286</v>
      </c>
      <c r="D154" s="166"/>
      <c r="E154" s="170">
        <v>186.35105999999999</v>
      </c>
      <c r="F154" s="173"/>
      <c r="G154" s="173"/>
      <c r="H154" s="173"/>
      <c r="I154" s="173"/>
      <c r="J154" s="173"/>
      <c r="K154" s="173"/>
      <c r="L154" s="173"/>
      <c r="M154" s="173"/>
      <c r="N154" s="164"/>
      <c r="O154" s="164"/>
      <c r="P154" s="164"/>
      <c r="Q154" s="164"/>
      <c r="R154" s="164"/>
      <c r="S154" s="164"/>
      <c r="T154" s="165"/>
      <c r="U154" s="164"/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 t="s">
        <v>113</v>
      </c>
      <c r="AF154" s="154">
        <v>0</v>
      </c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ht="22.5" outlineLevel="1" x14ac:dyDescent="0.2">
      <c r="A155" s="155">
        <v>57</v>
      </c>
      <c r="B155" s="162" t="s">
        <v>287</v>
      </c>
      <c r="C155" s="193" t="s">
        <v>288</v>
      </c>
      <c r="D155" s="164" t="s">
        <v>156</v>
      </c>
      <c r="E155" s="169">
        <v>1.7686200000000001</v>
      </c>
      <c r="F155" s="172"/>
      <c r="G155" s="173">
        <f>ROUND(E155*F155,2)</f>
        <v>0</v>
      </c>
      <c r="H155" s="172"/>
      <c r="I155" s="173">
        <f>ROUND(E155*H155,2)</f>
        <v>0</v>
      </c>
      <c r="J155" s="172"/>
      <c r="K155" s="173">
        <f>ROUND(E155*J155,2)</f>
        <v>0</v>
      </c>
      <c r="L155" s="173">
        <v>21</v>
      </c>
      <c r="M155" s="173">
        <f>G155*(1+L155/100)</f>
        <v>0</v>
      </c>
      <c r="N155" s="164">
        <v>0.13100000000000001</v>
      </c>
      <c r="O155" s="164">
        <f>ROUND(E155*N155,5)</f>
        <v>0.23169000000000001</v>
      </c>
      <c r="P155" s="164">
        <v>0</v>
      </c>
      <c r="Q155" s="164">
        <f>ROUND(E155*P155,5)</f>
        <v>0</v>
      </c>
      <c r="R155" s="164"/>
      <c r="S155" s="164"/>
      <c r="T155" s="165">
        <v>0</v>
      </c>
      <c r="U155" s="164">
        <f>ROUND(E155*T155,2)</f>
        <v>0</v>
      </c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 t="s">
        <v>200</v>
      </c>
      <c r="AF155" s="154"/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 x14ac:dyDescent="0.2">
      <c r="A156" s="155"/>
      <c r="B156" s="162"/>
      <c r="C156" s="194" t="s">
        <v>289</v>
      </c>
      <c r="D156" s="166"/>
      <c r="E156" s="170">
        <v>1.7686200000000001</v>
      </c>
      <c r="F156" s="173"/>
      <c r="G156" s="173"/>
      <c r="H156" s="173"/>
      <c r="I156" s="173"/>
      <c r="J156" s="173"/>
      <c r="K156" s="173"/>
      <c r="L156" s="173"/>
      <c r="M156" s="173"/>
      <c r="N156" s="164"/>
      <c r="O156" s="164"/>
      <c r="P156" s="164"/>
      <c r="Q156" s="164"/>
      <c r="R156" s="164"/>
      <c r="S156" s="164"/>
      <c r="T156" s="165"/>
      <c r="U156" s="164"/>
      <c r="V156" s="154"/>
      <c r="W156" s="154"/>
      <c r="X156" s="154"/>
      <c r="Y156" s="154"/>
      <c r="Z156" s="154"/>
      <c r="AA156" s="154"/>
      <c r="AB156" s="154"/>
      <c r="AC156" s="154"/>
      <c r="AD156" s="154"/>
      <c r="AE156" s="154" t="s">
        <v>113</v>
      </c>
      <c r="AF156" s="154">
        <v>0</v>
      </c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outlineLevel="1" x14ac:dyDescent="0.2">
      <c r="A157" s="155">
        <v>58</v>
      </c>
      <c r="B157" s="162" t="s">
        <v>290</v>
      </c>
      <c r="C157" s="193" t="s">
        <v>291</v>
      </c>
      <c r="D157" s="164" t="s">
        <v>156</v>
      </c>
      <c r="E157" s="169">
        <v>12.9641</v>
      </c>
      <c r="F157" s="172"/>
      <c r="G157" s="173">
        <f>ROUND(E157*F157,2)</f>
        <v>0</v>
      </c>
      <c r="H157" s="172"/>
      <c r="I157" s="173">
        <f>ROUND(E157*H157,2)</f>
        <v>0</v>
      </c>
      <c r="J157" s="172"/>
      <c r="K157" s="173">
        <f>ROUND(E157*J157,2)</f>
        <v>0</v>
      </c>
      <c r="L157" s="173">
        <v>21</v>
      </c>
      <c r="M157" s="173">
        <f>G157*(1+L157/100)</f>
        <v>0</v>
      </c>
      <c r="N157" s="164">
        <v>7.3899999999999993E-2</v>
      </c>
      <c r="O157" s="164">
        <f>ROUND(E157*N157,5)</f>
        <v>0.95804999999999996</v>
      </c>
      <c r="P157" s="164">
        <v>0</v>
      </c>
      <c r="Q157" s="164">
        <f>ROUND(E157*P157,5)</f>
        <v>0</v>
      </c>
      <c r="R157" s="164"/>
      <c r="S157" s="164"/>
      <c r="T157" s="165">
        <v>0.47799999999999998</v>
      </c>
      <c r="U157" s="164">
        <f>ROUND(E157*T157,2)</f>
        <v>6.2</v>
      </c>
      <c r="V157" s="154"/>
      <c r="W157" s="154"/>
      <c r="X157" s="154"/>
      <c r="Y157" s="154"/>
      <c r="Z157" s="154"/>
      <c r="AA157" s="154"/>
      <c r="AB157" s="154"/>
      <c r="AC157" s="154"/>
      <c r="AD157" s="154"/>
      <c r="AE157" s="154" t="s">
        <v>112</v>
      </c>
      <c r="AF157" s="154"/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 x14ac:dyDescent="0.2">
      <c r="A158" s="155"/>
      <c r="B158" s="162"/>
      <c r="C158" s="194" t="s">
        <v>278</v>
      </c>
      <c r="D158" s="166"/>
      <c r="E158" s="170">
        <v>9.3994</v>
      </c>
      <c r="F158" s="173"/>
      <c r="G158" s="173"/>
      <c r="H158" s="173"/>
      <c r="I158" s="173"/>
      <c r="J158" s="173"/>
      <c r="K158" s="173"/>
      <c r="L158" s="173"/>
      <c r="M158" s="173"/>
      <c r="N158" s="164"/>
      <c r="O158" s="164"/>
      <c r="P158" s="164"/>
      <c r="Q158" s="164"/>
      <c r="R158" s="164"/>
      <c r="S158" s="164"/>
      <c r="T158" s="165"/>
      <c r="U158" s="16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 t="s">
        <v>113</v>
      </c>
      <c r="AF158" s="154">
        <v>0</v>
      </c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55"/>
      <c r="B159" s="162"/>
      <c r="C159" s="194" t="s">
        <v>279</v>
      </c>
      <c r="D159" s="166"/>
      <c r="E159" s="170">
        <v>3.5647000000000002</v>
      </c>
      <c r="F159" s="173"/>
      <c r="G159" s="173"/>
      <c r="H159" s="173"/>
      <c r="I159" s="173"/>
      <c r="J159" s="173"/>
      <c r="K159" s="173"/>
      <c r="L159" s="173"/>
      <c r="M159" s="173"/>
      <c r="N159" s="164"/>
      <c r="O159" s="164"/>
      <c r="P159" s="164"/>
      <c r="Q159" s="164"/>
      <c r="R159" s="164"/>
      <c r="S159" s="164"/>
      <c r="T159" s="165"/>
      <c r="U159" s="16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 t="s">
        <v>113</v>
      </c>
      <c r="AF159" s="154">
        <v>0</v>
      </c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ht="22.5" outlineLevel="1" x14ac:dyDescent="0.2">
      <c r="A160" s="155">
        <v>59</v>
      </c>
      <c r="B160" s="162" t="s">
        <v>292</v>
      </c>
      <c r="C160" s="193" t="s">
        <v>293</v>
      </c>
      <c r="D160" s="164" t="s">
        <v>156</v>
      </c>
      <c r="E160" s="169">
        <v>9.86937</v>
      </c>
      <c r="F160" s="172"/>
      <c r="G160" s="173">
        <f>ROUND(E160*F160,2)</f>
        <v>0</v>
      </c>
      <c r="H160" s="172"/>
      <c r="I160" s="173">
        <f>ROUND(E160*H160,2)</f>
        <v>0</v>
      </c>
      <c r="J160" s="172"/>
      <c r="K160" s="173">
        <f>ROUND(E160*J160,2)</f>
        <v>0</v>
      </c>
      <c r="L160" s="173">
        <v>21</v>
      </c>
      <c r="M160" s="173">
        <f>G160*(1+L160/100)</f>
        <v>0</v>
      </c>
      <c r="N160" s="164">
        <v>0.17599999999999999</v>
      </c>
      <c r="O160" s="164">
        <f>ROUND(E160*N160,5)</f>
        <v>1.7370099999999999</v>
      </c>
      <c r="P160" s="164">
        <v>0</v>
      </c>
      <c r="Q160" s="164">
        <f>ROUND(E160*P160,5)</f>
        <v>0</v>
      </c>
      <c r="R160" s="164"/>
      <c r="S160" s="164"/>
      <c r="T160" s="165">
        <v>0</v>
      </c>
      <c r="U160" s="164">
        <f>ROUND(E160*T160,2)</f>
        <v>0</v>
      </c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 t="s">
        <v>200</v>
      </c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55"/>
      <c r="B161" s="162"/>
      <c r="C161" s="194" t="s">
        <v>294</v>
      </c>
      <c r="D161" s="166"/>
      <c r="E161" s="170">
        <v>9.86937</v>
      </c>
      <c r="F161" s="173"/>
      <c r="G161" s="173"/>
      <c r="H161" s="173"/>
      <c r="I161" s="173"/>
      <c r="J161" s="173"/>
      <c r="K161" s="173"/>
      <c r="L161" s="173"/>
      <c r="M161" s="173"/>
      <c r="N161" s="164"/>
      <c r="O161" s="164"/>
      <c r="P161" s="164"/>
      <c r="Q161" s="164"/>
      <c r="R161" s="164"/>
      <c r="S161" s="164"/>
      <c r="T161" s="165"/>
      <c r="U161" s="16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 t="s">
        <v>113</v>
      </c>
      <c r="AF161" s="154">
        <v>0</v>
      </c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ht="22.5" outlineLevel="1" x14ac:dyDescent="0.2">
      <c r="A162" s="155">
        <v>60</v>
      </c>
      <c r="B162" s="162" t="s">
        <v>295</v>
      </c>
      <c r="C162" s="193" t="s">
        <v>296</v>
      </c>
      <c r="D162" s="164" t="s">
        <v>156</v>
      </c>
      <c r="E162" s="169">
        <v>3.5647000000000002</v>
      </c>
      <c r="F162" s="172"/>
      <c r="G162" s="173">
        <f>ROUND(E162*F162,2)</f>
        <v>0</v>
      </c>
      <c r="H162" s="172"/>
      <c r="I162" s="173">
        <f>ROUND(E162*H162,2)</f>
        <v>0</v>
      </c>
      <c r="J162" s="172"/>
      <c r="K162" s="173">
        <f>ROUND(E162*J162,2)</f>
        <v>0</v>
      </c>
      <c r="L162" s="173">
        <v>21</v>
      </c>
      <c r="M162" s="173">
        <f>G162*(1+L162/100)</f>
        <v>0</v>
      </c>
      <c r="N162" s="164">
        <v>0.17599999999999999</v>
      </c>
      <c r="O162" s="164">
        <f>ROUND(E162*N162,5)</f>
        <v>0.62739</v>
      </c>
      <c r="P162" s="164">
        <v>0</v>
      </c>
      <c r="Q162" s="164">
        <f>ROUND(E162*P162,5)</f>
        <v>0</v>
      </c>
      <c r="R162" s="164"/>
      <c r="S162" s="164"/>
      <c r="T162" s="165">
        <v>0</v>
      </c>
      <c r="U162" s="164">
        <f>ROUND(E162*T162,2)</f>
        <v>0</v>
      </c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 t="s">
        <v>200</v>
      </c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55"/>
      <c r="B163" s="162"/>
      <c r="C163" s="194" t="s">
        <v>279</v>
      </c>
      <c r="D163" s="166"/>
      <c r="E163" s="170">
        <v>3.5647000000000002</v>
      </c>
      <c r="F163" s="173"/>
      <c r="G163" s="173"/>
      <c r="H163" s="173"/>
      <c r="I163" s="173"/>
      <c r="J163" s="173"/>
      <c r="K163" s="173"/>
      <c r="L163" s="173"/>
      <c r="M163" s="173"/>
      <c r="N163" s="164"/>
      <c r="O163" s="164"/>
      <c r="P163" s="164"/>
      <c r="Q163" s="164"/>
      <c r="R163" s="164"/>
      <c r="S163" s="164"/>
      <c r="T163" s="165"/>
      <c r="U163" s="16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 t="s">
        <v>113</v>
      </c>
      <c r="AF163" s="154">
        <v>0</v>
      </c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x14ac:dyDescent="0.2">
      <c r="A164" s="156" t="s">
        <v>107</v>
      </c>
      <c r="B164" s="163" t="s">
        <v>68</v>
      </c>
      <c r="C164" s="195" t="s">
        <v>69</v>
      </c>
      <c r="D164" s="167"/>
      <c r="E164" s="171"/>
      <c r="F164" s="174"/>
      <c r="G164" s="174">
        <f>SUMIF(AE165:AE166,"&lt;&gt;NOR",G165:G166)</f>
        <v>0</v>
      </c>
      <c r="H164" s="174"/>
      <c r="I164" s="174">
        <f>SUM(I165:I166)</f>
        <v>0</v>
      </c>
      <c r="J164" s="174"/>
      <c r="K164" s="174">
        <f>SUM(K165:K166)</f>
        <v>0</v>
      </c>
      <c r="L164" s="174"/>
      <c r="M164" s="174">
        <f>SUM(M165:M166)</f>
        <v>0</v>
      </c>
      <c r="N164" s="167"/>
      <c r="O164" s="167">
        <f>SUM(O165:O166)</f>
        <v>0.86475999999999997</v>
      </c>
      <c r="P164" s="167"/>
      <c r="Q164" s="167">
        <f>SUM(Q165:Q166)</f>
        <v>0</v>
      </c>
      <c r="R164" s="167"/>
      <c r="S164" s="167"/>
      <c r="T164" s="168"/>
      <c r="U164" s="167">
        <f>SUM(U165:U166)</f>
        <v>7.66</v>
      </c>
      <c r="AE164" t="s">
        <v>108</v>
      </c>
    </row>
    <row r="165" spans="1:60" outlineLevel="1" x14ac:dyDescent="0.2">
      <c r="A165" s="155">
        <v>61</v>
      </c>
      <c r="B165" s="162" t="s">
        <v>297</v>
      </c>
      <c r="C165" s="193" t="s">
        <v>298</v>
      </c>
      <c r="D165" s="164" t="s">
        <v>111</v>
      </c>
      <c r="E165" s="169">
        <v>1</v>
      </c>
      <c r="F165" s="172"/>
      <c r="G165" s="173">
        <f>ROUND(E165*F165,2)</f>
        <v>0</v>
      </c>
      <c r="H165" s="172"/>
      <c r="I165" s="173">
        <f>ROUND(E165*H165,2)</f>
        <v>0</v>
      </c>
      <c r="J165" s="172"/>
      <c r="K165" s="173">
        <f>ROUND(E165*J165,2)</f>
        <v>0</v>
      </c>
      <c r="L165" s="173">
        <v>21</v>
      </c>
      <c r="M165" s="173">
        <f>G165*(1+L165/100)</f>
        <v>0</v>
      </c>
      <c r="N165" s="164">
        <v>0.43381999999999998</v>
      </c>
      <c r="O165" s="164">
        <f>ROUND(E165*N165,5)</f>
        <v>0.43381999999999998</v>
      </c>
      <c r="P165" s="164">
        <v>0</v>
      </c>
      <c r="Q165" s="164">
        <f>ROUND(E165*P165,5)</f>
        <v>0</v>
      </c>
      <c r="R165" s="164"/>
      <c r="S165" s="164"/>
      <c r="T165" s="165">
        <v>3.839</v>
      </c>
      <c r="U165" s="164">
        <f>ROUND(E165*T165,2)</f>
        <v>3.84</v>
      </c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 t="s">
        <v>112</v>
      </c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 x14ac:dyDescent="0.2">
      <c r="A166" s="155">
        <v>62</v>
      </c>
      <c r="B166" s="162" t="s">
        <v>299</v>
      </c>
      <c r="C166" s="193" t="s">
        <v>300</v>
      </c>
      <c r="D166" s="164" t="s">
        <v>111</v>
      </c>
      <c r="E166" s="169">
        <v>1</v>
      </c>
      <c r="F166" s="172"/>
      <c r="G166" s="173">
        <f>ROUND(E166*F166,2)</f>
        <v>0</v>
      </c>
      <c r="H166" s="172"/>
      <c r="I166" s="173">
        <f>ROUND(E166*H166,2)</f>
        <v>0</v>
      </c>
      <c r="J166" s="172"/>
      <c r="K166" s="173">
        <f>ROUND(E166*J166,2)</f>
        <v>0</v>
      </c>
      <c r="L166" s="173">
        <v>21</v>
      </c>
      <c r="M166" s="173">
        <f>G166*(1+L166/100)</f>
        <v>0</v>
      </c>
      <c r="N166" s="164">
        <v>0.43093999999999999</v>
      </c>
      <c r="O166" s="164">
        <f>ROUND(E166*N166,5)</f>
        <v>0.43093999999999999</v>
      </c>
      <c r="P166" s="164">
        <v>0</v>
      </c>
      <c r="Q166" s="164">
        <f>ROUND(E166*P166,5)</f>
        <v>0</v>
      </c>
      <c r="R166" s="164"/>
      <c r="S166" s="164"/>
      <c r="T166" s="165">
        <v>3.8170000000000002</v>
      </c>
      <c r="U166" s="164">
        <f>ROUND(E166*T166,2)</f>
        <v>3.82</v>
      </c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 t="s">
        <v>112</v>
      </c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x14ac:dyDescent="0.2">
      <c r="A167" s="156" t="s">
        <v>107</v>
      </c>
      <c r="B167" s="163" t="s">
        <v>70</v>
      </c>
      <c r="C167" s="195" t="s">
        <v>71</v>
      </c>
      <c r="D167" s="167"/>
      <c r="E167" s="171"/>
      <c r="F167" s="174"/>
      <c r="G167" s="174">
        <f>SUMIF(AE168:AE204,"&lt;&gt;NOR",G168:G204)</f>
        <v>0</v>
      </c>
      <c r="H167" s="174"/>
      <c r="I167" s="174">
        <f>SUM(I168:I204)</f>
        <v>0</v>
      </c>
      <c r="J167" s="174"/>
      <c r="K167" s="174">
        <f>SUM(K168:K204)</f>
        <v>0</v>
      </c>
      <c r="L167" s="174"/>
      <c r="M167" s="174">
        <f>SUM(M168:M204)</f>
        <v>0</v>
      </c>
      <c r="N167" s="167"/>
      <c r="O167" s="167">
        <f>SUM(O168:O204)</f>
        <v>43.85314000000001</v>
      </c>
      <c r="P167" s="167"/>
      <c r="Q167" s="167">
        <f>SUM(Q168:Q204)</f>
        <v>0</v>
      </c>
      <c r="R167" s="167"/>
      <c r="S167" s="167"/>
      <c r="T167" s="168"/>
      <c r="U167" s="167">
        <f>SUM(U168:U204)</f>
        <v>66.17</v>
      </c>
      <c r="AE167" t="s">
        <v>108</v>
      </c>
    </row>
    <row r="168" spans="1:60" outlineLevel="1" x14ac:dyDescent="0.2">
      <c r="A168" s="155">
        <v>63</v>
      </c>
      <c r="B168" s="162" t="s">
        <v>301</v>
      </c>
      <c r="C168" s="193" t="s">
        <v>302</v>
      </c>
      <c r="D168" s="164" t="s">
        <v>178</v>
      </c>
      <c r="E168" s="169">
        <v>99.318100000000001</v>
      </c>
      <c r="F168" s="172"/>
      <c r="G168" s="173">
        <f>ROUND(E168*F168,2)</f>
        <v>0</v>
      </c>
      <c r="H168" s="172"/>
      <c r="I168" s="173">
        <f>ROUND(E168*H168,2)</f>
        <v>0</v>
      </c>
      <c r="J168" s="172"/>
      <c r="K168" s="173">
        <f>ROUND(E168*J168,2)</f>
        <v>0</v>
      </c>
      <c r="L168" s="173">
        <v>21</v>
      </c>
      <c r="M168" s="173">
        <f>G168*(1+L168/100)</f>
        <v>0</v>
      </c>
      <c r="N168" s="164">
        <v>0.188</v>
      </c>
      <c r="O168" s="164">
        <f>ROUND(E168*N168,5)</f>
        <v>18.671800000000001</v>
      </c>
      <c r="P168" s="164">
        <v>0</v>
      </c>
      <c r="Q168" s="164">
        <f>ROUND(E168*P168,5)</f>
        <v>0</v>
      </c>
      <c r="R168" s="164"/>
      <c r="S168" s="164"/>
      <c r="T168" s="165">
        <v>0.27200000000000002</v>
      </c>
      <c r="U168" s="164">
        <f>ROUND(E168*T168,2)</f>
        <v>27.01</v>
      </c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 t="s">
        <v>112</v>
      </c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 x14ac:dyDescent="0.2">
      <c r="A169" s="155"/>
      <c r="B169" s="162"/>
      <c r="C169" s="194" t="s">
        <v>303</v>
      </c>
      <c r="D169" s="166"/>
      <c r="E169" s="170">
        <v>87.210899999999995</v>
      </c>
      <c r="F169" s="173"/>
      <c r="G169" s="173"/>
      <c r="H169" s="173"/>
      <c r="I169" s="173"/>
      <c r="J169" s="173"/>
      <c r="K169" s="173"/>
      <c r="L169" s="173"/>
      <c r="M169" s="173"/>
      <c r="N169" s="164"/>
      <c r="O169" s="164"/>
      <c r="P169" s="164"/>
      <c r="Q169" s="164"/>
      <c r="R169" s="164"/>
      <c r="S169" s="164"/>
      <c r="T169" s="165"/>
      <c r="U169" s="16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 t="s">
        <v>113</v>
      </c>
      <c r="AF169" s="154">
        <v>0</v>
      </c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outlineLevel="1" x14ac:dyDescent="0.2">
      <c r="A170" s="155"/>
      <c r="B170" s="162"/>
      <c r="C170" s="194" t="s">
        <v>304</v>
      </c>
      <c r="D170" s="166"/>
      <c r="E170" s="170">
        <v>8.1072000000000006</v>
      </c>
      <c r="F170" s="173"/>
      <c r="G170" s="173"/>
      <c r="H170" s="173"/>
      <c r="I170" s="173"/>
      <c r="J170" s="173"/>
      <c r="K170" s="173"/>
      <c r="L170" s="173"/>
      <c r="M170" s="173"/>
      <c r="N170" s="164"/>
      <c r="O170" s="164"/>
      <c r="P170" s="164"/>
      <c r="Q170" s="164"/>
      <c r="R170" s="164"/>
      <c r="S170" s="164"/>
      <c r="T170" s="165"/>
      <c r="U170" s="164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154" t="s">
        <v>113</v>
      </c>
      <c r="AF170" s="154">
        <v>0</v>
      </c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">
      <c r="A171" s="155"/>
      <c r="B171" s="162"/>
      <c r="C171" s="194" t="s">
        <v>305</v>
      </c>
      <c r="D171" s="166"/>
      <c r="E171" s="170">
        <v>4</v>
      </c>
      <c r="F171" s="173"/>
      <c r="G171" s="173"/>
      <c r="H171" s="173"/>
      <c r="I171" s="173"/>
      <c r="J171" s="173"/>
      <c r="K171" s="173"/>
      <c r="L171" s="173"/>
      <c r="M171" s="173"/>
      <c r="N171" s="164"/>
      <c r="O171" s="164"/>
      <c r="P171" s="164"/>
      <c r="Q171" s="164"/>
      <c r="R171" s="164"/>
      <c r="S171" s="164"/>
      <c r="T171" s="165"/>
      <c r="U171" s="164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 t="s">
        <v>113</v>
      </c>
      <c r="AF171" s="154">
        <v>0</v>
      </c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ht="22.5" outlineLevel="1" x14ac:dyDescent="0.2">
      <c r="A172" s="155">
        <v>64</v>
      </c>
      <c r="B172" s="162" t="s">
        <v>306</v>
      </c>
      <c r="C172" s="193" t="s">
        <v>307</v>
      </c>
      <c r="D172" s="164" t="s">
        <v>111</v>
      </c>
      <c r="E172" s="169">
        <v>88.083009000000004</v>
      </c>
      <c r="F172" s="172"/>
      <c r="G172" s="173">
        <f>ROUND(E172*F172,2)</f>
        <v>0</v>
      </c>
      <c r="H172" s="172"/>
      <c r="I172" s="173">
        <f>ROUND(E172*H172,2)</f>
        <v>0</v>
      </c>
      <c r="J172" s="172"/>
      <c r="K172" s="173">
        <f>ROUND(E172*J172,2)</f>
        <v>0</v>
      </c>
      <c r="L172" s="173">
        <v>21</v>
      </c>
      <c r="M172" s="173">
        <f>G172*(1+L172/100)</f>
        <v>0</v>
      </c>
      <c r="N172" s="164">
        <v>9.3399999999999997E-2</v>
      </c>
      <c r="O172" s="164">
        <f>ROUND(E172*N172,5)</f>
        <v>8.2269500000000004</v>
      </c>
      <c r="P172" s="164">
        <v>0</v>
      </c>
      <c r="Q172" s="164">
        <f>ROUND(E172*P172,5)</f>
        <v>0</v>
      </c>
      <c r="R172" s="164"/>
      <c r="S172" s="164"/>
      <c r="T172" s="165">
        <v>0</v>
      </c>
      <c r="U172" s="164">
        <f>ROUND(E172*T172,2)</f>
        <v>0</v>
      </c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 t="s">
        <v>200</v>
      </c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 x14ac:dyDescent="0.2">
      <c r="A173" s="155"/>
      <c r="B173" s="162"/>
      <c r="C173" s="194" t="s">
        <v>308</v>
      </c>
      <c r="D173" s="166"/>
      <c r="E173" s="170">
        <v>88.083009000000004</v>
      </c>
      <c r="F173" s="173"/>
      <c r="G173" s="173"/>
      <c r="H173" s="173"/>
      <c r="I173" s="173"/>
      <c r="J173" s="173"/>
      <c r="K173" s="173"/>
      <c r="L173" s="173"/>
      <c r="M173" s="173"/>
      <c r="N173" s="164"/>
      <c r="O173" s="164"/>
      <c r="P173" s="164"/>
      <c r="Q173" s="164"/>
      <c r="R173" s="164"/>
      <c r="S173" s="164"/>
      <c r="T173" s="165"/>
      <c r="U173" s="16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 t="s">
        <v>113</v>
      </c>
      <c r="AF173" s="154">
        <v>0</v>
      </c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ht="22.5" outlineLevel="1" x14ac:dyDescent="0.2">
      <c r="A174" s="155">
        <v>65</v>
      </c>
      <c r="B174" s="162" t="s">
        <v>309</v>
      </c>
      <c r="C174" s="193" t="s">
        <v>310</v>
      </c>
      <c r="D174" s="164" t="s">
        <v>111</v>
      </c>
      <c r="E174" s="169">
        <v>8.1882719999999996</v>
      </c>
      <c r="F174" s="172"/>
      <c r="G174" s="173">
        <f>ROUND(E174*F174,2)</f>
        <v>0</v>
      </c>
      <c r="H174" s="172"/>
      <c r="I174" s="173">
        <f>ROUND(E174*H174,2)</f>
        <v>0</v>
      </c>
      <c r="J174" s="172"/>
      <c r="K174" s="173">
        <f>ROUND(E174*J174,2)</f>
        <v>0</v>
      </c>
      <c r="L174" s="173">
        <v>21</v>
      </c>
      <c r="M174" s="173">
        <f>G174*(1+L174/100)</f>
        <v>0</v>
      </c>
      <c r="N174" s="164">
        <v>4.2099999999999999E-2</v>
      </c>
      <c r="O174" s="164">
        <f>ROUND(E174*N174,5)</f>
        <v>0.34472999999999998</v>
      </c>
      <c r="P174" s="164">
        <v>0</v>
      </c>
      <c r="Q174" s="164">
        <f>ROUND(E174*P174,5)</f>
        <v>0</v>
      </c>
      <c r="R174" s="164"/>
      <c r="S174" s="164"/>
      <c r="T174" s="165">
        <v>0</v>
      </c>
      <c r="U174" s="164">
        <f>ROUND(E174*T174,2)</f>
        <v>0</v>
      </c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 t="s">
        <v>200</v>
      </c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outlineLevel="1" x14ac:dyDescent="0.2">
      <c r="A175" s="155"/>
      <c r="B175" s="162"/>
      <c r="C175" s="194" t="s">
        <v>311</v>
      </c>
      <c r="D175" s="166"/>
      <c r="E175" s="170">
        <v>8.1882719999999996</v>
      </c>
      <c r="F175" s="173"/>
      <c r="G175" s="173"/>
      <c r="H175" s="173"/>
      <c r="I175" s="173"/>
      <c r="J175" s="173"/>
      <c r="K175" s="173"/>
      <c r="L175" s="173"/>
      <c r="M175" s="173"/>
      <c r="N175" s="164"/>
      <c r="O175" s="164"/>
      <c r="P175" s="164"/>
      <c r="Q175" s="164"/>
      <c r="R175" s="164"/>
      <c r="S175" s="164"/>
      <c r="T175" s="165"/>
      <c r="U175" s="16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 t="s">
        <v>113</v>
      </c>
      <c r="AF175" s="154">
        <v>0</v>
      </c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ht="22.5" outlineLevel="1" x14ac:dyDescent="0.2">
      <c r="A176" s="155">
        <v>66</v>
      </c>
      <c r="B176" s="162" t="s">
        <v>312</v>
      </c>
      <c r="C176" s="193" t="s">
        <v>313</v>
      </c>
      <c r="D176" s="164" t="s">
        <v>111</v>
      </c>
      <c r="E176" s="169">
        <v>2</v>
      </c>
      <c r="F176" s="172"/>
      <c r="G176" s="173">
        <f>ROUND(E176*F176,2)</f>
        <v>0</v>
      </c>
      <c r="H176" s="172"/>
      <c r="I176" s="173">
        <f>ROUND(E176*H176,2)</f>
        <v>0</v>
      </c>
      <c r="J176" s="172"/>
      <c r="K176" s="173">
        <f>ROUND(E176*J176,2)</f>
        <v>0</v>
      </c>
      <c r="L176" s="173">
        <v>21</v>
      </c>
      <c r="M176" s="173">
        <f>G176*(1+L176/100)</f>
        <v>0</v>
      </c>
      <c r="N176" s="164">
        <v>5.6099999999999997E-2</v>
      </c>
      <c r="O176" s="164">
        <f>ROUND(E176*N176,5)</f>
        <v>0.11219999999999999</v>
      </c>
      <c r="P176" s="164">
        <v>0</v>
      </c>
      <c r="Q176" s="164">
        <f>ROUND(E176*P176,5)</f>
        <v>0</v>
      </c>
      <c r="R176" s="164"/>
      <c r="S176" s="164"/>
      <c r="T176" s="165">
        <v>0</v>
      </c>
      <c r="U176" s="164">
        <f>ROUND(E176*T176,2)</f>
        <v>0</v>
      </c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 t="s">
        <v>200</v>
      </c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">
      <c r="A177" s="155"/>
      <c r="B177" s="162"/>
      <c r="C177" s="194" t="s">
        <v>314</v>
      </c>
      <c r="D177" s="166"/>
      <c r="E177" s="170">
        <v>2</v>
      </c>
      <c r="F177" s="173"/>
      <c r="G177" s="173"/>
      <c r="H177" s="173"/>
      <c r="I177" s="173"/>
      <c r="J177" s="173"/>
      <c r="K177" s="173"/>
      <c r="L177" s="173"/>
      <c r="M177" s="173"/>
      <c r="N177" s="164"/>
      <c r="O177" s="164"/>
      <c r="P177" s="164"/>
      <c r="Q177" s="164"/>
      <c r="R177" s="164"/>
      <c r="S177" s="164"/>
      <c r="T177" s="165"/>
      <c r="U177" s="16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 t="s">
        <v>113</v>
      </c>
      <c r="AF177" s="154">
        <v>0</v>
      </c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ht="22.5" outlineLevel="1" x14ac:dyDescent="0.2">
      <c r="A178" s="155">
        <v>67</v>
      </c>
      <c r="B178" s="162" t="s">
        <v>315</v>
      </c>
      <c r="C178" s="193" t="s">
        <v>316</v>
      </c>
      <c r="D178" s="164" t="s">
        <v>111</v>
      </c>
      <c r="E178" s="169">
        <v>2</v>
      </c>
      <c r="F178" s="172"/>
      <c r="G178" s="173">
        <f>ROUND(E178*F178,2)</f>
        <v>0</v>
      </c>
      <c r="H178" s="172"/>
      <c r="I178" s="173">
        <f>ROUND(E178*H178,2)</f>
        <v>0</v>
      </c>
      <c r="J178" s="172"/>
      <c r="K178" s="173">
        <f>ROUND(E178*J178,2)</f>
        <v>0</v>
      </c>
      <c r="L178" s="173">
        <v>21</v>
      </c>
      <c r="M178" s="173">
        <f>G178*(1+L178/100)</f>
        <v>0</v>
      </c>
      <c r="N178" s="164">
        <v>5.6099999999999997E-2</v>
      </c>
      <c r="O178" s="164">
        <f>ROUND(E178*N178,5)</f>
        <v>0.11219999999999999</v>
      </c>
      <c r="P178" s="164">
        <v>0</v>
      </c>
      <c r="Q178" s="164">
        <f>ROUND(E178*P178,5)</f>
        <v>0</v>
      </c>
      <c r="R178" s="164"/>
      <c r="S178" s="164"/>
      <c r="T178" s="165">
        <v>0</v>
      </c>
      <c r="U178" s="164">
        <f>ROUND(E178*T178,2)</f>
        <v>0</v>
      </c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 t="s">
        <v>200</v>
      </c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 x14ac:dyDescent="0.2">
      <c r="A179" s="155"/>
      <c r="B179" s="162"/>
      <c r="C179" s="194" t="s">
        <v>314</v>
      </c>
      <c r="D179" s="166"/>
      <c r="E179" s="170">
        <v>2</v>
      </c>
      <c r="F179" s="173"/>
      <c r="G179" s="173"/>
      <c r="H179" s="173"/>
      <c r="I179" s="173"/>
      <c r="J179" s="173"/>
      <c r="K179" s="173"/>
      <c r="L179" s="173"/>
      <c r="M179" s="173"/>
      <c r="N179" s="164"/>
      <c r="O179" s="164"/>
      <c r="P179" s="164"/>
      <c r="Q179" s="164"/>
      <c r="R179" s="164"/>
      <c r="S179" s="164"/>
      <c r="T179" s="165"/>
      <c r="U179" s="16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 t="s">
        <v>113</v>
      </c>
      <c r="AF179" s="154">
        <v>0</v>
      </c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ht="22.5" outlineLevel="1" x14ac:dyDescent="0.2">
      <c r="A180" s="155">
        <v>68</v>
      </c>
      <c r="B180" s="162" t="s">
        <v>317</v>
      </c>
      <c r="C180" s="193" t="s">
        <v>318</v>
      </c>
      <c r="D180" s="164" t="s">
        <v>178</v>
      </c>
      <c r="E180" s="169">
        <v>107.59990000000001</v>
      </c>
      <c r="F180" s="172"/>
      <c r="G180" s="173">
        <f>ROUND(E180*F180,2)</f>
        <v>0</v>
      </c>
      <c r="H180" s="172"/>
      <c r="I180" s="173">
        <f>ROUND(E180*H180,2)</f>
        <v>0</v>
      </c>
      <c r="J180" s="172"/>
      <c r="K180" s="173">
        <f>ROUND(E180*J180,2)</f>
        <v>0</v>
      </c>
      <c r="L180" s="173">
        <v>21</v>
      </c>
      <c r="M180" s="173">
        <f>G180*(1+L180/100)</f>
        <v>0</v>
      </c>
      <c r="N180" s="164">
        <v>0.10249999999999999</v>
      </c>
      <c r="O180" s="164">
        <f>ROUND(E180*N180,5)</f>
        <v>11.02899</v>
      </c>
      <c r="P180" s="164">
        <v>0</v>
      </c>
      <c r="Q180" s="164">
        <f>ROUND(E180*P180,5)</f>
        <v>0</v>
      </c>
      <c r="R180" s="164"/>
      <c r="S180" s="164"/>
      <c r="T180" s="165">
        <v>0.14000000000000001</v>
      </c>
      <c r="U180" s="164">
        <f>ROUND(E180*T180,2)</f>
        <v>15.06</v>
      </c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 t="s">
        <v>112</v>
      </c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">
      <c r="A181" s="155"/>
      <c r="B181" s="162"/>
      <c r="C181" s="194" t="s">
        <v>319</v>
      </c>
      <c r="D181" s="166"/>
      <c r="E181" s="170">
        <v>107.59990000000001</v>
      </c>
      <c r="F181" s="173"/>
      <c r="G181" s="173"/>
      <c r="H181" s="173"/>
      <c r="I181" s="173"/>
      <c r="J181" s="173"/>
      <c r="K181" s="173"/>
      <c r="L181" s="173"/>
      <c r="M181" s="173"/>
      <c r="N181" s="164"/>
      <c r="O181" s="164"/>
      <c r="P181" s="164"/>
      <c r="Q181" s="164"/>
      <c r="R181" s="164"/>
      <c r="S181" s="164"/>
      <c r="T181" s="165"/>
      <c r="U181" s="16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 t="s">
        <v>113</v>
      </c>
      <c r="AF181" s="154">
        <v>0</v>
      </c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ht="22.5" outlineLevel="1" x14ac:dyDescent="0.2">
      <c r="A182" s="155">
        <v>69</v>
      </c>
      <c r="B182" s="162" t="s">
        <v>320</v>
      </c>
      <c r="C182" s="193" t="s">
        <v>321</v>
      </c>
      <c r="D182" s="164" t="s">
        <v>111</v>
      </c>
      <c r="E182" s="169">
        <v>108.675899</v>
      </c>
      <c r="F182" s="172"/>
      <c r="G182" s="173">
        <f>ROUND(E182*F182,2)</f>
        <v>0</v>
      </c>
      <c r="H182" s="172"/>
      <c r="I182" s="173">
        <f>ROUND(E182*H182,2)</f>
        <v>0</v>
      </c>
      <c r="J182" s="172"/>
      <c r="K182" s="173">
        <f>ROUND(E182*J182,2)</f>
        <v>0</v>
      </c>
      <c r="L182" s="173">
        <v>21</v>
      </c>
      <c r="M182" s="173">
        <f>G182*(1+L182/100)</f>
        <v>0</v>
      </c>
      <c r="N182" s="164">
        <v>4.4769999999999997E-2</v>
      </c>
      <c r="O182" s="164">
        <f>ROUND(E182*N182,5)</f>
        <v>4.8654200000000003</v>
      </c>
      <c r="P182" s="164">
        <v>0</v>
      </c>
      <c r="Q182" s="164">
        <f>ROUND(E182*P182,5)</f>
        <v>0</v>
      </c>
      <c r="R182" s="164"/>
      <c r="S182" s="164"/>
      <c r="T182" s="165">
        <v>0</v>
      </c>
      <c r="U182" s="164">
        <f>ROUND(E182*T182,2)</f>
        <v>0</v>
      </c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 t="s">
        <v>200</v>
      </c>
      <c r="AF182" s="154"/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outlineLevel="1" x14ac:dyDescent="0.2">
      <c r="A183" s="155"/>
      <c r="B183" s="162"/>
      <c r="C183" s="194" t="s">
        <v>322</v>
      </c>
      <c r="D183" s="166"/>
      <c r="E183" s="170">
        <v>108.675899</v>
      </c>
      <c r="F183" s="173"/>
      <c r="G183" s="173"/>
      <c r="H183" s="173"/>
      <c r="I183" s="173"/>
      <c r="J183" s="173"/>
      <c r="K183" s="173"/>
      <c r="L183" s="173"/>
      <c r="M183" s="173"/>
      <c r="N183" s="164"/>
      <c r="O183" s="164"/>
      <c r="P183" s="164"/>
      <c r="Q183" s="164"/>
      <c r="R183" s="164"/>
      <c r="S183" s="164"/>
      <c r="T183" s="165"/>
      <c r="U183" s="16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 t="s">
        <v>113</v>
      </c>
      <c r="AF183" s="154">
        <v>0</v>
      </c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outlineLevel="1" x14ac:dyDescent="0.2">
      <c r="A184" s="155">
        <v>70</v>
      </c>
      <c r="B184" s="162" t="s">
        <v>323</v>
      </c>
      <c r="C184" s="193" t="s">
        <v>324</v>
      </c>
      <c r="D184" s="164" t="s">
        <v>178</v>
      </c>
      <c r="E184" s="169">
        <v>111.2193</v>
      </c>
      <c r="F184" s="172"/>
      <c r="G184" s="173">
        <f>ROUND(E184*F184,2)</f>
        <v>0</v>
      </c>
      <c r="H184" s="172"/>
      <c r="I184" s="173">
        <f>ROUND(E184*H184,2)</f>
        <v>0</v>
      </c>
      <c r="J184" s="172"/>
      <c r="K184" s="173">
        <f>ROUND(E184*J184,2)</f>
        <v>0</v>
      </c>
      <c r="L184" s="173">
        <v>21</v>
      </c>
      <c r="M184" s="173">
        <f>G184*(1+L184/100)</f>
        <v>0</v>
      </c>
      <c r="N184" s="164">
        <v>0</v>
      </c>
      <c r="O184" s="164">
        <f>ROUND(E184*N184,5)</f>
        <v>0</v>
      </c>
      <c r="P184" s="164">
        <v>0</v>
      </c>
      <c r="Q184" s="164">
        <f>ROUND(E184*P184,5)</f>
        <v>0</v>
      </c>
      <c r="R184" s="164"/>
      <c r="S184" s="164"/>
      <c r="T184" s="165">
        <v>1.2E-2</v>
      </c>
      <c r="U184" s="164">
        <f>ROUND(E184*T184,2)</f>
        <v>1.33</v>
      </c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 t="s">
        <v>112</v>
      </c>
      <c r="AF184" s="154"/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 x14ac:dyDescent="0.2">
      <c r="A185" s="155"/>
      <c r="B185" s="162"/>
      <c r="C185" s="194" t="s">
        <v>325</v>
      </c>
      <c r="D185" s="166"/>
      <c r="E185" s="170">
        <v>100</v>
      </c>
      <c r="F185" s="173"/>
      <c r="G185" s="173"/>
      <c r="H185" s="173"/>
      <c r="I185" s="173"/>
      <c r="J185" s="173"/>
      <c r="K185" s="173"/>
      <c r="L185" s="173"/>
      <c r="M185" s="173"/>
      <c r="N185" s="164"/>
      <c r="O185" s="164"/>
      <c r="P185" s="164"/>
      <c r="Q185" s="164"/>
      <c r="R185" s="164"/>
      <c r="S185" s="164"/>
      <c r="T185" s="165"/>
      <c r="U185" s="164"/>
      <c r="V185" s="154"/>
      <c r="W185" s="154"/>
      <c r="X185" s="154"/>
      <c r="Y185" s="154"/>
      <c r="Z185" s="154"/>
      <c r="AA185" s="154"/>
      <c r="AB185" s="154"/>
      <c r="AC185" s="154"/>
      <c r="AD185" s="154"/>
      <c r="AE185" s="154" t="s">
        <v>113</v>
      </c>
      <c r="AF185" s="154">
        <v>0</v>
      </c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 x14ac:dyDescent="0.2">
      <c r="A186" s="155"/>
      <c r="B186" s="162"/>
      <c r="C186" s="194" t="s">
        <v>326</v>
      </c>
      <c r="D186" s="166"/>
      <c r="E186" s="170">
        <v>11.2193</v>
      </c>
      <c r="F186" s="173"/>
      <c r="G186" s="173"/>
      <c r="H186" s="173"/>
      <c r="I186" s="173"/>
      <c r="J186" s="173"/>
      <c r="K186" s="173"/>
      <c r="L186" s="173"/>
      <c r="M186" s="173"/>
      <c r="N186" s="164"/>
      <c r="O186" s="164"/>
      <c r="P186" s="164"/>
      <c r="Q186" s="164"/>
      <c r="R186" s="164"/>
      <c r="S186" s="164"/>
      <c r="T186" s="165"/>
      <c r="U186" s="164"/>
      <c r="V186" s="154"/>
      <c r="W186" s="154"/>
      <c r="X186" s="154"/>
      <c r="Y186" s="154"/>
      <c r="Z186" s="154"/>
      <c r="AA186" s="154"/>
      <c r="AB186" s="154"/>
      <c r="AC186" s="154"/>
      <c r="AD186" s="154"/>
      <c r="AE186" s="154" t="s">
        <v>113</v>
      </c>
      <c r="AF186" s="154">
        <v>0</v>
      </c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outlineLevel="1" x14ac:dyDescent="0.2">
      <c r="A187" s="155">
        <v>71</v>
      </c>
      <c r="B187" s="162" t="s">
        <v>327</v>
      </c>
      <c r="C187" s="193" t="s">
        <v>328</v>
      </c>
      <c r="D187" s="164" t="s">
        <v>156</v>
      </c>
      <c r="E187" s="169">
        <v>4.3890000000000002</v>
      </c>
      <c r="F187" s="172"/>
      <c r="G187" s="173">
        <f>ROUND(E187*F187,2)</f>
        <v>0</v>
      </c>
      <c r="H187" s="172"/>
      <c r="I187" s="173">
        <f>ROUND(E187*H187,2)</f>
        <v>0</v>
      </c>
      <c r="J187" s="172"/>
      <c r="K187" s="173">
        <f>ROUND(E187*J187,2)</f>
        <v>0</v>
      </c>
      <c r="L187" s="173">
        <v>21</v>
      </c>
      <c r="M187" s="173">
        <f>G187*(1+L187/100)</f>
        <v>0</v>
      </c>
      <c r="N187" s="164">
        <v>0</v>
      </c>
      <c r="O187" s="164">
        <f>ROUND(E187*N187,5)</f>
        <v>0</v>
      </c>
      <c r="P187" s="164">
        <v>0</v>
      </c>
      <c r="Q187" s="164">
        <f>ROUND(E187*P187,5)</f>
        <v>0</v>
      </c>
      <c r="R187" s="164"/>
      <c r="S187" s="164"/>
      <c r="T187" s="165">
        <v>0.125</v>
      </c>
      <c r="U187" s="164">
        <f>ROUND(E187*T187,2)</f>
        <v>0.55000000000000004</v>
      </c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 t="s">
        <v>112</v>
      </c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">
      <c r="A188" s="155"/>
      <c r="B188" s="162"/>
      <c r="C188" s="194" t="s">
        <v>329</v>
      </c>
      <c r="D188" s="166"/>
      <c r="E188" s="170">
        <v>4.3890000000000002</v>
      </c>
      <c r="F188" s="173"/>
      <c r="G188" s="173"/>
      <c r="H188" s="173"/>
      <c r="I188" s="173"/>
      <c r="J188" s="173"/>
      <c r="K188" s="173"/>
      <c r="L188" s="173"/>
      <c r="M188" s="173"/>
      <c r="N188" s="164"/>
      <c r="O188" s="164"/>
      <c r="P188" s="164"/>
      <c r="Q188" s="164"/>
      <c r="R188" s="164"/>
      <c r="S188" s="164"/>
      <c r="T188" s="165"/>
      <c r="U188" s="164"/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 t="s">
        <v>113</v>
      </c>
      <c r="AF188" s="154">
        <v>0</v>
      </c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 x14ac:dyDescent="0.2">
      <c r="A189" s="155">
        <v>72</v>
      </c>
      <c r="B189" s="162" t="s">
        <v>330</v>
      </c>
      <c r="C189" s="193" t="s">
        <v>331</v>
      </c>
      <c r="D189" s="164" t="s">
        <v>178</v>
      </c>
      <c r="E189" s="169">
        <v>111.2193</v>
      </c>
      <c r="F189" s="172"/>
      <c r="G189" s="173">
        <f>ROUND(E189*F189,2)</f>
        <v>0</v>
      </c>
      <c r="H189" s="172"/>
      <c r="I189" s="173">
        <f>ROUND(E189*H189,2)</f>
        <v>0</v>
      </c>
      <c r="J189" s="172"/>
      <c r="K189" s="173">
        <f>ROUND(E189*J189,2)</f>
        <v>0</v>
      </c>
      <c r="L189" s="173">
        <v>21</v>
      </c>
      <c r="M189" s="173">
        <f>G189*(1+L189/100)</f>
        <v>0</v>
      </c>
      <c r="N189" s="164">
        <v>9.0000000000000006E-5</v>
      </c>
      <c r="O189" s="164">
        <f>ROUND(E189*N189,5)</f>
        <v>1.001E-2</v>
      </c>
      <c r="P189" s="164">
        <v>0</v>
      </c>
      <c r="Q189" s="164">
        <f>ROUND(E189*P189,5)</f>
        <v>0</v>
      </c>
      <c r="R189" s="164"/>
      <c r="S189" s="164"/>
      <c r="T189" s="165">
        <v>2.1999999999999999E-2</v>
      </c>
      <c r="U189" s="164">
        <f>ROUND(E189*T189,2)</f>
        <v>2.4500000000000002</v>
      </c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 t="s">
        <v>112</v>
      </c>
      <c r="AF189" s="154"/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 x14ac:dyDescent="0.2">
      <c r="A190" s="155"/>
      <c r="B190" s="162"/>
      <c r="C190" s="194" t="s">
        <v>325</v>
      </c>
      <c r="D190" s="166"/>
      <c r="E190" s="170">
        <v>100</v>
      </c>
      <c r="F190" s="173"/>
      <c r="G190" s="173"/>
      <c r="H190" s="173"/>
      <c r="I190" s="173"/>
      <c r="J190" s="173"/>
      <c r="K190" s="173"/>
      <c r="L190" s="173"/>
      <c r="M190" s="173"/>
      <c r="N190" s="164"/>
      <c r="O190" s="164"/>
      <c r="P190" s="164"/>
      <c r="Q190" s="164"/>
      <c r="R190" s="164"/>
      <c r="S190" s="164"/>
      <c r="T190" s="165"/>
      <c r="U190" s="164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154" t="s">
        <v>113</v>
      </c>
      <c r="AF190" s="154">
        <v>0</v>
      </c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 x14ac:dyDescent="0.2">
      <c r="A191" s="155"/>
      <c r="B191" s="162"/>
      <c r="C191" s="194" t="s">
        <v>326</v>
      </c>
      <c r="D191" s="166"/>
      <c r="E191" s="170">
        <v>11.2193</v>
      </c>
      <c r="F191" s="173"/>
      <c r="G191" s="173"/>
      <c r="H191" s="173"/>
      <c r="I191" s="173"/>
      <c r="J191" s="173"/>
      <c r="K191" s="173"/>
      <c r="L191" s="173"/>
      <c r="M191" s="173"/>
      <c r="N191" s="164"/>
      <c r="O191" s="164"/>
      <c r="P191" s="164"/>
      <c r="Q191" s="164"/>
      <c r="R191" s="164"/>
      <c r="S191" s="164"/>
      <c r="T191" s="165"/>
      <c r="U191" s="164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 t="s">
        <v>113</v>
      </c>
      <c r="AF191" s="154">
        <v>0</v>
      </c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 x14ac:dyDescent="0.2">
      <c r="A192" s="155">
        <v>73</v>
      </c>
      <c r="B192" s="162" t="s">
        <v>332</v>
      </c>
      <c r="C192" s="193" t="s">
        <v>333</v>
      </c>
      <c r="D192" s="164" t="s">
        <v>156</v>
      </c>
      <c r="E192" s="169">
        <v>4.3890000000000002</v>
      </c>
      <c r="F192" s="172"/>
      <c r="G192" s="173">
        <f>ROUND(E192*F192,2)</f>
        <v>0</v>
      </c>
      <c r="H192" s="172"/>
      <c r="I192" s="173">
        <f>ROUND(E192*H192,2)</f>
        <v>0</v>
      </c>
      <c r="J192" s="172"/>
      <c r="K192" s="173">
        <f>ROUND(E192*J192,2)</f>
        <v>0</v>
      </c>
      <c r="L192" s="173">
        <v>21</v>
      </c>
      <c r="M192" s="173">
        <f>G192*(1+L192/100)</f>
        <v>0</v>
      </c>
      <c r="N192" s="164">
        <v>7.6000000000000004E-4</v>
      </c>
      <c r="O192" s="164">
        <f>ROUND(E192*N192,5)</f>
        <v>3.3400000000000001E-3</v>
      </c>
      <c r="P192" s="164">
        <v>0</v>
      </c>
      <c r="Q192" s="164">
        <f>ROUND(E192*P192,5)</f>
        <v>0</v>
      </c>
      <c r="R192" s="164"/>
      <c r="S192" s="164"/>
      <c r="T192" s="165">
        <v>0.311</v>
      </c>
      <c r="U192" s="164">
        <f>ROUND(E192*T192,2)</f>
        <v>1.36</v>
      </c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154" t="s">
        <v>112</v>
      </c>
      <c r="AF192" s="154"/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outlineLevel="1" x14ac:dyDescent="0.2">
      <c r="A193" s="155"/>
      <c r="B193" s="162"/>
      <c r="C193" s="194" t="s">
        <v>329</v>
      </c>
      <c r="D193" s="166"/>
      <c r="E193" s="170">
        <v>4.3890000000000002</v>
      </c>
      <c r="F193" s="173"/>
      <c r="G193" s="173"/>
      <c r="H193" s="173"/>
      <c r="I193" s="173"/>
      <c r="J193" s="173"/>
      <c r="K193" s="173"/>
      <c r="L193" s="173"/>
      <c r="M193" s="173"/>
      <c r="N193" s="164"/>
      <c r="O193" s="164"/>
      <c r="P193" s="164"/>
      <c r="Q193" s="164"/>
      <c r="R193" s="164"/>
      <c r="S193" s="164"/>
      <c r="T193" s="165"/>
      <c r="U193" s="164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 t="s">
        <v>113</v>
      </c>
      <c r="AF193" s="154">
        <v>0</v>
      </c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 x14ac:dyDescent="0.2">
      <c r="A194" s="155">
        <v>74</v>
      </c>
      <c r="B194" s="162" t="s">
        <v>334</v>
      </c>
      <c r="C194" s="193" t="s">
        <v>335</v>
      </c>
      <c r="D194" s="164" t="s">
        <v>178</v>
      </c>
      <c r="E194" s="169">
        <v>268.00689999999997</v>
      </c>
      <c r="F194" s="172"/>
      <c r="G194" s="173">
        <f>ROUND(E194*F194,2)</f>
        <v>0</v>
      </c>
      <c r="H194" s="172"/>
      <c r="I194" s="173">
        <f>ROUND(E194*H194,2)</f>
        <v>0</v>
      </c>
      <c r="J194" s="172"/>
      <c r="K194" s="173">
        <f>ROUND(E194*J194,2)</f>
        <v>0</v>
      </c>
      <c r="L194" s="173">
        <v>21</v>
      </c>
      <c r="M194" s="173">
        <f>G194*(1+L194/100)</f>
        <v>0</v>
      </c>
      <c r="N194" s="164">
        <v>0</v>
      </c>
      <c r="O194" s="164">
        <f>ROUND(E194*N194,5)</f>
        <v>0</v>
      </c>
      <c r="P194" s="164">
        <v>0</v>
      </c>
      <c r="Q194" s="164">
        <f>ROUND(E194*P194,5)</f>
        <v>0</v>
      </c>
      <c r="R194" s="164"/>
      <c r="S194" s="164"/>
      <c r="T194" s="165">
        <v>5.5E-2</v>
      </c>
      <c r="U194" s="164">
        <f>ROUND(E194*T194,2)</f>
        <v>14.74</v>
      </c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 t="s">
        <v>112</v>
      </c>
      <c r="AF194" s="154"/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ht="22.5" outlineLevel="1" x14ac:dyDescent="0.2">
      <c r="A195" s="155"/>
      <c r="B195" s="162"/>
      <c r="C195" s="194" t="s">
        <v>336</v>
      </c>
      <c r="D195" s="166"/>
      <c r="E195" s="170">
        <v>268.00689999999997</v>
      </c>
      <c r="F195" s="173"/>
      <c r="G195" s="173"/>
      <c r="H195" s="173"/>
      <c r="I195" s="173"/>
      <c r="J195" s="173"/>
      <c r="K195" s="173"/>
      <c r="L195" s="173"/>
      <c r="M195" s="173"/>
      <c r="N195" s="164"/>
      <c r="O195" s="164"/>
      <c r="P195" s="164"/>
      <c r="Q195" s="164"/>
      <c r="R195" s="164"/>
      <c r="S195" s="164"/>
      <c r="T195" s="165"/>
      <c r="U195" s="164"/>
      <c r="V195" s="154"/>
      <c r="W195" s="154"/>
      <c r="X195" s="154"/>
      <c r="Y195" s="154"/>
      <c r="Z195" s="154"/>
      <c r="AA195" s="154"/>
      <c r="AB195" s="154"/>
      <c r="AC195" s="154"/>
      <c r="AD195" s="154"/>
      <c r="AE195" s="154" t="s">
        <v>113</v>
      </c>
      <c r="AF195" s="154">
        <v>0</v>
      </c>
      <c r="AG195" s="154"/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 x14ac:dyDescent="0.2">
      <c r="A196" s="155">
        <v>75</v>
      </c>
      <c r="B196" s="162" t="s">
        <v>337</v>
      </c>
      <c r="C196" s="193" t="s">
        <v>338</v>
      </c>
      <c r="D196" s="164" t="s">
        <v>111</v>
      </c>
      <c r="E196" s="169">
        <v>4</v>
      </c>
      <c r="F196" s="172"/>
      <c r="G196" s="173">
        <f>ROUND(E196*F196,2)</f>
        <v>0</v>
      </c>
      <c r="H196" s="172"/>
      <c r="I196" s="173">
        <f>ROUND(E196*H196,2)</f>
        <v>0</v>
      </c>
      <c r="J196" s="172"/>
      <c r="K196" s="173">
        <f>ROUND(E196*J196,2)</f>
        <v>0</v>
      </c>
      <c r="L196" s="173">
        <v>21</v>
      </c>
      <c r="M196" s="173">
        <f>G196*(1+L196/100)</f>
        <v>0</v>
      </c>
      <c r="N196" s="164">
        <v>0.1133</v>
      </c>
      <c r="O196" s="164">
        <f>ROUND(E196*N196,5)</f>
        <v>0.45319999999999999</v>
      </c>
      <c r="P196" s="164">
        <v>0</v>
      </c>
      <c r="Q196" s="164">
        <f>ROUND(E196*P196,5)</f>
        <v>0</v>
      </c>
      <c r="R196" s="164"/>
      <c r="S196" s="164"/>
      <c r="T196" s="165">
        <v>0.91800000000000004</v>
      </c>
      <c r="U196" s="164">
        <f>ROUND(E196*T196,2)</f>
        <v>3.67</v>
      </c>
      <c r="V196" s="154"/>
      <c r="W196" s="154"/>
      <c r="X196" s="154"/>
      <c r="Y196" s="154"/>
      <c r="Z196" s="154"/>
      <c r="AA196" s="154"/>
      <c r="AB196" s="154"/>
      <c r="AC196" s="154"/>
      <c r="AD196" s="154"/>
      <c r="AE196" s="154" t="s">
        <v>112</v>
      </c>
      <c r="AF196" s="154"/>
      <c r="AG196" s="154"/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 x14ac:dyDescent="0.2">
      <c r="A197" s="155"/>
      <c r="B197" s="162"/>
      <c r="C197" s="253" t="s">
        <v>339</v>
      </c>
      <c r="D197" s="254"/>
      <c r="E197" s="255"/>
      <c r="F197" s="256"/>
      <c r="G197" s="257"/>
      <c r="H197" s="173"/>
      <c r="I197" s="173"/>
      <c r="J197" s="173"/>
      <c r="K197" s="173"/>
      <c r="L197" s="173"/>
      <c r="M197" s="173"/>
      <c r="N197" s="164"/>
      <c r="O197" s="164"/>
      <c r="P197" s="164"/>
      <c r="Q197" s="164"/>
      <c r="R197" s="164"/>
      <c r="S197" s="164"/>
      <c r="T197" s="165"/>
      <c r="U197" s="164"/>
      <c r="V197" s="154"/>
      <c r="W197" s="154"/>
      <c r="X197" s="154"/>
      <c r="Y197" s="154"/>
      <c r="Z197" s="154"/>
      <c r="AA197" s="154"/>
      <c r="AB197" s="154"/>
      <c r="AC197" s="154"/>
      <c r="AD197" s="154"/>
      <c r="AE197" s="154" t="s">
        <v>186</v>
      </c>
      <c r="AF197" s="154"/>
      <c r="AG197" s="154"/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7" t="str">
        <f>C197</f>
        <v>3 x dopravní značky parkoviště</v>
      </c>
      <c r="BB197" s="154"/>
      <c r="BC197" s="154"/>
      <c r="BD197" s="154"/>
      <c r="BE197" s="154"/>
      <c r="BF197" s="154"/>
      <c r="BG197" s="154"/>
      <c r="BH197" s="154"/>
    </row>
    <row r="198" spans="1:60" outlineLevel="1" x14ac:dyDescent="0.2">
      <c r="A198" s="155"/>
      <c r="B198" s="162"/>
      <c r="C198" s="253" t="s">
        <v>340</v>
      </c>
      <c r="D198" s="254"/>
      <c r="E198" s="255"/>
      <c r="F198" s="256"/>
      <c r="G198" s="257"/>
      <c r="H198" s="173"/>
      <c r="I198" s="173"/>
      <c r="J198" s="173"/>
      <c r="K198" s="173"/>
      <c r="L198" s="173"/>
      <c r="M198" s="173"/>
      <c r="N198" s="164"/>
      <c r="O198" s="164"/>
      <c r="P198" s="164"/>
      <c r="Q198" s="164"/>
      <c r="R198" s="164"/>
      <c r="S198" s="164"/>
      <c r="T198" s="165"/>
      <c r="U198" s="164"/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154" t="s">
        <v>186</v>
      </c>
      <c r="AF198" s="154"/>
      <c r="AG198" s="154"/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7" t="str">
        <f>C198</f>
        <v>1 x znovuosazení dopravní značky "Zákaz vstupu psů"</v>
      </c>
      <c r="BB198" s="154"/>
      <c r="BC198" s="154"/>
      <c r="BD198" s="154"/>
      <c r="BE198" s="154"/>
      <c r="BF198" s="154"/>
      <c r="BG198" s="154"/>
      <c r="BH198" s="154"/>
    </row>
    <row r="199" spans="1:60" outlineLevel="1" x14ac:dyDescent="0.2">
      <c r="A199" s="155"/>
      <c r="B199" s="162"/>
      <c r="C199" s="194" t="s">
        <v>341</v>
      </c>
      <c r="D199" s="166"/>
      <c r="E199" s="170">
        <v>4</v>
      </c>
      <c r="F199" s="173"/>
      <c r="G199" s="173"/>
      <c r="H199" s="173"/>
      <c r="I199" s="173"/>
      <c r="J199" s="173"/>
      <c r="K199" s="173"/>
      <c r="L199" s="173"/>
      <c r="M199" s="173"/>
      <c r="N199" s="164"/>
      <c r="O199" s="164"/>
      <c r="P199" s="164"/>
      <c r="Q199" s="164"/>
      <c r="R199" s="164"/>
      <c r="S199" s="164"/>
      <c r="T199" s="165"/>
      <c r="U199" s="164"/>
      <c r="V199" s="154"/>
      <c r="W199" s="154"/>
      <c r="X199" s="154"/>
      <c r="Y199" s="154"/>
      <c r="Z199" s="154"/>
      <c r="AA199" s="154"/>
      <c r="AB199" s="154"/>
      <c r="AC199" s="154"/>
      <c r="AD199" s="154"/>
      <c r="AE199" s="154" t="s">
        <v>113</v>
      </c>
      <c r="AF199" s="154">
        <v>0</v>
      </c>
      <c r="AG199" s="154"/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 x14ac:dyDescent="0.2">
      <c r="A200" s="155">
        <v>76</v>
      </c>
      <c r="B200" s="162" t="s">
        <v>342</v>
      </c>
      <c r="C200" s="193" t="s">
        <v>343</v>
      </c>
      <c r="D200" s="164" t="s">
        <v>111</v>
      </c>
      <c r="E200" s="169">
        <v>3</v>
      </c>
      <c r="F200" s="172"/>
      <c r="G200" s="173">
        <f>ROUND(E200*F200,2)</f>
        <v>0</v>
      </c>
      <c r="H200" s="172"/>
      <c r="I200" s="173">
        <f>ROUND(E200*H200,2)</f>
        <v>0</v>
      </c>
      <c r="J200" s="172"/>
      <c r="K200" s="173">
        <f>ROUND(E200*J200,2)</f>
        <v>0</v>
      </c>
      <c r="L200" s="173">
        <v>21</v>
      </c>
      <c r="M200" s="173">
        <f>G200*(1+L200/100)</f>
        <v>0</v>
      </c>
      <c r="N200" s="164">
        <v>5.1000000000000004E-3</v>
      </c>
      <c r="O200" s="164">
        <f>ROUND(E200*N200,5)</f>
        <v>1.5299999999999999E-2</v>
      </c>
      <c r="P200" s="164">
        <v>0</v>
      </c>
      <c r="Q200" s="164">
        <f>ROUND(E200*P200,5)</f>
        <v>0</v>
      </c>
      <c r="R200" s="164"/>
      <c r="S200" s="164"/>
      <c r="T200" s="165">
        <v>0</v>
      </c>
      <c r="U200" s="164">
        <f>ROUND(E200*T200,2)</f>
        <v>0</v>
      </c>
      <c r="V200" s="154"/>
      <c r="W200" s="154"/>
      <c r="X200" s="154"/>
      <c r="Y200" s="154"/>
      <c r="Z200" s="154"/>
      <c r="AA200" s="154"/>
      <c r="AB200" s="154"/>
      <c r="AC200" s="154"/>
      <c r="AD200" s="154"/>
      <c r="AE200" s="154" t="s">
        <v>200</v>
      </c>
      <c r="AF200" s="154"/>
      <c r="AG200" s="154"/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outlineLevel="1" x14ac:dyDescent="0.2">
      <c r="A201" s="155"/>
      <c r="B201" s="162"/>
      <c r="C201" s="194" t="s">
        <v>344</v>
      </c>
      <c r="D201" s="166"/>
      <c r="E201" s="170">
        <v>1</v>
      </c>
      <c r="F201" s="173"/>
      <c r="G201" s="173"/>
      <c r="H201" s="173"/>
      <c r="I201" s="173"/>
      <c r="J201" s="173"/>
      <c r="K201" s="173"/>
      <c r="L201" s="173"/>
      <c r="M201" s="173"/>
      <c r="N201" s="164"/>
      <c r="O201" s="164"/>
      <c r="P201" s="164"/>
      <c r="Q201" s="164"/>
      <c r="R201" s="164"/>
      <c r="S201" s="164"/>
      <c r="T201" s="165"/>
      <c r="U201" s="164"/>
      <c r="V201" s="154"/>
      <c r="W201" s="154"/>
      <c r="X201" s="154"/>
      <c r="Y201" s="154"/>
      <c r="Z201" s="154"/>
      <c r="AA201" s="154"/>
      <c r="AB201" s="154"/>
      <c r="AC201" s="154"/>
      <c r="AD201" s="154"/>
      <c r="AE201" s="154" t="s">
        <v>113</v>
      </c>
      <c r="AF201" s="154">
        <v>0</v>
      </c>
      <c r="AG201" s="154"/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 x14ac:dyDescent="0.2">
      <c r="A202" s="155"/>
      <c r="B202" s="162"/>
      <c r="C202" s="194" t="s">
        <v>345</v>
      </c>
      <c r="D202" s="166"/>
      <c r="E202" s="170">
        <v>2</v>
      </c>
      <c r="F202" s="173"/>
      <c r="G202" s="173"/>
      <c r="H202" s="173"/>
      <c r="I202" s="173"/>
      <c r="J202" s="173"/>
      <c r="K202" s="173"/>
      <c r="L202" s="173"/>
      <c r="M202" s="173"/>
      <c r="N202" s="164"/>
      <c r="O202" s="164"/>
      <c r="P202" s="164"/>
      <c r="Q202" s="164"/>
      <c r="R202" s="164"/>
      <c r="S202" s="164"/>
      <c r="T202" s="165"/>
      <c r="U202" s="164"/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154" t="s">
        <v>113</v>
      </c>
      <c r="AF202" s="154">
        <v>0</v>
      </c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outlineLevel="1" x14ac:dyDescent="0.2">
      <c r="A203" s="155">
        <v>77</v>
      </c>
      <c r="B203" s="162" t="s">
        <v>346</v>
      </c>
      <c r="C203" s="193" t="s">
        <v>347</v>
      </c>
      <c r="D203" s="164" t="s">
        <v>111</v>
      </c>
      <c r="E203" s="169">
        <v>3</v>
      </c>
      <c r="F203" s="172"/>
      <c r="G203" s="173">
        <f>ROUND(E203*F203,2)</f>
        <v>0</v>
      </c>
      <c r="H203" s="172"/>
      <c r="I203" s="173">
        <f>ROUND(E203*H203,2)</f>
        <v>0</v>
      </c>
      <c r="J203" s="172"/>
      <c r="K203" s="173">
        <f>ROUND(E203*J203,2)</f>
        <v>0</v>
      </c>
      <c r="L203" s="173">
        <v>21</v>
      </c>
      <c r="M203" s="173">
        <f>G203*(1+L203/100)</f>
        <v>0</v>
      </c>
      <c r="N203" s="164">
        <v>3.0000000000000001E-3</v>
      </c>
      <c r="O203" s="164">
        <f>ROUND(E203*N203,5)</f>
        <v>8.9999999999999993E-3</v>
      </c>
      <c r="P203" s="164">
        <v>0</v>
      </c>
      <c r="Q203" s="164">
        <f>ROUND(E203*P203,5)</f>
        <v>0</v>
      </c>
      <c r="R203" s="164"/>
      <c r="S203" s="164"/>
      <c r="T203" s="165">
        <v>0</v>
      </c>
      <c r="U203" s="164">
        <f>ROUND(E203*T203,2)</f>
        <v>0</v>
      </c>
      <c r="V203" s="154"/>
      <c r="W203" s="154"/>
      <c r="X203" s="154"/>
      <c r="Y203" s="154"/>
      <c r="Z203" s="154"/>
      <c r="AA203" s="154"/>
      <c r="AB203" s="154"/>
      <c r="AC203" s="154"/>
      <c r="AD203" s="154"/>
      <c r="AE203" s="154" t="s">
        <v>200</v>
      </c>
      <c r="AF203" s="154"/>
      <c r="AG203" s="154"/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 x14ac:dyDescent="0.2">
      <c r="A204" s="155"/>
      <c r="B204" s="162"/>
      <c r="C204" s="194" t="s">
        <v>348</v>
      </c>
      <c r="D204" s="166"/>
      <c r="E204" s="170">
        <v>3</v>
      </c>
      <c r="F204" s="173"/>
      <c r="G204" s="173"/>
      <c r="H204" s="173"/>
      <c r="I204" s="173"/>
      <c r="J204" s="173"/>
      <c r="K204" s="173"/>
      <c r="L204" s="173"/>
      <c r="M204" s="173"/>
      <c r="N204" s="164"/>
      <c r="O204" s="164"/>
      <c r="P204" s="164"/>
      <c r="Q204" s="164"/>
      <c r="R204" s="164"/>
      <c r="S204" s="164"/>
      <c r="T204" s="165"/>
      <c r="U204" s="164"/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154" t="s">
        <v>113</v>
      </c>
      <c r="AF204" s="154">
        <v>0</v>
      </c>
      <c r="AG204" s="154"/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x14ac:dyDescent="0.2">
      <c r="A205" s="156" t="s">
        <v>107</v>
      </c>
      <c r="B205" s="163" t="s">
        <v>72</v>
      </c>
      <c r="C205" s="195" t="s">
        <v>73</v>
      </c>
      <c r="D205" s="167"/>
      <c r="E205" s="171"/>
      <c r="F205" s="174"/>
      <c r="G205" s="174">
        <f>SUMIF(AE206:AE212,"&lt;&gt;NOR",G206:G212)</f>
        <v>0</v>
      </c>
      <c r="H205" s="174"/>
      <c r="I205" s="174">
        <f>SUM(I206:I212)</f>
        <v>0</v>
      </c>
      <c r="J205" s="174"/>
      <c r="K205" s="174">
        <f>SUM(K206:K212)</f>
        <v>0</v>
      </c>
      <c r="L205" s="174"/>
      <c r="M205" s="174">
        <f>SUM(M206:M212)</f>
        <v>0</v>
      </c>
      <c r="N205" s="167"/>
      <c r="O205" s="167">
        <f>SUM(O206:O212)</f>
        <v>0</v>
      </c>
      <c r="P205" s="167"/>
      <c r="Q205" s="167">
        <f>SUM(Q206:Q212)</f>
        <v>1.2E-2</v>
      </c>
      <c r="R205" s="167"/>
      <c r="S205" s="167"/>
      <c r="T205" s="168"/>
      <c r="U205" s="167">
        <f>SUM(U206:U212)</f>
        <v>1.02</v>
      </c>
      <c r="AE205" t="s">
        <v>108</v>
      </c>
    </row>
    <row r="206" spans="1:60" outlineLevel="1" x14ac:dyDescent="0.2">
      <c r="A206" s="155">
        <v>78</v>
      </c>
      <c r="B206" s="162" t="s">
        <v>349</v>
      </c>
      <c r="C206" s="193" t="s">
        <v>350</v>
      </c>
      <c r="D206" s="164" t="s">
        <v>111</v>
      </c>
      <c r="E206" s="169">
        <v>2</v>
      </c>
      <c r="F206" s="172"/>
      <c r="G206" s="173">
        <f>ROUND(E206*F206,2)</f>
        <v>0</v>
      </c>
      <c r="H206" s="172"/>
      <c r="I206" s="173">
        <f>ROUND(E206*H206,2)</f>
        <v>0</v>
      </c>
      <c r="J206" s="172"/>
      <c r="K206" s="173">
        <f>ROUND(E206*J206,2)</f>
        <v>0</v>
      </c>
      <c r="L206" s="173">
        <v>21</v>
      </c>
      <c r="M206" s="173">
        <f>G206*(1+L206/100)</f>
        <v>0</v>
      </c>
      <c r="N206" s="164">
        <v>0</v>
      </c>
      <c r="O206" s="164">
        <f>ROUND(E206*N206,5)</f>
        <v>0</v>
      </c>
      <c r="P206" s="164">
        <v>0</v>
      </c>
      <c r="Q206" s="164">
        <f>ROUND(E206*P206,5)</f>
        <v>0</v>
      </c>
      <c r="R206" s="164"/>
      <c r="S206" s="164"/>
      <c r="T206" s="165">
        <v>0.25</v>
      </c>
      <c r="U206" s="164">
        <f>ROUND(E206*T206,2)</f>
        <v>0.5</v>
      </c>
      <c r="V206" s="154"/>
      <c r="W206" s="154"/>
      <c r="X206" s="154"/>
      <c r="Y206" s="154"/>
      <c r="Z206" s="154"/>
      <c r="AA206" s="154"/>
      <c r="AB206" s="154"/>
      <c r="AC206" s="154"/>
      <c r="AD206" s="154"/>
      <c r="AE206" s="154" t="s">
        <v>112</v>
      </c>
      <c r="AF206" s="154"/>
      <c r="AG206" s="154"/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 x14ac:dyDescent="0.2">
      <c r="A207" s="155"/>
      <c r="B207" s="162"/>
      <c r="C207" s="194" t="s">
        <v>351</v>
      </c>
      <c r="D207" s="166"/>
      <c r="E207" s="170">
        <v>1</v>
      </c>
      <c r="F207" s="173"/>
      <c r="G207" s="173"/>
      <c r="H207" s="173"/>
      <c r="I207" s="173"/>
      <c r="J207" s="173"/>
      <c r="K207" s="173"/>
      <c r="L207" s="173"/>
      <c r="M207" s="173"/>
      <c r="N207" s="164"/>
      <c r="O207" s="164"/>
      <c r="P207" s="164"/>
      <c r="Q207" s="164"/>
      <c r="R207" s="164"/>
      <c r="S207" s="164"/>
      <c r="T207" s="165"/>
      <c r="U207" s="164"/>
      <c r="V207" s="154"/>
      <c r="W207" s="154"/>
      <c r="X207" s="154"/>
      <c r="Y207" s="154"/>
      <c r="Z207" s="154"/>
      <c r="AA207" s="154"/>
      <c r="AB207" s="154"/>
      <c r="AC207" s="154"/>
      <c r="AD207" s="154"/>
      <c r="AE207" s="154" t="s">
        <v>113</v>
      </c>
      <c r="AF207" s="154">
        <v>0</v>
      </c>
      <c r="AG207" s="154"/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 x14ac:dyDescent="0.2">
      <c r="A208" s="155"/>
      <c r="B208" s="162"/>
      <c r="C208" s="194" t="s">
        <v>352</v>
      </c>
      <c r="D208" s="166"/>
      <c r="E208" s="170">
        <v>1</v>
      </c>
      <c r="F208" s="173"/>
      <c r="G208" s="173"/>
      <c r="H208" s="173"/>
      <c r="I208" s="173"/>
      <c r="J208" s="173"/>
      <c r="K208" s="173"/>
      <c r="L208" s="173"/>
      <c r="M208" s="173"/>
      <c r="N208" s="164"/>
      <c r="O208" s="164"/>
      <c r="P208" s="164"/>
      <c r="Q208" s="164"/>
      <c r="R208" s="164"/>
      <c r="S208" s="164"/>
      <c r="T208" s="165"/>
      <c r="U208" s="164"/>
      <c r="V208" s="154"/>
      <c r="W208" s="154"/>
      <c r="X208" s="154"/>
      <c r="Y208" s="154"/>
      <c r="Z208" s="154"/>
      <c r="AA208" s="154"/>
      <c r="AB208" s="154"/>
      <c r="AC208" s="154"/>
      <c r="AD208" s="154"/>
      <c r="AE208" s="154" t="s">
        <v>113</v>
      </c>
      <c r="AF208" s="154">
        <v>0</v>
      </c>
      <c r="AG208" s="154"/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outlineLevel="1" x14ac:dyDescent="0.2">
      <c r="A209" s="155">
        <v>79</v>
      </c>
      <c r="B209" s="162" t="s">
        <v>353</v>
      </c>
      <c r="C209" s="193" t="s">
        <v>354</v>
      </c>
      <c r="D209" s="164" t="s">
        <v>111</v>
      </c>
      <c r="E209" s="169">
        <v>3</v>
      </c>
      <c r="F209" s="172"/>
      <c r="G209" s="173">
        <f>ROUND(E209*F209,2)</f>
        <v>0</v>
      </c>
      <c r="H209" s="172"/>
      <c r="I209" s="173">
        <f>ROUND(E209*H209,2)</f>
        <v>0</v>
      </c>
      <c r="J209" s="172"/>
      <c r="K209" s="173">
        <f>ROUND(E209*J209,2)</f>
        <v>0</v>
      </c>
      <c r="L209" s="173">
        <v>21</v>
      </c>
      <c r="M209" s="173">
        <f>G209*(1+L209/100)</f>
        <v>0</v>
      </c>
      <c r="N209" s="164">
        <v>0</v>
      </c>
      <c r="O209" s="164">
        <f>ROUND(E209*N209,5)</f>
        <v>0</v>
      </c>
      <c r="P209" s="164">
        <v>4.0000000000000001E-3</v>
      </c>
      <c r="Q209" s="164">
        <f>ROUND(E209*P209,5)</f>
        <v>1.2E-2</v>
      </c>
      <c r="R209" s="164"/>
      <c r="S209" s="164"/>
      <c r="T209" s="165">
        <v>0.17399999999999999</v>
      </c>
      <c r="U209" s="164">
        <f>ROUND(E209*T209,2)</f>
        <v>0.52</v>
      </c>
      <c r="V209" s="154"/>
      <c r="W209" s="154"/>
      <c r="X209" s="154"/>
      <c r="Y209" s="154"/>
      <c r="Z209" s="154"/>
      <c r="AA209" s="154"/>
      <c r="AB209" s="154"/>
      <c r="AC209" s="154"/>
      <c r="AD209" s="154"/>
      <c r="AE209" s="154" t="s">
        <v>112</v>
      </c>
      <c r="AF209" s="154"/>
      <c r="AG209" s="154"/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 x14ac:dyDescent="0.2">
      <c r="A210" s="155"/>
      <c r="B210" s="162"/>
      <c r="C210" s="194" t="s">
        <v>351</v>
      </c>
      <c r="D210" s="166"/>
      <c r="E210" s="170">
        <v>1</v>
      </c>
      <c r="F210" s="173"/>
      <c r="G210" s="173"/>
      <c r="H210" s="173"/>
      <c r="I210" s="173"/>
      <c r="J210" s="173"/>
      <c r="K210" s="173"/>
      <c r="L210" s="173"/>
      <c r="M210" s="173"/>
      <c r="N210" s="164"/>
      <c r="O210" s="164"/>
      <c r="P210" s="164"/>
      <c r="Q210" s="164"/>
      <c r="R210" s="164"/>
      <c r="S210" s="164"/>
      <c r="T210" s="165"/>
      <c r="U210" s="164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 t="s">
        <v>113</v>
      </c>
      <c r="AF210" s="154">
        <v>0</v>
      </c>
      <c r="AG210" s="154"/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 x14ac:dyDescent="0.2">
      <c r="A211" s="155"/>
      <c r="B211" s="162"/>
      <c r="C211" s="194" t="s">
        <v>352</v>
      </c>
      <c r="D211" s="166"/>
      <c r="E211" s="170">
        <v>1</v>
      </c>
      <c r="F211" s="173"/>
      <c r="G211" s="173"/>
      <c r="H211" s="173"/>
      <c r="I211" s="173"/>
      <c r="J211" s="173"/>
      <c r="K211" s="173"/>
      <c r="L211" s="173"/>
      <c r="M211" s="173"/>
      <c r="N211" s="164"/>
      <c r="O211" s="164"/>
      <c r="P211" s="164"/>
      <c r="Q211" s="164"/>
      <c r="R211" s="164"/>
      <c r="S211" s="164"/>
      <c r="T211" s="165"/>
      <c r="U211" s="164"/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 t="s">
        <v>113</v>
      </c>
      <c r="AF211" s="154">
        <v>0</v>
      </c>
      <c r="AG211" s="154"/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 x14ac:dyDescent="0.2">
      <c r="A212" s="155"/>
      <c r="B212" s="162"/>
      <c r="C212" s="194" t="s">
        <v>355</v>
      </c>
      <c r="D212" s="166"/>
      <c r="E212" s="170">
        <v>1</v>
      </c>
      <c r="F212" s="173"/>
      <c r="G212" s="173"/>
      <c r="H212" s="173"/>
      <c r="I212" s="173"/>
      <c r="J212" s="173"/>
      <c r="K212" s="173"/>
      <c r="L212" s="173"/>
      <c r="M212" s="173"/>
      <c r="N212" s="164"/>
      <c r="O212" s="164"/>
      <c r="P212" s="164"/>
      <c r="Q212" s="164"/>
      <c r="R212" s="164"/>
      <c r="S212" s="164"/>
      <c r="T212" s="165"/>
      <c r="U212" s="164"/>
      <c r="V212" s="154"/>
      <c r="W212" s="154"/>
      <c r="X212" s="154"/>
      <c r="Y212" s="154"/>
      <c r="Z212" s="154"/>
      <c r="AA212" s="154"/>
      <c r="AB212" s="154"/>
      <c r="AC212" s="154"/>
      <c r="AD212" s="154"/>
      <c r="AE212" s="154" t="s">
        <v>113</v>
      </c>
      <c r="AF212" s="154">
        <v>0</v>
      </c>
      <c r="AG212" s="154"/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x14ac:dyDescent="0.2">
      <c r="A213" s="156" t="s">
        <v>107</v>
      </c>
      <c r="B213" s="163" t="s">
        <v>74</v>
      </c>
      <c r="C213" s="195" t="s">
        <v>75</v>
      </c>
      <c r="D213" s="167"/>
      <c r="E213" s="171"/>
      <c r="F213" s="174"/>
      <c r="G213" s="174">
        <f>SUMIF(AE214:AE231,"&lt;&gt;NOR",G214:G231)</f>
        <v>0</v>
      </c>
      <c r="H213" s="174"/>
      <c r="I213" s="174">
        <f>SUM(I214:I231)</f>
        <v>0</v>
      </c>
      <c r="J213" s="174"/>
      <c r="K213" s="174">
        <f>SUM(K214:K231)</f>
        <v>0</v>
      </c>
      <c r="L213" s="174"/>
      <c r="M213" s="174">
        <f>SUM(M214:M231)</f>
        <v>0</v>
      </c>
      <c r="N213" s="167"/>
      <c r="O213" s="167">
        <f>SUM(O214:O231)</f>
        <v>0</v>
      </c>
      <c r="P213" s="167"/>
      <c r="Q213" s="167">
        <f>SUM(Q214:Q231)</f>
        <v>0</v>
      </c>
      <c r="R213" s="167"/>
      <c r="S213" s="167"/>
      <c r="T213" s="168"/>
      <c r="U213" s="167">
        <f>SUM(U214:U231)</f>
        <v>22.3</v>
      </c>
      <c r="AE213" t="s">
        <v>108</v>
      </c>
    </row>
    <row r="214" spans="1:60" outlineLevel="1" x14ac:dyDescent="0.2">
      <c r="A214" s="155">
        <v>80</v>
      </c>
      <c r="B214" s="162" t="s">
        <v>356</v>
      </c>
      <c r="C214" s="193" t="s">
        <v>357</v>
      </c>
      <c r="D214" s="164" t="s">
        <v>209</v>
      </c>
      <c r="E214" s="169">
        <v>180.19244</v>
      </c>
      <c r="F214" s="172"/>
      <c r="G214" s="173">
        <f>ROUND(E214*F214,2)</f>
        <v>0</v>
      </c>
      <c r="H214" s="172"/>
      <c r="I214" s="173">
        <f>ROUND(E214*H214,2)</f>
        <v>0</v>
      </c>
      <c r="J214" s="172"/>
      <c r="K214" s="173">
        <f>ROUND(E214*J214,2)</f>
        <v>0</v>
      </c>
      <c r="L214" s="173">
        <v>21</v>
      </c>
      <c r="M214" s="173">
        <f>G214*(1+L214/100)</f>
        <v>0</v>
      </c>
      <c r="N214" s="164">
        <v>0</v>
      </c>
      <c r="O214" s="164">
        <f>ROUND(E214*N214,5)</f>
        <v>0</v>
      </c>
      <c r="P214" s="164">
        <v>0</v>
      </c>
      <c r="Q214" s="164">
        <f>ROUND(E214*P214,5)</f>
        <v>0</v>
      </c>
      <c r="R214" s="164"/>
      <c r="S214" s="164"/>
      <c r="T214" s="165">
        <v>0.01</v>
      </c>
      <c r="U214" s="164">
        <f>ROUND(E214*T214,2)</f>
        <v>1.8</v>
      </c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154" t="s">
        <v>112</v>
      </c>
      <c r="AF214" s="154"/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">
      <c r="A215" s="155"/>
      <c r="B215" s="162"/>
      <c r="C215" s="194" t="s">
        <v>358</v>
      </c>
      <c r="D215" s="166"/>
      <c r="E215" s="170">
        <v>45.143940000000001</v>
      </c>
      <c r="F215" s="173"/>
      <c r="G215" s="173"/>
      <c r="H215" s="173"/>
      <c r="I215" s="173"/>
      <c r="J215" s="173"/>
      <c r="K215" s="173"/>
      <c r="L215" s="173"/>
      <c r="M215" s="173"/>
      <c r="N215" s="164"/>
      <c r="O215" s="164"/>
      <c r="P215" s="164"/>
      <c r="Q215" s="164"/>
      <c r="R215" s="164"/>
      <c r="S215" s="164"/>
      <c r="T215" s="165"/>
      <c r="U215" s="164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 t="s">
        <v>113</v>
      </c>
      <c r="AF215" s="154">
        <v>0</v>
      </c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 x14ac:dyDescent="0.2">
      <c r="A216" s="155"/>
      <c r="B216" s="162"/>
      <c r="C216" s="194" t="s">
        <v>359</v>
      </c>
      <c r="D216" s="166"/>
      <c r="E216" s="170">
        <v>135.04849999999999</v>
      </c>
      <c r="F216" s="173"/>
      <c r="G216" s="173"/>
      <c r="H216" s="173"/>
      <c r="I216" s="173"/>
      <c r="J216" s="173"/>
      <c r="K216" s="173"/>
      <c r="L216" s="173"/>
      <c r="M216" s="173"/>
      <c r="N216" s="164"/>
      <c r="O216" s="164"/>
      <c r="P216" s="164"/>
      <c r="Q216" s="164"/>
      <c r="R216" s="164"/>
      <c r="S216" s="164"/>
      <c r="T216" s="165"/>
      <c r="U216" s="164"/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 t="s">
        <v>113</v>
      </c>
      <c r="AF216" s="154">
        <v>0</v>
      </c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">
      <c r="A217" s="155">
        <v>81</v>
      </c>
      <c r="B217" s="162" t="s">
        <v>360</v>
      </c>
      <c r="C217" s="193" t="s">
        <v>361</v>
      </c>
      <c r="D217" s="164" t="s">
        <v>209</v>
      </c>
      <c r="E217" s="169">
        <v>3063.2714799999999</v>
      </c>
      <c r="F217" s="172"/>
      <c r="G217" s="173">
        <f>ROUND(E217*F217,2)</f>
        <v>0</v>
      </c>
      <c r="H217" s="172"/>
      <c r="I217" s="173">
        <f>ROUND(E217*H217,2)</f>
        <v>0</v>
      </c>
      <c r="J217" s="172"/>
      <c r="K217" s="173">
        <f>ROUND(E217*J217,2)</f>
        <v>0</v>
      </c>
      <c r="L217" s="173">
        <v>21</v>
      </c>
      <c r="M217" s="173">
        <f>G217*(1+L217/100)</f>
        <v>0</v>
      </c>
      <c r="N217" s="164">
        <v>0</v>
      </c>
      <c r="O217" s="164">
        <f>ROUND(E217*N217,5)</f>
        <v>0</v>
      </c>
      <c r="P217" s="164">
        <v>0</v>
      </c>
      <c r="Q217" s="164">
        <f>ROUND(E217*P217,5)</f>
        <v>0</v>
      </c>
      <c r="R217" s="164"/>
      <c r="S217" s="164"/>
      <c r="T217" s="165">
        <v>0</v>
      </c>
      <c r="U217" s="164">
        <f>ROUND(E217*T217,2)</f>
        <v>0</v>
      </c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154" t="s">
        <v>112</v>
      </c>
      <c r="AF217" s="154"/>
      <c r="AG217" s="154"/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 x14ac:dyDescent="0.2">
      <c r="A218" s="155"/>
      <c r="B218" s="162"/>
      <c r="C218" s="194" t="s">
        <v>362</v>
      </c>
      <c r="D218" s="166"/>
      <c r="E218" s="170">
        <v>767.44698000000005</v>
      </c>
      <c r="F218" s="173"/>
      <c r="G218" s="173"/>
      <c r="H218" s="173"/>
      <c r="I218" s="173"/>
      <c r="J218" s="173"/>
      <c r="K218" s="173"/>
      <c r="L218" s="173"/>
      <c r="M218" s="173"/>
      <c r="N218" s="164"/>
      <c r="O218" s="164"/>
      <c r="P218" s="164"/>
      <c r="Q218" s="164"/>
      <c r="R218" s="164"/>
      <c r="S218" s="164"/>
      <c r="T218" s="165"/>
      <c r="U218" s="164"/>
      <c r="V218" s="154"/>
      <c r="W218" s="154"/>
      <c r="X218" s="154"/>
      <c r="Y218" s="154"/>
      <c r="Z218" s="154"/>
      <c r="AA218" s="154"/>
      <c r="AB218" s="154"/>
      <c r="AC218" s="154"/>
      <c r="AD218" s="154"/>
      <c r="AE218" s="154" t="s">
        <v>113</v>
      </c>
      <c r="AF218" s="154">
        <v>0</v>
      </c>
      <c r="AG218" s="154"/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outlineLevel="1" x14ac:dyDescent="0.2">
      <c r="A219" s="155"/>
      <c r="B219" s="162"/>
      <c r="C219" s="194" t="s">
        <v>363</v>
      </c>
      <c r="D219" s="166"/>
      <c r="E219" s="170">
        <v>2295.8245000000002</v>
      </c>
      <c r="F219" s="173"/>
      <c r="G219" s="173"/>
      <c r="H219" s="173"/>
      <c r="I219" s="173"/>
      <c r="J219" s="173"/>
      <c r="K219" s="173"/>
      <c r="L219" s="173"/>
      <c r="M219" s="173"/>
      <c r="N219" s="164"/>
      <c r="O219" s="164"/>
      <c r="P219" s="164"/>
      <c r="Q219" s="164"/>
      <c r="R219" s="164"/>
      <c r="S219" s="164"/>
      <c r="T219" s="165"/>
      <c r="U219" s="164"/>
      <c r="V219" s="154"/>
      <c r="W219" s="154"/>
      <c r="X219" s="154"/>
      <c r="Y219" s="154"/>
      <c r="Z219" s="154"/>
      <c r="AA219" s="154"/>
      <c r="AB219" s="154"/>
      <c r="AC219" s="154"/>
      <c r="AD219" s="154"/>
      <c r="AE219" s="154" t="s">
        <v>113</v>
      </c>
      <c r="AF219" s="154">
        <v>0</v>
      </c>
      <c r="AG219" s="154"/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 x14ac:dyDescent="0.2">
      <c r="A220" s="155">
        <v>82</v>
      </c>
      <c r="B220" s="162" t="s">
        <v>364</v>
      </c>
      <c r="C220" s="193" t="s">
        <v>365</v>
      </c>
      <c r="D220" s="164" t="s">
        <v>209</v>
      </c>
      <c r="E220" s="169">
        <v>29.800850000000001</v>
      </c>
      <c r="F220" s="172"/>
      <c r="G220" s="173">
        <f>ROUND(E220*F220,2)</f>
        <v>0</v>
      </c>
      <c r="H220" s="172"/>
      <c r="I220" s="173">
        <f>ROUND(E220*H220,2)</f>
        <v>0</v>
      </c>
      <c r="J220" s="172"/>
      <c r="K220" s="173">
        <f>ROUND(E220*J220,2)</f>
        <v>0</v>
      </c>
      <c r="L220" s="173">
        <v>21</v>
      </c>
      <c r="M220" s="173">
        <f>G220*(1+L220/100)</f>
        <v>0</v>
      </c>
      <c r="N220" s="164">
        <v>0</v>
      </c>
      <c r="O220" s="164">
        <f>ROUND(E220*N220,5)</f>
        <v>0</v>
      </c>
      <c r="P220" s="164">
        <v>0</v>
      </c>
      <c r="Q220" s="164">
        <f>ROUND(E220*P220,5)</f>
        <v>0</v>
      </c>
      <c r="R220" s="164"/>
      <c r="S220" s="164"/>
      <c r="T220" s="165">
        <v>0.68799999999999994</v>
      </c>
      <c r="U220" s="164">
        <f>ROUND(E220*T220,2)</f>
        <v>20.5</v>
      </c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154" t="s">
        <v>112</v>
      </c>
      <c r="AF220" s="154"/>
      <c r="AG220" s="154"/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 x14ac:dyDescent="0.2">
      <c r="A221" s="155"/>
      <c r="B221" s="162"/>
      <c r="C221" s="194" t="s">
        <v>366</v>
      </c>
      <c r="D221" s="166"/>
      <c r="E221" s="170">
        <v>19.643450000000001</v>
      </c>
      <c r="F221" s="173"/>
      <c r="G221" s="173"/>
      <c r="H221" s="173"/>
      <c r="I221" s="173"/>
      <c r="J221" s="173"/>
      <c r="K221" s="173"/>
      <c r="L221" s="173"/>
      <c r="M221" s="173"/>
      <c r="N221" s="164"/>
      <c r="O221" s="164"/>
      <c r="P221" s="164"/>
      <c r="Q221" s="164"/>
      <c r="R221" s="164"/>
      <c r="S221" s="164"/>
      <c r="T221" s="165"/>
      <c r="U221" s="164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 t="s">
        <v>113</v>
      </c>
      <c r="AF221" s="154">
        <v>0</v>
      </c>
      <c r="AG221" s="154"/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 x14ac:dyDescent="0.2">
      <c r="A222" s="155"/>
      <c r="B222" s="162"/>
      <c r="C222" s="194" t="s">
        <v>367</v>
      </c>
      <c r="D222" s="166"/>
      <c r="E222" s="170">
        <v>10.157400000000001</v>
      </c>
      <c r="F222" s="173"/>
      <c r="G222" s="173"/>
      <c r="H222" s="173"/>
      <c r="I222" s="173"/>
      <c r="J222" s="173"/>
      <c r="K222" s="173"/>
      <c r="L222" s="173"/>
      <c r="M222" s="173"/>
      <c r="N222" s="164"/>
      <c r="O222" s="164"/>
      <c r="P222" s="164"/>
      <c r="Q222" s="164"/>
      <c r="R222" s="164"/>
      <c r="S222" s="164"/>
      <c r="T222" s="165"/>
      <c r="U222" s="164"/>
      <c r="V222" s="154"/>
      <c r="W222" s="154"/>
      <c r="X222" s="154"/>
      <c r="Y222" s="154"/>
      <c r="Z222" s="154"/>
      <c r="AA222" s="154"/>
      <c r="AB222" s="154"/>
      <c r="AC222" s="154"/>
      <c r="AD222" s="154"/>
      <c r="AE222" s="154" t="s">
        <v>113</v>
      </c>
      <c r="AF222" s="154">
        <v>0</v>
      </c>
      <c r="AG222" s="154"/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outlineLevel="1" x14ac:dyDescent="0.2">
      <c r="A223" s="155">
        <v>83</v>
      </c>
      <c r="B223" s="162" t="s">
        <v>368</v>
      </c>
      <c r="C223" s="193" t="s">
        <v>369</v>
      </c>
      <c r="D223" s="164" t="s">
        <v>209</v>
      </c>
      <c r="E223" s="169">
        <v>89.402550000000005</v>
      </c>
      <c r="F223" s="172"/>
      <c r="G223" s="173">
        <f>ROUND(E223*F223,2)</f>
        <v>0</v>
      </c>
      <c r="H223" s="172"/>
      <c r="I223" s="173">
        <f>ROUND(E223*H223,2)</f>
        <v>0</v>
      </c>
      <c r="J223" s="172"/>
      <c r="K223" s="173">
        <f>ROUND(E223*J223,2)</f>
        <v>0</v>
      </c>
      <c r="L223" s="173">
        <v>21</v>
      </c>
      <c r="M223" s="173">
        <f>G223*(1+L223/100)</f>
        <v>0</v>
      </c>
      <c r="N223" s="164">
        <v>0</v>
      </c>
      <c r="O223" s="164">
        <f>ROUND(E223*N223,5)</f>
        <v>0</v>
      </c>
      <c r="P223" s="164">
        <v>0</v>
      </c>
      <c r="Q223" s="164">
        <f>ROUND(E223*P223,5)</f>
        <v>0</v>
      </c>
      <c r="R223" s="164"/>
      <c r="S223" s="164"/>
      <c r="T223" s="165">
        <v>0</v>
      </c>
      <c r="U223" s="164">
        <f>ROUND(E223*T223,2)</f>
        <v>0</v>
      </c>
      <c r="V223" s="154"/>
      <c r="W223" s="154"/>
      <c r="X223" s="154"/>
      <c r="Y223" s="154"/>
      <c r="Z223" s="154"/>
      <c r="AA223" s="154"/>
      <c r="AB223" s="154"/>
      <c r="AC223" s="154"/>
      <c r="AD223" s="154"/>
      <c r="AE223" s="154" t="s">
        <v>112</v>
      </c>
      <c r="AF223" s="154"/>
      <c r="AG223" s="154"/>
      <c r="AH223" s="154"/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outlineLevel="1" x14ac:dyDescent="0.2">
      <c r="A224" s="155"/>
      <c r="B224" s="162"/>
      <c r="C224" s="194" t="s">
        <v>370</v>
      </c>
      <c r="D224" s="166"/>
      <c r="E224" s="170">
        <v>58.930349999999997</v>
      </c>
      <c r="F224" s="173"/>
      <c r="G224" s="173"/>
      <c r="H224" s="173"/>
      <c r="I224" s="173"/>
      <c r="J224" s="173"/>
      <c r="K224" s="173"/>
      <c r="L224" s="173"/>
      <c r="M224" s="173"/>
      <c r="N224" s="164"/>
      <c r="O224" s="164"/>
      <c r="P224" s="164"/>
      <c r="Q224" s="164"/>
      <c r="R224" s="164"/>
      <c r="S224" s="164"/>
      <c r="T224" s="165"/>
      <c r="U224" s="164"/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154" t="s">
        <v>113</v>
      </c>
      <c r="AF224" s="154">
        <v>0</v>
      </c>
      <c r="AG224" s="154"/>
      <c r="AH224" s="154"/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outlineLevel="1" x14ac:dyDescent="0.2">
      <c r="A225" s="155"/>
      <c r="B225" s="162"/>
      <c r="C225" s="194" t="s">
        <v>371</v>
      </c>
      <c r="D225" s="166"/>
      <c r="E225" s="170">
        <v>30.472200000000001</v>
      </c>
      <c r="F225" s="173"/>
      <c r="G225" s="173"/>
      <c r="H225" s="173"/>
      <c r="I225" s="173"/>
      <c r="J225" s="173"/>
      <c r="K225" s="173"/>
      <c r="L225" s="173"/>
      <c r="M225" s="173"/>
      <c r="N225" s="164"/>
      <c r="O225" s="164"/>
      <c r="P225" s="164"/>
      <c r="Q225" s="164"/>
      <c r="R225" s="164"/>
      <c r="S225" s="164"/>
      <c r="T225" s="165"/>
      <c r="U225" s="164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 t="s">
        <v>113</v>
      </c>
      <c r="AF225" s="154">
        <v>0</v>
      </c>
      <c r="AG225" s="154"/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outlineLevel="1" x14ac:dyDescent="0.2">
      <c r="A226" s="155">
        <v>84</v>
      </c>
      <c r="B226" s="162" t="s">
        <v>372</v>
      </c>
      <c r="C226" s="193" t="s">
        <v>373</v>
      </c>
      <c r="D226" s="164" t="s">
        <v>209</v>
      </c>
      <c r="E226" s="169">
        <v>19.643450000000001</v>
      </c>
      <c r="F226" s="172"/>
      <c r="G226" s="173">
        <f>ROUND(E226*F226,2)</f>
        <v>0</v>
      </c>
      <c r="H226" s="172"/>
      <c r="I226" s="173">
        <f>ROUND(E226*H226,2)</f>
        <v>0</v>
      </c>
      <c r="J226" s="172"/>
      <c r="K226" s="173">
        <f>ROUND(E226*J226,2)</f>
        <v>0</v>
      </c>
      <c r="L226" s="173">
        <v>21</v>
      </c>
      <c r="M226" s="173">
        <f>G226*(1+L226/100)</f>
        <v>0</v>
      </c>
      <c r="N226" s="164">
        <v>0</v>
      </c>
      <c r="O226" s="164">
        <f>ROUND(E226*N226,5)</f>
        <v>0</v>
      </c>
      <c r="P226" s="164">
        <v>0</v>
      </c>
      <c r="Q226" s="164">
        <f>ROUND(E226*P226,5)</f>
        <v>0</v>
      </c>
      <c r="R226" s="164"/>
      <c r="S226" s="164"/>
      <c r="T226" s="165">
        <v>0</v>
      </c>
      <c r="U226" s="164">
        <f>ROUND(E226*T226,2)</f>
        <v>0</v>
      </c>
      <c r="V226" s="154"/>
      <c r="W226" s="154"/>
      <c r="X226" s="154"/>
      <c r="Y226" s="154"/>
      <c r="Z226" s="154"/>
      <c r="AA226" s="154"/>
      <c r="AB226" s="154"/>
      <c r="AC226" s="154"/>
      <c r="AD226" s="154"/>
      <c r="AE226" s="154" t="s">
        <v>112</v>
      </c>
      <c r="AF226" s="154"/>
      <c r="AG226" s="154"/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outlineLevel="1" x14ac:dyDescent="0.2">
      <c r="A227" s="155"/>
      <c r="B227" s="162"/>
      <c r="C227" s="194" t="s">
        <v>366</v>
      </c>
      <c r="D227" s="166"/>
      <c r="E227" s="170">
        <v>19.643450000000001</v>
      </c>
      <c r="F227" s="173"/>
      <c r="G227" s="173"/>
      <c r="H227" s="173"/>
      <c r="I227" s="173"/>
      <c r="J227" s="173"/>
      <c r="K227" s="173"/>
      <c r="L227" s="173"/>
      <c r="M227" s="173"/>
      <c r="N227" s="164"/>
      <c r="O227" s="164"/>
      <c r="P227" s="164"/>
      <c r="Q227" s="164"/>
      <c r="R227" s="164"/>
      <c r="S227" s="164"/>
      <c r="T227" s="165"/>
      <c r="U227" s="164"/>
      <c r="V227" s="154"/>
      <c r="W227" s="154"/>
      <c r="X227" s="154"/>
      <c r="Y227" s="154"/>
      <c r="Z227" s="154"/>
      <c r="AA227" s="154"/>
      <c r="AB227" s="154"/>
      <c r="AC227" s="154"/>
      <c r="AD227" s="154"/>
      <c r="AE227" s="154" t="s">
        <v>113</v>
      </c>
      <c r="AF227" s="154">
        <v>0</v>
      </c>
      <c r="AG227" s="154"/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outlineLevel="1" x14ac:dyDescent="0.2">
      <c r="A228" s="155">
        <v>85</v>
      </c>
      <c r="B228" s="162" t="s">
        <v>374</v>
      </c>
      <c r="C228" s="193" t="s">
        <v>375</v>
      </c>
      <c r="D228" s="164" t="s">
        <v>209</v>
      </c>
      <c r="E228" s="169">
        <v>45.143940000000001</v>
      </c>
      <c r="F228" s="172"/>
      <c r="G228" s="173">
        <f>ROUND(E228*F228,2)</f>
        <v>0</v>
      </c>
      <c r="H228" s="172"/>
      <c r="I228" s="173">
        <f>ROUND(E228*H228,2)</f>
        <v>0</v>
      </c>
      <c r="J228" s="172"/>
      <c r="K228" s="173">
        <f>ROUND(E228*J228,2)</f>
        <v>0</v>
      </c>
      <c r="L228" s="173">
        <v>21</v>
      </c>
      <c r="M228" s="173">
        <f>G228*(1+L228/100)</f>
        <v>0</v>
      </c>
      <c r="N228" s="164">
        <v>0</v>
      </c>
      <c r="O228" s="164">
        <f>ROUND(E228*N228,5)</f>
        <v>0</v>
      </c>
      <c r="P228" s="164">
        <v>0</v>
      </c>
      <c r="Q228" s="164">
        <f>ROUND(E228*P228,5)</f>
        <v>0</v>
      </c>
      <c r="R228" s="164"/>
      <c r="S228" s="164"/>
      <c r="T228" s="165">
        <v>0</v>
      </c>
      <c r="U228" s="164">
        <f>ROUND(E228*T228,2)</f>
        <v>0</v>
      </c>
      <c r="V228" s="154"/>
      <c r="W228" s="154"/>
      <c r="X228" s="154"/>
      <c r="Y228" s="154"/>
      <c r="Z228" s="154"/>
      <c r="AA228" s="154"/>
      <c r="AB228" s="154"/>
      <c r="AC228" s="154"/>
      <c r="AD228" s="154"/>
      <c r="AE228" s="154" t="s">
        <v>112</v>
      </c>
      <c r="AF228" s="154"/>
      <c r="AG228" s="154"/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 x14ac:dyDescent="0.2">
      <c r="A229" s="155"/>
      <c r="B229" s="162"/>
      <c r="C229" s="194" t="s">
        <v>358</v>
      </c>
      <c r="D229" s="166"/>
      <c r="E229" s="170">
        <v>45.143940000000001</v>
      </c>
      <c r="F229" s="173"/>
      <c r="G229" s="173"/>
      <c r="H229" s="173"/>
      <c r="I229" s="173"/>
      <c r="J229" s="173"/>
      <c r="K229" s="173"/>
      <c r="L229" s="173"/>
      <c r="M229" s="173"/>
      <c r="N229" s="164"/>
      <c r="O229" s="164"/>
      <c r="P229" s="164"/>
      <c r="Q229" s="164"/>
      <c r="R229" s="164"/>
      <c r="S229" s="164"/>
      <c r="T229" s="165"/>
      <c r="U229" s="164"/>
      <c r="V229" s="154"/>
      <c r="W229" s="154"/>
      <c r="X229" s="154"/>
      <c r="Y229" s="154"/>
      <c r="Z229" s="154"/>
      <c r="AA229" s="154"/>
      <c r="AB229" s="154"/>
      <c r="AC229" s="154"/>
      <c r="AD229" s="154"/>
      <c r="AE229" s="154" t="s">
        <v>113</v>
      </c>
      <c r="AF229" s="154">
        <v>0</v>
      </c>
      <c r="AG229" s="154"/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outlineLevel="1" x14ac:dyDescent="0.2">
      <c r="A230" s="155">
        <v>86</v>
      </c>
      <c r="B230" s="162" t="s">
        <v>376</v>
      </c>
      <c r="C230" s="193" t="s">
        <v>377</v>
      </c>
      <c r="D230" s="164" t="s">
        <v>209</v>
      </c>
      <c r="E230" s="169">
        <v>10.157400000000001</v>
      </c>
      <c r="F230" s="172"/>
      <c r="G230" s="173">
        <f>ROUND(E230*F230,2)</f>
        <v>0</v>
      </c>
      <c r="H230" s="172"/>
      <c r="I230" s="173">
        <f>ROUND(E230*H230,2)</f>
        <v>0</v>
      </c>
      <c r="J230" s="172"/>
      <c r="K230" s="173">
        <f>ROUND(E230*J230,2)</f>
        <v>0</v>
      </c>
      <c r="L230" s="173">
        <v>21</v>
      </c>
      <c r="M230" s="173">
        <f>G230*(1+L230/100)</f>
        <v>0</v>
      </c>
      <c r="N230" s="164">
        <v>0</v>
      </c>
      <c r="O230" s="164">
        <f>ROUND(E230*N230,5)</f>
        <v>0</v>
      </c>
      <c r="P230" s="164">
        <v>0</v>
      </c>
      <c r="Q230" s="164">
        <f>ROUND(E230*P230,5)</f>
        <v>0</v>
      </c>
      <c r="R230" s="164"/>
      <c r="S230" s="164"/>
      <c r="T230" s="165">
        <v>0</v>
      </c>
      <c r="U230" s="164">
        <f>ROUND(E230*T230,2)</f>
        <v>0</v>
      </c>
      <c r="V230" s="154"/>
      <c r="W230" s="154"/>
      <c r="X230" s="154"/>
      <c r="Y230" s="154"/>
      <c r="Z230" s="154"/>
      <c r="AA230" s="154"/>
      <c r="AB230" s="154"/>
      <c r="AC230" s="154"/>
      <c r="AD230" s="154"/>
      <c r="AE230" s="154" t="s">
        <v>112</v>
      </c>
      <c r="AF230" s="154"/>
      <c r="AG230" s="154"/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outlineLevel="1" x14ac:dyDescent="0.2">
      <c r="A231" s="155"/>
      <c r="B231" s="162"/>
      <c r="C231" s="194" t="s">
        <v>378</v>
      </c>
      <c r="D231" s="166"/>
      <c r="E231" s="170">
        <v>10.157400000000001</v>
      </c>
      <c r="F231" s="173"/>
      <c r="G231" s="173"/>
      <c r="H231" s="173"/>
      <c r="I231" s="173"/>
      <c r="J231" s="173"/>
      <c r="K231" s="173"/>
      <c r="L231" s="173"/>
      <c r="M231" s="173"/>
      <c r="N231" s="164"/>
      <c r="O231" s="164"/>
      <c r="P231" s="164"/>
      <c r="Q231" s="164"/>
      <c r="R231" s="164"/>
      <c r="S231" s="164"/>
      <c r="T231" s="165"/>
      <c r="U231" s="164"/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154" t="s">
        <v>113</v>
      </c>
      <c r="AF231" s="154">
        <v>0</v>
      </c>
      <c r="AG231" s="154"/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x14ac:dyDescent="0.2">
      <c r="A232" s="156" t="s">
        <v>107</v>
      </c>
      <c r="B232" s="163" t="s">
        <v>76</v>
      </c>
      <c r="C232" s="195" t="s">
        <v>77</v>
      </c>
      <c r="D232" s="167"/>
      <c r="E232" s="171"/>
      <c r="F232" s="174"/>
      <c r="G232" s="174">
        <f>SUMIF(AE233:AE239,"&lt;&gt;NOR",G233:G239)</f>
        <v>0</v>
      </c>
      <c r="H232" s="174"/>
      <c r="I232" s="174">
        <f>SUM(I233:I239)</f>
        <v>0</v>
      </c>
      <c r="J232" s="174"/>
      <c r="K232" s="174">
        <f>SUM(K233:K239)</f>
        <v>0</v>
      </c>
      <c r="L232" s="174"/>
      <c r="M232" s="174">
        <f>SUM(M233:M239)</f>
        <v>0</v>
      </c>
      <c r="N232" s="167"/>
      <c r="O232" s="167">
        <f>SUM(O233:O239)</f>
        <v>0</v>
      </c>
      <c r="P232" s="167"/>
      <c r="Q232" s="167">
        <f>SUM(Q233:Q239)</f>
        <v>0</v>
      </c>
      <c r="R232" s="167"/>
      <c r="S232" s="167"/>
      <c r="T232" s="168"/>
      <c r="U232" s="167">
        <f>SUM(U233:U239)</f>
        <v>18.21</v>
      </c>
      <c r="AE232" t="s">
        <v>108</v>
      </c>
    </row>
    <row r="233" spans="1:60" outlineLevel="1" x14ac:dyDescent="0.2">
      <c r="A233" s="155">
        <v>87</v>
      </c>
      <c r="B233" s="162" t="s">
        <v>379</v>
      </c>
      <c r="C233" s="193" t="s">
        <v>380</v>
      </c>
      <c r="D233" s="164" t="s">
        <v>209</v>
      </c>
      <c r="E233" s="169">
        <v>1138.31619</v>
      </c>
      <c r="F233" s="172"/>
      <c r="G233" s="173">
        <f>ROUND(E233*F233,2)</f>
        <v>0</v>
      </c>
      <c r="H233" s="172"/>
      <c r="I233" s="173">
        <f>ROUND(E233*H233,2)</f>
        <v>0</v>
      </c>
      <c r="J233" s="172"/>
      <c r="K233" s="173">
        <f>ROUND(E233*J233,2)</f>
        <v>0</v>
      </c>
      <c r="L233" s="173">
        <v>21</v>
      </c>
      <c r="M233" s="173">
        <f>G233*(1+L233/100)</f>
        <v>0</v>
      </c>
      <c r="N233" s="164">
        <v>0</v>
      </c>
      <c r="O233" s="164">
        <f>ROUND(E233*N233,5)</f>
        <v>0</v>
      </c>
      <c r="P233" s="164">
        <v>0</v>
      </c>
      <c r="Q233" s="164">
        <f>ROUND(E233*P233,5)</f>
        <v>0</v>
      </c>
      <c r="R233" s="164"/>
      <c r="S233" s="164"/>
      <c r="T233" s="165">
        <v>1.6E-2</v>
      </c>
      <c r="U233" s="164">
        <f>ROUND(E233*T233,2)</f>
        <v>18.21</v>
      </c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154" t="s">
        <v>112</v>
      </c>
      <c r="AF233" s="154"/>
      <c r="AG233" s="154"/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 x14ac:dyDescent="0.2">
      <c r="A234" s="155"/>
      <c r="B234" s="162"/>
      <c r="C234" s="194" t="s">
        <v>381</v>
      </c>
      <c r="D234" s="166"/>
      <c r="E234" s="170">
        <v>3.3700000000000002E-3</v>
      </c>
      <c r="F234" s="173"/>
      <c r="G234" s="173"/>
      <c r="H234" s="173"/>
      <c r="I234" s="173"/>
      <c r="J234" s="173"/>
      <c r="K234" s="173"/>
      <c r="L234" s="173"/>
      <c r="M234" s="173"/>
      <c r="N234" s="164"/>
      <c r="O234" s="164"/>
      <c r="P234" s="164"/>
      <c r="Q234" s="164"/>
      <c r="R234" s="164"/>
      <c r="S234" s="164"/>
      <c r="T234" s="165"/>
      <c r="U234" s="164"/>
      <c r="V234" s="154"/>
      <c r="W234" s="154"/>
      <c r="X234" s="154"/>
      <c r="Y234" s="154"/>
      <c r="Z234" s="154"/>
      <c r="AA234" s="154"/>
      <c r="AB234" s="154"/>
      <c r="AC234" s="154"/>
      <c r="AD234" s="154"/>
      <c r="AE234" s="154" t="s">
        <v>113</v>
      </c>
      <c r="AF234" s="154">
        <v>0</v>
      </c>
      <c r="AG234" s="154"/>
      <c r="AH234" s="154"/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outlineLevel="1" x14ac:dyDescent="0.2">
      <c r="A235" s="155"/>
      <c r="B235" s="162"/>
      <c r="C235" s="194" t="s">
        <v>382</v>
      </c>
      <c r="D235" s="166"/>
      <c r="E235" s="170">
        <v>33.865110000000001</v>
      </c>
      <c r="F235" s="173"/>
      <c r="G235" s="173"/>
      <c r="H235" s="173"/>
      <c r="I235" s="173"/>
      <c r="J235" s="173"/>
      <c r="K235" s="173"/>
      <c r="L235" s="173"/>
      <c r="M235" s="173"/>
      <c r="N235" s="164"/>
      <c r="O235" s="164"/>
      <c r="P235" s="164"/>
      <c r="Q235" s="164"/>
      <c r="R235" s="164"/>
      <c r="S235" s="164"/>
      <c r="T235" s="165"/>
      <c r="U235" s="164"/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 t="s">
        <v>113</v>
      </c>
      <c r="AF235" s="154">
        <v>0</v>
      </c>
      <c r="AG235" s="154"/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</row>
    <row r="236" spans="1:60" outlineLevel="1" x14ac:dyDescent="0.2">
      <c r="A236" s="155"/>
      <c r="B236" s="162"/>
      <c r="C236" s="194" t="s">
        <v>383</v>
      </c>
      <c r="D236" s="166"/>
      <c r="E236" s="170">
        <v>232.28708</v>
      </c>
      <c r="F236" s="173"/>
      <c r="G236" s="173"/>
      <c r="H236" s="173"/>
      <c r="I236" s="173"/>
      <c r="J236" s="173"/>
      <c r="K236" s="173"/>
      <c r="L236" s="173"/>
      <c r="M236" s="173"/>
      <c r="N236" s="164"/>
      <c r="O236" s="164"/>
      <c r="P236" s="164"/>
      <c r="Q236" s="164"/>
      <c r="R236" s="164"/>
      <c r="S236" s="164"/>
      <c r="T236" s="165"/>
      <c r="U236" s="164"/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154" t="s">
        <v>113</v>
      </c>
      <c r="AF236" s="154">
        <v>0</v>
      </c>
      <c r="AG236" s="154"/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 x14ac:dyDescent="0.2">
      <c r="A237" s="155"/>
      <c r="B237" s="162"/>
      <c r="C237" s="194" t="s">
        <v>384</v>
      </c>
      <c r="D237" s="166"/>
      <c r="E237" s="170">
        <v>827.44272999999998</v>
      </c>
      <c r="F237" s="173"/>
      <c r="G237" s="173"/>
      <c r="H237" s="173"/>
      <c r="I237" s="173"/>
      <c r="J237" s="173"/>
      <c r="K237" s="173"/>
      <c r="L237" s="173"/>
      <c r="M237" s="173"/>
      <c r="N237" s="164"/>
      <c r="O237" s="164"/>
      <c r="P237" s="164"/>
      <c r="Q237" s="164"/>
      <c r="R237" s="164"/>
      <c r="S237" s="164"/>
      <c r="T237" s="165"/>
      <c r="U237" s="164"/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154" t="s">
        <v>113</v>
      </c>
      <c r="AF237" s="154">
        <v>0</v>
      </c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 x14ac:dyDescent="0.2">
      <c r="A238" s="155"/>
      <c r="B238" s="162"/>
      <c r="C238" s="194" t="s">
        <v>385</v>
      </c>
      <c r="D238" s="166"/>
      <c r="E238" s="170">
        <v>0.86475999999999997</v>
      </c>
      <c r="F238" s="173"/>
      <c r="G238" s="173"/>
      <c r="H238" s="173"/>
      <c r="I238" s="173"/>
      <c r="J238" s="173"/>
      <c r="K238" s="173"/>
      <c r="L238" s="173"/>
      <c r="M238" s="173"/>
      <c r="N238" s="164"/>
      <c r="O238" s="164"/>
      <c r="P238" s="164"/>
      <c r="Q238" s="164"/>
      <c r="R238" s="164"/>
      <c r="S238" s="164"/>
      <c r="T238" s="165"/>
      <c r="U238" s="164"/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154" t="s">
        <v>113</v>
      </c>
      <c r="AF238" s="154">
        <v>0</v>
      </c>
      <c r="AG238" s="154"/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outlineLevel="1" x14ac:dyDescent="0.2">
      <c r="A239" s="155"/>
      <c r="B239" s="162"/>
      <c r="C239" s="194" t="s">
        <v>386</v>
      </c>
      <c r="D239" s="166"/>
      <c r="E239" s="170">
        <v>43.853140000000003</v>
      </c>
      <c r="F239" s="173"/>
      <c r="G239" s="173"/>
      <c r="H239" s="173"/>
      <c r="I239" s="173"/>
      <c r="J239" s="173"/>
      <c r="K239" s="173"/>
      <c r="L239" s="173"/>
      <c r="M239" s="173"/>
      <c r="N239" s="164"/>
      <c r="O239" s="164"/>
      <c r="P239" s="164"/>
      <c r="Q239" s="164"/>
      <c r="R239" s="164"/>
      <c r="S239" s="164"/>
      <c r="T239" s="165"/>
      <c r="U239" s="164"/>
      <c r="V239" s="154"/>
      <c r="W239" s="154"/>
      <c r="X239" s="154"/>
      <c r="Y239" s="154"/>
      <c r="Z239" s="154"/>
      <c r="AA239" s="154"/>
      <c r="AB239" s="154"/>
      <c r="AC239" s="154"/>
      <c r="AD239" s="154"/>
      <c r="AE239" s="154" t="s">
        <v>113</v>
      </c>
      <c r="AF239" s="154">
        <v>0</v>
      </c>
      <c r="AG239" s="154"/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</row>
    <row r="240" spans="1:60" x14ac:dyDescent="0.2">
      <c r="A240" s="156" t="s">
        <v>107</v>
      </c>
      <c r="B240" s="163" t="s">
        <v>78</v>
      </c>
      <c r="C240" s="195" t="s">
        <v>79</v>
      </c>
      <c r="D240" s="167"/>
      <c r="E240" s="171"/>
      <c r="F240" s="174"/>
      <c r="G240" s="174">
        <f>SUMIF(AE241:AE244,"&lt;&gt;NOR",G241:G244)</f>
        <v>0</v>
      </c>
      <c r="H240" s="174"/>
      <c r="I240" s="174">
        <f>SUM(I241:I244)</f>
        <v>0</v>
      </c>
      <c r="J240" s="174"/>
      <c r="K240" s="174">
        <f>SUM(K241:K244)</f>
        <v>0</v>
      </c>
      <c r="L240" s="174"/>
      <c r="M240" s="174">
        <f>SUM(M241:M244)</f>
        <v>0</v>
      </c>
      <c r="N240" s="167"/>
      <c r="O240" s="167">
        <f>SUM(O241:O244)</f>
        <v>0.27629000000000004</v>
      </c>
      <c r="P240" s="167"/>
      <c r="Q240" s="167">
        <f>SUM(Q241:Q244)</f>
        <v>0</v>
      </c>
      <c r="R240" s="167"/>
      <c r="S240" s="167"/>
      <c r="T240" s="168"/>
      <c r="U240" s="167">
        <f>SUM(U241:U244)</f>
        <v>5.22</v>
      </c>
      <c r="AE240" t="s">
        <v>108</v>
      </c>
    </row>
    <row r="241" spans="1:60" outlineLevel="1" x14ac:dyDescent="0.2">
      <c r="A241" s="155">
        <v>88</v>
      </c>
      <c r="B241" s="162" t="s">
        <v>387</v>
      </c>
      <c r="C241" s="193" t="s">
        <v>388</v>
      </c>
      <c r="D241" s="164" t="s">
        <v>178</v>
      </c>
      <c r="E241" s="169">
        <v>81.5</v>
      </c>
      <c r="F241" s="172"/>
      <c r="G241" s="173">
        <f>ROUND(E241*F241,2)</f>
        <v>0</v>
      </c>
      <c r="H241" s="172"/>
      <c r="I241" s="173">
        <f>ROUND(E241*H241,2)</f>
        <v>0</v>
      </c>
      <c r="J241" s="172"/>
      <c r="K241" s="173">
        <f>ROUND(E241*J241,2)</f>
        <v>0</v>
      </c>
      <c r="L241" s="173">
        <v>21</v>
      </c>
      <c r="M241" s="173">
        <f>G241*(1+L241/100)</f>
        <v>0</v>
      </c>
      <c r="N241" s="164">
        <v>1.09E-3</v>
      </c>
      <c r="O241" s="164">
        <f>ROUND(E241*N241,5)</f>
        <v>8.8840000000000002E-2</v>
      </c>
      <c r="P241" s="164">
        <v>0</v>
      </c>
      <c r="Q241" s="164">
        <f>ROUND(E241*P241,5)</f>
        <v>0</v>
      </c>
      <c r="R241" s="164"/>
      <c r="S241" s="164"/>
      <c r="T241" s="165">
        <v>6.4000000000000001E-2</v>
      </c>
      <c r="U241" s="164">
        <f>ROUND(E241*T241,2)</f>
        <v>5.22</v>
      </c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154" t="s">
        <v>112</v>
      </c>
      <c r="AF241" s="154"/>
      <c r="AG241" s="154"/>
      <c r="AH241" s="154"/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 outlineLevel="1" x14ac:dyDescent="0.2">
      <c r="A242" s="155"/>
      <c r="B242" s="162"/>
      <c r="C242" s="194" t="s">
        <v>389</v>
      </c>
      <c r="D242" s="166"/>
      <c r="E242" s="170">
        <v>81.5</v>
      </c>
      <c r="F242" s="173"/>
      <c r="G242" s="173"/>
      <c r="H242" s="173"/>
      <c r="I242" s="173"/>
      <c r="J242" s="173"/>
      <c r="K242" s="173"/>
      <c r="L242" s="173"/>
      <c r="M242" s="173"/>
      <c r="N242" s="164"/>
      <c r="O242" s="164"/>
      <c r="P242" s="164"/>
      <c r="Q242" s="164"/>
      <c r="R242" s="164"/>
      <c r="S242" s="164"/>
      <c r="T242" s="165"/>
      <c r="U242" s="164"/>
      <c r="V242" s="154"/>
      <c r="W242" s="154"/>
      <c r="X242" s="154"/>
      <c r="Y242" s="154"/>
      <c r="Z242" s="154"/>
      <c r="AA242" s="154"/>
      <c r="AB242" s="154"/>
      <c r="AC242" s="154"/>
      <c r="AD242" s="154"/>
      <c r="AE242" s="154" t="s">
        <v>113</v>
      </c>
      <c r="AF242" s="154">
        <v>0</v>
      </c>
      <c r="AG242" s="154"/>
      <c r="AH242" s="154"/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</row>
    <row r="243" spans="1:60" outlineLevel="1" x14ac:dyDescent="0.2">
      <c r="A243" s="155">
        <v>89</v>
      </c>
      <c r="B243" s="162" t="s">
        <v>390</v>
      </c>
      <c r="C243" s="193" t="s">
        <v>391</v>
      </c>
      <c r="D243" s="164" t="s">
        <v>178</v>
      </c>
      <c r="E243" s="169">
        <v>81.5</v>
      </c>
      <c r="F243" s="172"/>
      <c r="G243" s="173">
        <f>ROUND(E243*F243,2)</f>
        <v>0</v>
      </c>
      <c r="H243" s="172"/>
      <c r="I243" s="173">
        <f>ROUND(E243*H243,2)</f>
        <v>0</v>
      </c>
      <c r="J243" s="172"/>
      <c r="K243" s="173">
        <f>ROUND(E243*J243,2)</f>
        <v>0</v>
      </c>
      <c r="L243" s="173">
        <v>21</v>
      </c>
      <c r="M243" s="173">
        <f>G243*(1+L243/100)</f>
        <v>0</v>
      </c>
      <c r="N243" s="164">
        <v>2.3E-3</v>
      </c>
      <c r="O243" s="164">
        <f>ROUND(E243*N243,5)</f>
        <v>0.18745000000000001</v>
      </c>
      <c r="P243" s="164">
        <v>0</v>
      </c>
      <c r="Q243" s="164">
        <f>ROUND(E243*P243,5)</f>
        <v>0</v>
      </c>
      <c r="R243" s="164"/>
      <c r="S243" s="164"/>
      <c r="T243" s="165">
        <v>0</v>
      </c>
      <c r="U243" s="164">
        <f>ROUND(E243*T243,2)</f>
        <v>0</v>
      </c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 t="s">
        <v>200</v>
      </c>
      <c r="AF243" s="154"/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</row>
    <row r="244" spans="1:60" outlineLevel="1" x14ac:dyDescent="0.2">
      <c r="A244" s="155"/>
      <c r="B244" s="162"/>
      <c r="C244" s="194" t="s">
        <v>389</v>
      </c>
      <c r="D244" s="166"/>
      <c r="E244" s="170">
        <v>81.5</v>
      </c>
      <c r="F244" s="173"/>
      <c r="G244" s="173"/>
      <c r="H244" s="173"/>
      <c r="I244" s="173"/>
      <c r="J244" s="173"/>
      <c r="K244" s="173"/>
      <c r="L244" s="173"/>
      <c r="M244" s="173"/>
      <c r="N244" s="164"/>
      <c r="O244" s="164"/>
      <c r="P244" s="164"/>
      <c r="Q244" s="164"/>
      <c r="R244" s="164"/>
      <c r="S244" s="164"/>
      <c r="T244" s="165"/>
      <c r="U244" s="164"/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154" t="s">
        <v>113</v>
      </c>
      <c r="AF244" s="154">
        <v>0</v>
      </c>
      <c r="AG244" s="154"/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</row>
    <row r="245" spans="1:60" x14ac:dyDescent="0.2">
      <c r="A245" s="156" t="s">
        <v>107</v>
      </c>
      <c r="B245" s="163" t="s">
        <v>80</v>
      </c>
      <c r="C245" s="195" t="s">
        <v>26</v>
      </c>
      <c r="D245" s="167"/>
      <c r="E245" s="171"/>
      <c r="F245" s="174"/>
      <c r="G245" s="174">
        <f>SUMIF(AE246:AE251,"&lt;&gt;NOR",G246:G251)</f>
        <v>0</v>
      </c>
      <c r="H245" s="174"/>
      <c r="I245" s="174">
        <f>SUM(I246:I251)</f>
        <v>0</v>
      </c>
      <c r="J245" s="174"/>
      <c r="K245" s="174">
        <f>SUM(K246:K251)</f>
        <v>0</v>
      </c>
      <c r="L245" s="174"/>
      <c r="M245" s="174">
        <f>SUM(M246:M251)</f>
        <v>0</v>
      </c>
      <c r="N245" s="167"/>
      <c r="O245" s="167">
        <f>SUM(O246:O251)</f>
        <v>0</v>
      </c>
      <c r="P245" s="167"/>
      <c r="Q245" s="167">
        <f>SUM(Q246:Q251)</f>
        <v>0</v>
      </c>
      <c r="R245" s="167"/>
      <c r="S245" s="167"/>
      <c r="T245" s="168"/>
      <c r="U245" s="167">
        <f>SUM(U246:U251)</f>
        <v>0</v>
      </c>
      <c r="AE245" t="s">
        <v>108</v>
      </c>
    </row>
    <row r="246" spans="1:60" outlineLevel="1" x14ac:dyDescent="0.2">
      <c r="A246" s="155">
        <v>90</v>
      </c>
      <c r="B246" s="162" t="s">
        <v>392</v>
      </c>
      <c r="C246" s="193" t="s">
        <v>393</v>
      </c>
      <c r="D246" s="164" t="s">
        <v>394</v>
      </c>
      <c r="E246" s="169">
        <v>1</v>
      </c>
      <c r="F246" s="172"/>
      <c r="G246" s="173">
        <f t="shared" ref="G246:G251" si="0">ROUND(E246*F246,2)</f>
        <v>0</v>
      </c>
      <c r="H246" s="172"/>
      <c r="I246" s="173">
        <f t="shared" ref="I246:I251" si="1">ROUND(E246*H246,2)</f>
        <v>0</v>
      </c>
      <c r="J246" s="172"/>
      <c r="K246" s="173">
        <f t="shared" ref="K246:K251" si="2">ROUND(E246*J246,2)</f>
        <v>0</v>
      </c>
      <c r="L246" s="173">
        <v>21</v>
      </c>
      <c r="M246" s="173">
        <f t="shared" ref="M246:M251" si="3">G246*(1+L246/100)</f>
        <v>0</v>
      </c>
      <c r="N246" s="164">
        <v>0</v>
      </c>
      <c r="O246" s="164">
        <f t="shared" ref="O246:O251" si="4">ROUND(E246*N246,5)</f>
        <v>0</v>
      </c>
      <c r="P246" s="164">
        <v>0</v>
      </c>
      <c r="Q246" s="164">
        <f t="shared" ref="Q246:Q251" si="5">ROUND(E246*P246,5)</f>
        <v>0</v>
      </c>
      <c r="R246" s="164"/>
      <c r="S246" s="164"/>
      <c r="T246" s="165">
        <v>0</v>
      </c>
      <c r="U246" s="164">
        <f t="shared" ref="U246:U251" si="6">ROUND(E246*T246,2)</f>
        <v>0</v>
      </c>
      <c r="V246" s="154"/>
      <c r="W246" s="154"/>
      <c r="X246" s="154"/>
      <c r="Y246" s="154"/>
      <c r="Z246" s="154"/>
      <c r="AA246" s="154"/>
      <c r="AB246" s="154"/>
      <c r="AC246" s="154"/>
      <c r="AD246" s="154"/>
      <c r="AE246" s="154" t="s">
        <v>112</v>
      </c>
      <c r="AF246" s="154"/>
      <c r="AG246" s="154"/>
      <c r="AH246" s="154"/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outlineLevel="1" x14ac:dyDescent="0.2">
      <c r="A247" s="155">
        <v>91</v>
      </c>
      <c r="B247" s="162" t="s">
        <v>395</v>
      </c>
      <c r="C247" s="193" t="s">
        <v>396</v>
      </c>
      <c r="D247" s="164" t="s">
        <v>394</v>
      </c>
      <c r="E247" s="169">
        <v>1</v>
      </c>
      <c r="F247" s="172"/>
      <c r="G247" s="173">
        <f t="shared" si="0"/>
        <v>0</v>
      </c>
      <c r="H247" s="172"/>
      <c r="I247" s="173">
        <f t="shared" si="1"/>
        <v>0</v>
      </c>
      <c r="J247" s="172"/>
      <c r="K247" s="173">
        <f t="shared" si="2"/>
        <v>0</v>
      </c>
      <c r="L247" s="173">
        <v>21</v>
      </c>
      <c r="M247" s="173">
        <f t="shared" si="3"/>
        <v>0</v>
      </c>
      <c r="N247" s="164">
        <v>0</v>
      </c>
      <c r="O247" s="164">
        <f t="shared" si="4"/>
        <v>0</v>
      </c>
      <c r="P247" s="164">
        <v>0</v>
      </c>
      <c r="Q247" s="164">
        <f t="shared" si="5"/>
        <v>0</v>
      </c>
      <c r="R247" s="164"/>
      <c r="S247" s="164"/>
      <c r="T247" s="165">
        <v>0</v>
      </c>
      <c r="U247" s="164">
        <f t="shared" si="6"/>
        <v>0</v>
      </c>
      <c r="V247" s="154"/>
      <c r="W247" s="154"/>
      <c r="X247" s="154"/>
      <c r="Y247" s="154"/>
      <c r="Z247" s="154"/>
      <c r="AA247" s="154"/>
      <c r="AB247" s="154"/>
      <c r="AC247" s="154"/>
      <c r="AD247" s="154"/>
      <c r="AE247" s="154" t="s">
        <v>112</v>
      </c>
      <c r="AF247" s="154"/>
      <c r="AG247" s="154"/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</row>
    <row r="248" spans="1:60" outlineLevel="1" x14ac:dyDescent="0.2">
      <c r="A248" s="155">
        <v>92</v>
      </c>
      <c r="B248" s="162" t="s">
        <v>397</v>
      </c>
      <c r="C248" s="193" t="s">
        <v>398</v>
      </c>
      <c r="D248" s="164" t="s">
        <v>394</v>
      </c>
      <c r="E248" s="169">
        <v>3</v>
      </c>
      <c r="F248" s="172"/>
      <c r="G248" s="173">
        <f t="shared" si="0"/>
        <v>0</v>
      </c>
      <c r="H248" s="172"/>
      <c r="I248" s="173">
        <f t="shared" si="1"/>
        <v>0</v>
      </c>
      <c r="J248" s="172"/>
      <c r="K248" s="173">
        <f t="shared" si="2"/>
        <v>0</v>
      </c>
      <c r="L248" s="173">
        <v>21</v>
      </c>
      <c r="M248" s="173">
        <f t="shared" si="3"/>
        <v>0</v>
      </c>
      <c r="N248" s="164">
        <v>0</v>
      </c>
      <c r="O248" s="164">
        <f t="shared" si="4"/>
        <v>0</v>
      </c>
      <c r="P248" s="164">
        <v>0</v>
      </c>
      <c r="Q248" s="164">
        <f t="shared" si="5"/>
        <v>0</v>
      </c>
      <c r="R248" s="164"/>
      <c r="S248" s="164"/>
      <c r="T248" s="165">
        <v>0</v>
      </c>
      <c r="U248" s="164">
        <f t="shared" si="6"/>
        <v>0</v>
      </c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154" t="s">
        <v>112</v>
      </c>
      <c r="AF248" s="154"/>
      <c r="AG248" s="154"/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 x14ac:dyDescent="0.2">
      <c r="A249" s="155">
        <v>93</v>
      </c>
      <c r="B249" s="162" t="s">
        <v>399</v>
      </c>
      <c r="C249" s="193" t="s">
        <v>400</v>
      </c>
      <c r="D249" s="164" t="s">
        <v>394</v>
      </c>
      <c r="E249" s="169">
        <v>1</v>
      </c>
      <c r="F249" s="172"/>
      <c r="G249" s="173">
        <f t="shared" si="0"/>
        <v>0</v>
      </c>
      <c r="H249" s="172"/>
      <c r="I249" s="173">
        <f t="shared" si="1"/>
        <v>0</v>
      </c>
      <c r="J249" s="172"/>
      <c r="K249" s="173">
        <f t="shared" si="2"/>
        <v>0</v>
      </c>
      <c r="L249" s="173">
        <v>21</v>
      </c>
      <c r="M249" s="173">
        <f t="shared" si="3"/>
        <v>0</v>
      </c>
      <c r="N249" s="164">
        <v>0</v>
      </c>
      <c r="O249" s="164">
        <f t="shared" si="4"/>
        <v>0</v>
      </c>
      <c r="P249" s="164">
        <v>0</v>
      </c>
      <c r="Q249" s="164">
        <f t="shared" si="5"/>
        <v>0</v>
      </c>
      <c r="R249" s="164"/>
      <c r="S249" s="164"/>
      <c r="T249" s="165">
        <v>0</v>
      </c>
      <c r="U249" s="164">
        <f t="shared" si="6"/>
        <v>0</v>
      </c>
      <c r="V249" s="154"/>
      <c r="W249" s="154"/>
      <c r="X249" s="154"/>
      <c r="Y249" s="154"/>
      <c r="Z249" s="154"/>
      <c r="AA249" s="154"/>
      <c r="AB249" s="154"/>
      <c r="AC249" s="154"/>
      <c r="AD249" s="154"/>
      <c r="AE249" s="154" t="s">
        <v>112</v>
      </c>
      <c r="AF249" s="154"/>
      <c r="AG249" s="154"/>
      <c r="AH249" s="154"/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outlineLevel="1" x14ac:dyDescent="0.2">
      <c r="A250" s="155">
        <v>94</v>
      </c>
      <c r="B250" s="162" t="s">
        <v>401</v>
      </c>
      <c r="C250" s="193" t="s">
        <v>402</v>
      </c>
      <c r="D250" s="164" t="s">
        <v>394</v>
      </c>
      <c r="E250" s="169">
        <v>1</v>
      </c>
      <c r="F250" s="172"/>
      <c r="G250" s="173">
        <f t="shared" si="0"/>
        <v>0</v>
      </c>
      <c r="H250" s="172"/>
      <c r="I250" s="173">
        <f t="shared" si="1"/>
        <v>0</v>
      </c>
      <c r="J250" s="172"/>
      <c r="K250" s="173">
        <f t="shared" si="2"/>
        <v>0</v>
      </c>
      <c r="L250" s="173">
        <v>21</v>
      </c>
      <c r="M250" s="173">
        <f t="shared" si="3"/>
        <v>0</v>
      </c>
      <c r="N250" s="164">
        <v>0</v>
      </c>
      <c r="O250" s="164">
        <f t="shared" si="4"/>
        <v>0</v>
      </c>
      <c r="P250" s="164">
        <v>0</v>
      </c>
      <c r="Q250" s="164">
        <f t="shared" si="5"/>
        <v>0</v>
      </c>
      <c r="R250" s="164"/>
      <c r="S250" s="164"/>
      <c r="T250" s="165">
        <v>0</v>
      </c>
      <c r="U250" s="164">
        <f t="shared" si="6"/>
        <v>0</v>
      </c>
      <c r="V250" s="154"/>
      <c r="W250" s="154"/>
      <c r="X250" s="154"/>
      <c r="Y250" s="154"/>
      <c r="Z250" s="154"/>
      <c r="AA250" s="154"/>
      <c r="AB250" s="154"/>
      <c r="AC250" s="154"/>
      <c r="AD250" s="154"/>
      <c r="AE250" s="154" t="s">
        <v>112</v>
      </c>
      <c r="AF250" s="154"/>
      <c r="AG250" s="154"/>
      <c r="AH250" s="154"/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outlineLevel="1" x14ac:dyDescent="0.2">
      <c r="A251" s="182">
        <v>95</v>
      </c>
      <c r="B251" s="183" t="s">
        <v>403</v>
      </c>
      <c r="C251" s="196" t="s">
        <v>404</v>
      </c>
      <c r="D251" s="184" t="s">
        <v>394</v>
      </c>
      <c r="E251" s="185">
        <v>1</v>
      </c>
      <c r="F251" s="186"/>
      <c r="G251" s="187">
        <f t="shared" si="0"/>
        <v>0</v>
      </c>
      <c r="H251" s="186"/>
      <c r="I251" s="187">
        <f t="shared" si="1"/>
        <v>0</v>
      </c>
      <c r="J251" s="186"/>
      <c r="K251" s="187">
        <f t="shared" si="2"/>
        <v>0</v>
      </c>
      <c r="L251" s="187">
        <v>21</v>
      </c>
      <c r="M251" s="187">
        <f t="shared" si="3"/>
        <v>0</v>
      </c>
      <c r="N251" s="184">
        <v>0</v>
      </c>
      <c r="O251" s="184">
        <f t="shared" si="4"/>
        <v>0</v>
      </c>
      <c r="P251" s="184">
        <v>0</v>
      </c>
      <c r="Q251" s="184">
        <f t="shared" si="5"/>
        <v>0</v>
      </c>
      <c r="R251" s="184"/>
      <c r="S251" s="184"/>
      <c r="T251" s="188">
        <v>0</v>
      </c>
      <c r="U251" s="184">
        <f t="shared" si="6"/>
        <v>0</v>
      </c>
      <c r="V251" s="154"/>
      <c r="W251" s="154"/>
      <c r="X251" s="154"/>
      <c r="Y251" s="154"/>
      <c r="Z251" s="154"/>
      <c r="AA251" s="154"/>
      <c r="AB251" s="154"/>
      <c r="AC251" s="154"/>
      <c r="AD251" s="154"/>
      <c r="AE251" s="154" t="s">
        <v>112</v>
      </c>
      <c r="AF251" s="154"/>
      <c r="AG251" s="154"/>
      <c r="AH251" s="154"/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</row>
    <row r="252" spans="1:60" x14ac:dyDescent="0.2">
      <c r="A252" s="6"/>
      <c r="B252" s="7" t="s">
        <v>405</v>
      </c>
      <c r="C252" s="197" t="s">
        <v>405</v>
      </c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AC252">
        <v>15</v>
      </c>
      <c r="AD252">
        <v>21</v>
      </c>
    </row>
    <row r="253" spans="1:60" x14ac:dyDescent="0.2">
      <c r="A253" s="189"/>
      <c r="B253" s="190">
        <v>26</v>
      </c>
      <c r="C253" s="198" t="s">
        <v>405</v>
      </c>
      <c r="D253" s="191"/>
      <c r="E253" s="191"/>
      <c r="F253" s="191"/>
      <c r="G253" s="192">
        <f>G8+G83+G96+G114+G164+G167+G205+G213+G232+G240+G245</f>
        <v>0</v>
      </c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AC253">
        <f>SUMIF(L7:L251,AC252,G7:G251)</f>
        <v>0</v>
      </c>
      <c r="AD253">
        <f>SUMIF(L7:L251,AD252,G7:G251)</f>
        <v>0</v>
      </c>
      <c r="AE253" t="s">
        <v>406</v>
      </c>
    </row>
    <row r="254" spans="1:60" x14ac:dyDescent="0.2">
      <c r="A254" s="6"/>
      <c r="B254" s="7" t="s">
        <v>405</v>
      </c>
      <c r="C254" s="197" t="s">
        <v>405</v>
      </c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</row>
    <row r="255" spans="1:60" x14ac:dyDescent="0.2">
      <c r="A255" s="6"/>
      <c r="B255" s="7" t="s">
        <v>405</v>
      </c>
      <c r="C255" s="197" t="s">
        <v>405</v>
      </c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</row>
    <row r="256" spans="1:60" x14ac:dyDescent="0.2">
      <c r="A256" s="258">
        <v>33</v>
      </c>
      <c r="B256" s="258"/>
      <c r="C256" s="259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</row>
    <row r="257" spans="1:31" x14ac:dyDescent="0.2">
      <c r="A257" s="260"/>
      <c r="B257" s="261"/>
      <c r="C257" s="262"/>
      <c r="D257" s="261"/>
      <c r="E257" s="261"/>
      <c r="F257" s="261"/>
      <c r="G257" s="263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AE257" t="s">
        <v>407</v>
      </c>
    </row>
    <row r="258" spans="1:31" x14ac:dyDescent="0.2">
      <c r="A258" s="264"/>
      <c r="B258" s="265"/>
      <c r="C258" s="266"/>
      <c r="D258" s="265"/>
      <c r="E258" s="265"/>
      <c r="F258" s="265"/>
      <c r="G258" s="267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</row>
    <row r="259" spans="1:31" x14ac:dyDescent="0.2">
      <c r="A259" s="264"/>
      <c r="B259" s="265"/>
      <c r="C259" s="266"/>
      <c r="D259" s="265"/>
      <c r="E259" s="265"/>
      <c r="F259" s="265"/>
      <c r="G259" s="267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 spans="1:31" x14ac:dyDescent="0.2">
      <c r="A260" s="264"/>
      <c r="B260" s="265"/>
      <c r="C260" s="266"/>
      <c r="D260" s="265"/>
      <c r="E260" s="265"/>
      <c r="F260" s="265"/>
      <c r="G260" s="267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</row>
    <row r="261" spans="1:31" x14ac:dyDescent="0.2">
      <c r="A261" s="268"/>
      <c r="B261" s="269"/>
      <c r="C261" s="270"/>
      <c r="D261" s="269"/>
      <c r="E261" s="269"/>
      <c r="F261" s="269"/>
      <c r="G261" s="271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</row>
    <row r="262" spans="1:31" x14ac:dyDescent="0.2">
      <c r="A262" s="6"/>
      <c r="B262" s="7" t="s">
        <v>405</v>
      </c>
      <c r="C262" s="197" t="s">
        <v>405</v>
      </c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</row>
    <row r="263" spans="1:31" x14ac:dyDescent="0.2">
      <c r="C263" s="199"/>
      <c r="AE263" t="s">
        <v>408</v>
      </c>
    </row>
  </sheetData>
  <mergeCells count="9">
    <mergeCell ref="C198:G198"/>
    <mergeCell ref="A256:C256"/>
    <mergeCell ref="A257:G261"/>
    <mergeCell ref="A1:G1"/>
    <mergeCell ref="C2:G2"/>
    <mergeCell ref="C3:G3"/>
    <mergeCell ref="C4:G4"/>
    <mergeCell ref="C70:G70"/>
    <mergeCell ref="C197:G197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2022-01-20T11:17:07Z</dcterms:modified>
</cp:coreProperties>
</file>