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1 01 Pol" sheetId="12" r:id="rId4"/>
    <sheet name="2 02 Pol" sheetId="13" r:id="rId5"/>
  </sheets>
  <externalReferences>
    <externalReference r:id="rId6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01 Pol'!$1:$7</definedName>
    <definedName name="_xlnm.Print_Titles" localSheetId="4">'2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01 Pol'!$A$1:$X$185</definedName>
    <definedName name="_xlnm.Print_Area" localSheetId="4">'2 02 Pol'!$A$1:$X$71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/>
  <c r="I62"/>
  <c r="I61"/>
  <c r="I60"/>
  <c r="I59"/>
  <c r="I58"/>
  <c r="I17" s="1"/>
  <c r="I57"/>
  <c r="I56"/>
  <c r="I55"/>
  <c r="I54"/>
  <c r="I64" s="1"/>
  <c r="I53"/>
  <c r="G45"/>
  <c r="H45" s="1"/>
  <c r="I45" s="1"/>
  <c r="F45"/>
  <c r="G44"/>
  <c r="F44"/>
  <c r="G42"/>
  <c r="F42"/>
  <c r="G41"/>
  <c r="H41" s="1"/>
  <c r="I41" s="1"/>
  <c r="F41"/>
  <c r="G39"/>
  <c r="H39" s="1"/>
  <c r="H46" s="1"/>
  <c r="F39"/>
  <c r="G70" i="13"/>
  <c r="BA42"/>
  <c r="BA13"/>
  <c r="BA10"/>
  <c r="G9"/>
  <c r="I9"/>
  <c r="I8" s="1"/>
  <c r="K9"/>
  <c r="M9"/>
  <c r="O9"/>
  <c r="Q9"/>
  <c r="Q8" s="1"/>
  <c r="V9"/>
  <c r="G12"/>
  <c r="G8" s="1"/>
  <c r="I12"/>
  <c r="K12"/>
  <c r="K8" s="1"/>
  <c r="O12"/>
  <c r="O8" s="1"/>
  <c r="Q12"/>
  <c r="V12"/>
  <c r="V8" s="1"/>
  <c r="G19"/>
  <c r="I19"/>
  <c r="K19"/>
  <c r="M19"/>
  <c r="O19"/>
  <c r="Q19"/>
  <c r="V19"/>
  <c r="G22"/>
  <c r="M22" s="1"/>
  <c r="I22"/>
  <c r="K22"/>
  <c r="O22"/>
  <c r="Q22"/>
  <c r="V22"/>
  <c r="G24"/>
  <c r="I24"/>
  <c r="K24"/>
  <c r="M24"/>
  <c r="O24"/>
  <c r="Q24"/>
  <c r="V24"/>
  <c r="G26"/>
  <c r="M26" s="1"/>
  <c r="I26"/>
  <c r="K26"/>
  <c r="O26"/>
  <c r="Q26"/>
  <c r="V26"/>
  <c r="G32"/>
  <c r="I32"/>
  <c r="K32"/>
  <c r="M32"/>
  <c r="O32"/>
  <c r="Q32"/>
  <c r="V32"/>
  <c r="G38"/>
  <c r="M38" s="1"/>
  <c r="I38"/>
  <c r="K38"/>
  <c r="O38"/>
  <c r="Q38"/>
  <c r="V38"/>
  <c r="I40"/>
  <c r="Q40"/>
  <c r="G41"/>
  <c r="G40" s="1"/>
  <c r="I41"/>
  <c r="K41"/>
  <c r="K40" s="1"/>
  <c r="O41"/>
  <c r="O40" s="1"/>
  <c r="Q41"/>
  <c r="V41"/>
  <c r="V40" s="1"/>
  <c r="G45"/>
  <c r="G44" s="1"/>
  <c r="I45"/>
  <c r="K45"/>
  <c r="K44" s="1"/>
  <c r="O45"/>
  <c r="O44" s="1"/>
  <c r="Q45"/>
  <c r="V45"/>
  <c r="V44" s="1"/>
  <c r="G47"/>
  <c r="I47"/>
  <c r="I44" s="1"/>
  <c r="K47"/>
  <c r="M47"/>
  <c r="O47"/>
  <c r="Q47"/>
  <c r="Q44" s="1"/>
  <c r="V47"/>
  <c r="G49"/>
  <c r="M49" s="1"/>
  <c r="I49"/>
  <c r="K49"/>
  <c r="O49"/>
  <c r="Q49"/>
  <c r="V49"/>
  <c r="G50"/>
  <c r="I50"/>
  <c r="K50"/>
  <c r="M50"/>
  <c r="O50"/>
  <c r="Q50"/>
  <c r="V50"/>
  <c r="G51"/>
  <c r="M51" s="1"/>
  <c r="I51"/>
  <c r="K51"/>
  <c r="O51"/>
  <c r="Q51"/>
  <c r="V51"/>
  <c r="G52"/>
  <c r="I52"/>
  <c r="K52"/>
  <c r="M52"/>
  <c r="O52"/>
  <c r="Q52"/>
  <c r="V52"/>
  <c r="G53"/>
  <c r="K53"/>
  <c r="O53"/>
  <c r="V53"/>
  <c r="G54"/>
  <c r="I54"/>
  <c r="I53" s="1"/>
  <c r="K54"/>
  <c r="M54"/>
  <c r="M53" s="1"/>
  <c r="O54"/>
  <c r="Q54"/>
  <c r="Q53" s="1"/>
  <c r="V54"/>
  <c r="G60"/>
  <c r="I60"/>
  <c r="I59" s="1"/>
  <c r="K60"/>
  <c r="M60"/>
  <c r="O60"/>
  <c r="Q60"/>
  <c r="Q59" s="1"/>
  <c r="V60"/>
  <c r="G61"/>
  <c r="G59" s="1"/>
  <c r="I61"/>
  <c r="K61"/>
  <c r="K59" s="1"/>
  <c r="O61"/>
  <c r="O59" s="1"/>
  <c r="Q61"/>
  <c r="V61"/>
  <c r="V59" s="1"/>
  <c r="I62"/>
  <c r="Q62"/>
  <c r="G63"/>
  <c r="G62" s="1"/>
  <c r="I63"/>
  <c r="K63"/>
  <c r="K62" s="1"/>
  <c r="O63"/>
  <c r="O62" s="1"/>
  <c r="Q63"/>
  <c r="V63"/>
  <c r="V62" s="1"/>
  <c r="G65"/>
  <c r="G64" s="1"/>
  <c r="I65"/>
  <c r="K65"/>
  <c r="K64" s="1"/>
  <c r="O65"/>
  <c r="O64" s="1"/>
  <c r="Q65"/>
  <c r="V65"/>
  <c r="V64" s="1"/>
  <c r="G66"/>
  <c r="I66"/>
  <c r="I64" s="1"/>
  <c r="K66"/>
  <c r="M66"/>
  <c r="O66"/>
  <c r="Q66"/>
  <c r="Q64" s="1"/>
  <c r="V66"/>
  <c r="G67"/>
  <c r="M67" s="1"/>
  <c r="I67"/>
  <c r="K67"/>
  <c r="O67"/>
  <c r="Q67"/>
  <c r="V67"/>
  <c r="AE70"/>
  <c r="AF70"/>
  <c r="G184" i="12"/>
  <c r="BA30"/>
  <c r="BA26"/>
  <c r="BA15"/>
  <c r="BA10"/>
  <c r="G9"/>
  <c r="I9"/>
  <c r="I8" s="1"/>
  <c r="K9"/>
  <c r="M9"/>
  <c r="O9"/>
  <c r="Q9"/>
  <c r="Q8" s="1"/>
  <c r="V9"/>
  <c r="G14"/>
  <c r="M14" s="1"/>
  <c r="I14"/>
  <c r="K14"/>
  <c r="K8" s="1"/>
  <c r="O14"/>
  <c r="O8" s="1"/>
  <c r="Q14"/>
  <c r="V14"/>
  <c r="V8" s="1"/>
  <c r="G23"/>
  <c r="I23"/>
  <c r="K23"/>
  <c r="M23"/>
  <c r="O23"/>
  <c r="Q23"/>
  <c r="V23"/>
  <c r="G24"/>
  <c r="K24"/>
  <c r="O24"/>
  <c r="V24"/>
  <c r="G25"/>
  <c r="I25"/>
  <c r="I24" s="1"/>
  <c r="K25"/>
  <c r="M25"/>
  <c r="M24" s="1"/>
  <c r="O25"/>
  <c r="Q25"/>
  <c r="Q24" s="1"/>
  <c r="V25"/>
  <c r="G28"/>
  <c r="K28"/>
  <c r="O28"/>
  <c r="V28"/>
  <c r="G29"/>
  <c r="I29"/>
  <c r="I28" s="1"/>
  <c r="K29"/>
  <c r="M29"/>
  <c r="M28" s="1"/>
  <c r="O29"/>
  <c r="Q29"/>
  <c r="Q28" s="1"/>
  <c r="V29"/>
  <c r="G35"/>
  <c r="I35"/>
  <c r="I34" s="1"/>
  <c r="K35"/>
  <c r="M35"/>
  <c r="O35"/>
  <c r="Q35"/>
  <c r="Q34" s="1"/>
  <c r="V35"/>
  <c r="G37"/>
  <c r="M37" s="1"/>
  <c r="I37"/>
  <c r="K37"/>
  <c r="K34" s="1"/>
  <c r="O37"/>
  <c r="O34" s="1"/>
  <c r="Q37"/>
  <c r="V37"/>
  <c r="V34" s="1"/>
  <c r="G41"/>
  <c r="I41"/>
  <c r="K41"/>
  <c r="M41"/>
  <c r="O41"/>
  <c r="Q41"/>
  <c r="V41"/>
  <c r="G43"/>
  <c r="M43" s="1"/>
  <c r="I43"/>
  <c r="K43"/>
  <c r="O43"/>
  <c r="Q43"/>
  <c r="V43"/>
  <c r="G45"/>
  <c r="I45"/>
  <c r="K45"/>
  <c r="M45"/>
  <c r="O45"/>
  <c r="Q45"/>
  <c r="V45"/>
  <c r="G47"/>
  <c r="M47" s="1"/>
  <c r="I47"/>
  <c r="K47"/>
  <c r="O47"/>
  <c r="Q47"/>
  <c r="V47"/>
  <c r="G49"/>
  <c r="I49"/>
  <c r="K49"/>
  <c r="M49"/>
  <c r="O49"/>
  <c r="Q49"/>
  <c r="V49"/>
  <c r="G51"/>
  <c r="M51" s="1"/>
  <c r="I51"/>
  <c r="K51"/>
  <c r="O51"/>
  <c r="Q51"/>
  <c r="V51"/>
  <c r="G54"/>
  <c r="I54"/>
  <c r="K54"/>
  <c r="M54"/>
  <c r="O54"/>
  <c r="Q54"/>
  <c r="V54"/>
  <c r="G56"/>
  <c r="M56" s="1"/>
  <c r="I56"/>
  <c r="K56"/>
  <c r="O56"/>
  <c r="Q56"/>
  <c r="V56"/>
  <c r="G58"/>
  <c r="I58"/>
  <c r="K58"/>
  <c r="M58"/>
  <c r="O58"/>
  <c r="Q58"/>
  <c r="V58"/>
  <c r="G61"/>
  <c r="M61" s="1"/>
  <c r="I61"/>
  <c r="K61"/>
  <c r="O61"/>
  <c r="Q61"/>
  <c r="V61"/>
  <c r="G63"/>
  <c r="I63"/>
  <c r="K63"/>
  <c r="M63"/>
  <c r="O63"/>
  <c r="Q63"/>
  <c r="V63"/>
  <c r="G65"/>
  <c r="M65" s="1"/>
  <c r="I65"/>
  <c r="K65"/>
  <c r="O65"/>
  <c r="Q65"/>
  <c r="V65"/>
  <c r="G67"/>
  <c r="I67"/>
  <c r="K67"/>
  <c r="M67"/>
  <c r="O67"/>
  <c r="Q67"/>
  <c r="V67"/>
  <c r="G70"/>
  <c r="M70" s="1"/>
  <c r="I70"/>
  <c r="K70"/>
  <c r="O70"/>
  <c r="Q70"/>
  <c r="V70"/>
  <c r="G73"/>
  <c r="I73"/>
  <c r="K73"/>
  <c r="M73"/>
  <c r="O73"/>
  <c r="Q73"/>
  <c r="V73"/>
  <c r="G76"/>
  <c r="M76" s="1"/>
  <c r="I76"/>
  <c r="K76"/>
  <c r="O76"/>
  <c r="Q76"/>
  <c r="V76"/>
  <c r="G79"/>
  <c r="I79"/>
  <c r="K79"/>
  <c r="M79"/>
  <c r="O79"/>
  <c r="Q79"/>
  <c r="V79"/>
  <c r="G80"/>
  <c r="M80" s="1"/>
  <c r="I80"/>
  <c r="K80"/>
  <c r="O80"/>
  <c r="Q80"/>
  <c r="V80"/>
  <c r="G81"/>
  <c r="I81"/>
  <c r="K81"/>
  <c r="M81"/>
  <c r="O81"/>
  <c r="Q81"/>
  <c r="V81"/>
  <c r="G82"/>
  <c r="M82" s="1"/>
  <c r="I82"/>
  <c r="K82"/>
  <c r="O82"/>
  <c r="Q82"/>
  <c r="V82"/>
  <c r="G84"/>
  <c r="I84"/>
  <c r="K84"/>
  <c r="M84"/>
  <c r="O84"/>
  <c r="Q84"/>
  <c r="V84"/>
  <c r="G86"/>
  <c r="M86" s="1"/>
  <c r="I86"/>
  <c r="K86"/>
  <c r="O86"/>
  <c r="Q86"/>
  <c r="V86"/>
  <c r="G87"/>
  <c r="I87"/>
  <c r="K87"/>
  <c r="M87"/>
  <c r="O87"/>
  <c r="Q87"/>
  <c r="V87"/>
  <c r="G89"/>
  <c r="I89"/>
  <c r="I88" s="1"/>
  <c r="K89"/>
  <c r="M89"/>
  <c r="O89"/>
  <c r="Q89"/>
  <c r="Q88" s="1"/>
  <c r="V89"/>
  <c r="G92"/>
  <c r="M92" s="1"/>
  <c r="I92"/>
  <c r="K92"/>
  <c r="K88" s="1"/>
  <c r="O92"/>
  <c r="O88" s="1"/>
  <c r="Q92"/>
  <c r="V92"/>
  <c r="V88" s="1"/>
  <c r="G95"/>
  <c r="I95"/>
  <c r="K95"/>
  <c r="M95"/>
  <c r="O95"/>
  <c r="Q95"/>
  <c r="V95"/>
  <c r="G98"/>
  <c r="M98" s="1"/>
  <c r="I98"/>
  <c r="K98"/>
  <c r="O98"/>
  <c r="Q98"/>
  <c r="V98"/>
  <c r="G101"/>
  <c r="I101"/>
  <c r="K101"/>
  <c r="M101"/>
  <c r="O101"/>
  <c r="Q101"/>
  <c r="V101"/>
  <c r="G104"/>
  <c r="M104" s="1"/>
  <c r="I104"/>
  <c r="K104"/>
  <c r="O104"/>
  <c r="Q104"/>
  <c r="V104"/>
  <c r="G106"/>
  <c r="I106"/>
  <c r="K106"/>
  <c r="M106"/>
  <c r="O106"/>
  <c r="Q106"/>
  <c r="V106"/>
  <c r="G108"/>
  <c r="M108" s="1"/>
  <c r="I108"/>
  <c r="K108"/>
  <c r="O108"/>
  <c r="Q108"/>
  <c r="V108"/>
  <c r="G109"/>
  <c r="I109"/>
  <c r="K109"/>
  <c r="M109"/>
  <c r="O109"/>
  <c r="Q109"/>
  <c r="V109"/>
  <c r="G110"/>
  <c r="M110" s="1"/>
  <c r="I110"/>
  <c r="K110"/>
  <c r="O110"/>
  <c r="Q110"/>
  <c r="V110"/>
  <c r="G111"/>
  <c r="I111"/>
  <c r="K111"/>
  <c r="M111"/>
  <c r="O111"/>
  <c r="Q111"/>
  <c r="V111"/>
  <c r="G112"/>
  <c r="M112" s="1"/>
  <c r="I112"/>
  <c r="K112"/>
  <c r="O112"/>
  <c r="Q112"/>
  <c r="V112"/>
  <c r="G114"/>
  <c r="I114"/>
  <c r="K114"/>
  <c r="M114"/>
  <c r="O114"/>
  <c r="Q114"/>
  <c r="V114"/>
  <c r="G115"/>
  <c r="M115" s="1"/>
  <c r="I115"/>
  <c r="K115"/>
  <c r="O115"/>
  <c r="Q115"/>
  <c r="V115"/>
  <c r="G116"/>
  <c r="I116"/>
  <c r="K116"/>
  <c r="M116"/>
  <c r="O116"/>
  <c r="Q116"/>
  <c r="V116"/>
  <c r="G117"/>
  <c r="M117" s="1"/>
  <c r="I117"/>
  <c r="K117"/>
  <c r="O117"/>
  <c r="Q117"/>
  <c r="V117"/>
  <c r="G118"/>
  <c r="I118"/>
  <c r="K118"/>
  <c r="M118"/>
  <c r="O118"/>
  <c r="Q118"/>
  <c r="V118"/>
  <c r="G119"/>
  <c r="M119" s="1"/>
  <c r="I119"/>
  <c r="K119"/>
  <c r="O119"/>
  <c r="Q119"/>
  <c r="V119"/>
  <c r="G120"/>
  <c r="I120"/>
  <c r="K120"/>
  <c r="M120"/>
  <c r="O120"/>
  <c r="Q120"/>
  <c r="V120"/>
  <c r="G122"/>
  <c r="M122" s="1"/>
  <c r="I122"/>
  <c r="K122"/>
  <c r="O122"/>
  <c r="Q122"/>
  <c r="V122"/>
  <c r="G123"/>
  <c r="I123"/>
  <c r="K123"/>
  <c r="M123"/>
  <c r="O123"/>
  <c r="Q123"/>
  <c r="V123"/>
  <c r="G124"/>
  <c r="M124" s="1"/>
  <c r="I124"/>
  <c r="K124"/>
  <c r="O124"/>
  <c r="Q124"/>
  <c r="V124"/>
  <c r="G125"/>
  <c r="I125"/>
  <c r="K125"/>
  <c r="M125"/>
  <c r="O125"/>
  <c r="Q125"/>
  <c r="V125"/>
  <c r="G127"/>
  <c r="M127" s="1"/>
  <c r="I127"/>
  <c r="K127"/>
  <c r="O127"/>
  <c r="Q127"/>
  <c r="V127"/>
  <c r="G129"/>
  <c r="I129"/>
  <c r="K129"/>
  <c r="M129"/>
  <c r="O129"/>
  <c r="Q129"/>
  <c r="V129"/>
  <c r="G130"/>
  <c r="M130" s="1"/>
  <c r="I130"/>
  <c r="K130"/>
  <c r="O130"/>
  <c r="Q130"/>
  <c r="V130"/>
  <c r="G131"/>
  <c r="I131"/>
  <c r="K131"/>
  <c r="M131"/>
  <c r="O131"/>
  <c r="Q131"/>
  <c r="V131"/>
  <c r="G132"/>
  <c r="M132" s="1"/>
  <c r="I132"/>
  <c r="K132"/>
  <c r="O132"/>
  <c r="Q132"/>
  <c r="V132"/>
  <c r="G133"/>
  <c r="I133"/>
  <c r="K133"/>
  <c r="M133"/>
  <c r="O133"/>
  <c r="Q133"/>
  <c r="V133"/>
  <c r="G134"/>
  <c r="M134" s="1"/>
  <c r="I134"/>
  <c r="K134"/>
  <c r="O134"/>
  <c r="Q134"/>
  <c r="V134"/>
  <c r="G136"/>
  <c r="I136"/>
  <c r="K136"/>
  <c r="M136"/>
  <c r="O136"/>
  <c r="Q136"/>
  <c r="V136"/>
  <c r="G138"/>
  <c r="M138" s="1"/>
  <c r="I138"/>
  <c r="K138"/>
  <c r="O138"/>
  <c r="Q138"/>
  <c r="V138"/>
  <c r="G140"/>
  <c r="I140"/>
  <c r="K140"/>
  <c r="M140"/>
  <c r="O140"/>
  <c r="Q140"/>
  <c r="V140"/>
  <c r="G142"/>
  <c r="M142" s="1"/>
  <c r="I142"/>
  <c r="K142"/>
  <c r="O142"/>
  <c r="Q142"/>
  <c r="V142"/>
  <c r="G144"/>
  <c r="I144"/>
  <c r="K144"/>
  <c r="M144"/>
  <c r="O144"/>
  <c r="Q144"/>
  <c r="V144"/>
  <c r="G150"/>
  <c r="I150"/>
  <c r="I149" s="1"/>
  <c r="K150"/>
  <c r="M150"/>
  <c r="O150"/>
  <c r="Q150"/>
  <c r="Q149" s="1"/>
  <c r="V150"/>
  <c r="G151"/>
  <c r="M151" s="1"/>
  <c r="I151"/>
  <c r="K151"/>
  <c r="K149" s="1"/>
  <c r="O151"/>
  <c r="O149" s="1"/>
  <c r="Q151"/>
  <c r="V151"/>
  <c r="V149" s="1"/>
  <c r="G152"/>
  <c r="I152"/>
  <c r="K152"/>
  <c r="M152"/>
  <c r="O152"/>
  <c r="Q152"/>
  <c r="V152"/>
  <c r="G153"/>
  <c r="M153" s="1"/>
  <c r="I153"/>
  <c r="K153"/>
  <c r="O153"/>
  <c r="Q153"/>
  <c r="V153"/>
  <c r="G154"/>
  <c r="I154"/>
  <c r="K154"/>
  <c r="M154"/>
  <c r="O154"/>
  <c r="Q154"/>
  <c r="V154"/>
  <c r="G155"/>
  <c r="M155" s="1"/>
  <c r="I155"/>
  <c r="K155"/>
  <c r="O155"/>
  <c r="Q155"/>
  <c r="V155"/>
  <c r="G156"/>
  <c r="I156"/>
  <c r="K156"/>
  <c r="M156"/>
  <c r="O156"/>
  <c r="Q156"/>
  <c r="V156"/>
  <c r="G157"/>
  <c r="M157" s="1"/>
  <c r="I157"/>
  <c r="K157"/>
  <c r="O157"/>
  <c r="Q157"/>
  <c r="V157"/>
  <c r="G159"/>
  <c r="I159"/>
  <c r="K159"/>
  <c r="M159"/>
  <c r="O159"/>
  <c r="Q159"/>
  <c r="V159"/>
  <c r="G160"/>
  <c r="M160" s="1"/>
  <c r="I160"/>
  <c r="K160"/>
  <c r="O160"/>
  <c r="Q160"/>
  <c r="V160"/>
  <c r="G161"/>
  <c r="I161"/>
  <c r="K161"/>
  <c r="M161"/>
  <c r="O161"/>
  <c r="Q161"/>
  <c r="V161"/>
  <c r="G162"/>
  <c r="M162" s="1"/>
  <c r="I162"/>
  <c r="K162"/>
  <c r="O162"/>
  <c r="Q162"/>
  <c r="V162"/>
  <c r="G163"/>
  <c r="I163"/>
  <c r="K163"/>
  <c r="M163"/>
  <c r="O163"/>
  <c r="Q163"/>
  <c r="V163"/>
  <c r="G164"/>
  <c r="M164" s="1"/>
  <c r="I164"/>
  <c r="K164"/>
  <c r="O164"/>
  <c r="Q164"/>
  <c r="V164"/>
  <c r="G165"/>
  <c r="I165"/>
  <c r="K165"/>
  <c r="M165"/>
  <c r="O165"/>
  <c r="Q165"/>
  <c r="V165"/>
  <c r="G168"/>
  <c r="M168" s="1"/>
  <c r="I168"/>
  <c r="K168"/>
  <c r="O168"/>
  <c r="Q168"/>
  <c r="V168"/>
  <c r="G169"/>
  <c r="I169"/>
  <c r="K169"/>
  <c r="M169"/>
  <c r="O169"/>
  <c r="Q169"/>
  <c r="V169"/>
  <c r="G170"/>
  <c r="M170" s="1"/>
  <c r="I170"/>
  <c r="K170"/>
  <c r="O170"/>
  <c r="Q170"/>
  <c r="V170"/>
  <c r="G176"/>
  <c r="G175" s="1"/>
  <c r="I176"/>
  <c r="K176"/>
  <c r="K175" s="1"/>
  <c r="O176"/>
  <c r="O175" s="1"/>
  <c r="Q176"/>
  <c r="V176"/>
  <c r="V175" s="1"/>
  <c r="G177"/>
  <c r="I177"/>
  <c r="I175" s="1"/>
  <c r="K177"/>
  <c r="M177"/>
  <c r="O177"/>
  <c r="Q177"/>
  <c r="Q175" s="1"/>
  <c r="V177"/>
  <c r="G178"/>
  <c r="M178" s="1"/>
  <c r="I178"/>
  <c r="K178"/>
  <c r="O178"/>
  <c r="Q178"/>
  <c r="V178"/>
  <c r="AE184"/>
  <c r="AF184"/>
  <c r="I20" i="1"/>
  <c r="I19"/>
  <c r="I18"/>
  <c r="I16"/>
  <c r="F46"/>
  <c r="G46"/>
  <c r="G25" s="1"/>
  <c r="A25" s="1"/>
  <c r="A26" s="1"/>
  <c r="G26" s="1"/>
  <c r="H44"/>
  <c r="I44" s="1"/>
  <c r="H43"/>
  <c r="H42"/>
  <c r="I42" s="1"/>
  <c r="H40"/>
  <c r="J63" l="1"/>
  <c r="J53"/>
  <c r="J54"/>
  <c r="J55"/>
  <c r="J56"/>
  <c r="J57"/>
  <c r="J58"/>
  <c r="J59"/>
  <c r="J60"/>
  <c r="J61"/>
  <c r="J62"/>
  <c r="G28"/>
  <c r="G23"/>
  <c r="M65" i="13"/>
  <c r="M64" s="1"/>
  <c r="M63"/>
  <c r="M62" s="1"/>
  <c r="M61"/>
  <c r="M59" s="1"/>
  <c r="M45"/>
  <c r="M44" s="1"/>
  <c r="M41"/>
  <c r="M40" s="1"/>
  <c r="M12"/>
  <c r="M8" s="1"/>
  <c r="M149" i="12"/>
  <c r="M88"/>
  <c r="M34"/>
  <c r="M8"/>
  <c r="G149"/>
  <c r="G88"/>
  <c r="G34"/>
  <c r="G8"/>
  <c r="M176"/>
  <c r="M175" s="1"/>
  <c r="I39" i="1"/>
  <c r="I46" s="1"/>
  <c r="J44" s="1"/>
  <c r="I21"/>
  <c r="J28"/>
  <c r="J26"/>
  <c r="G38"/>
  <c r="F38"/>
  <c r="J23"/>
  <c r="J24"/>
  <c r="J25"/>
  <c r="J27"/>
  <c r="E24"/>
  <c r="E26"/>
  <c r="J64" l="1"/>
  <c r="A23"/>
  <c r="A24" s="1"/>
  <c r="G24" s="1"/>
  <c r="A27" s="1"/>
  <c r="A29" s="1"/>
  <c r="G29" s="1"/>
  <c r="G27" s="1"/>
  <c r="J41"/>
  <c r="J42"/>
  <c r="J39"/>
  <c r="J46" s="1"/>
  <c r="J45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Vladimir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Vladimir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<sst xmlns="http://schemas.openxmlformats.org/spreadsheetml/2006/main" count="1322" uniqueCount="445">
  <si>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</si>
  <si>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</si>
  <si>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</si>
  <si>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</si>
  <si>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</si>
  <si>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</si>
  <si>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</si>
  <si>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</si>
  <si>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</si>
  <si>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</si>
  <si>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</si>
  <si>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</si>
  <si>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</si>
  <si>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</si>
  <si>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</si>
  <si>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</si>
  <si>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</si>
  <si>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</si>
  <si>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</si>
  <si>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</si>
  <si>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</si>
  <si>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</si>
  <si>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</si>
  <si>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</si>
  <si>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</si>
  <si>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</si>
  <si>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</si>
  <si>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</si>
  <si>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</si>
  <si>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</si>
  <si>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</si>
  <si>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</si>
  <si>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</si>
  <si>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</si>
  <si>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</si>
  <si>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</si>
  <si>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</si>
  <si>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</si>
  <si>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</si>
  <si>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</si>
  <si>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</si>
  <si>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</si>
  <si>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</si>
  <si>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sdfsdf</t>
  </si>
  <si>
    <t>13/2020</t>
  </si>
  <si>
    <t>Třemošná - novostavba pavilonu MŠ , mládežnická 869</t>
  </si>
  <si>
    <t>Město Třemošná</t>
  </si>
  <si>
    <t>Sídliště 992</t>
  </si>
  <si>
    <t>Třemošná</t>
  </si>
  <si>
    <t>33011</t>
  </si>
  <si>
    <t>00258415</t>
  </si>
  <si>
    <t>CZ00258415</t>
  </si>
  <si>
    <t>Stavba</t>
  </si>
  <si>
    <t>Stavební objekt</t>
  </si>
  <si>
    <t>1</t>
  </si>
  <si>
    <t>Vnitřní zdravotní instalace</t>
  </si>
  <si>
    <t>01</t>
  </si>
  <si>
    <t>Inženýrský objekt</t>
  </si>
  <si>
    <t>2</t>
  </si>
  <si>
    <t>Venkovní kanalizace</t>
  </si>
  <si>
    <t>02</t>
  </si>
  <si>
    <t>Celkem za stavbu</t>
  </si>
  <si>
    <t>CZK</t>
  </si>
  <si>
    <t>Rekapitulace dílů</t>
  </si>
  <si>
    <t>Typ dílu</t>
  </si>
  <si>
    <t>Zemní práce</t>
  </si>
  <si>
    <t>Základy a zvláštní zakládání</t>
  </si>
  <si>
    <t>8</t>
  </si>
  <si>
    <t>Trubní vedení</t>
  </si>
  <si>
    <t>99</t>
  </si>
  <si>
    <t>Staveništní přesun hmot</t>
  </si>
  <si>
    <t>721</t>
  </si>
  <si>
    <t>Vnitřní kanalizace</t>
  </si>
  <si>
    <t>722</t>
  </si>
  <si>
    <t>Vnitřní vodovod</t>
  </si>
  <si>
    <t>724</t>
  </si>
  <si>
    <t>Strojní vybavení</t>
  </si>
  <si>
    <t>725</t>
  </si>
  <si>
    <t>Zařizovací předměty</t>
  </si>
  <si>
    <t>726</t>
  </si>
  <si>
    <t>Instalační prefabrikáty</t>
  </si>
  <si>
    <t>M21</t>
  </si>
  <si>
    <t>Elektromontáže</t>
  </si>
  <si>
    <t>M46</t>
  </si>
  <si>
    <t>Zemní práce při montážích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</si>
  <si>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</si>
  <si>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</si>
  <si>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</si>
  <si>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</si>
  <si>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</si>
  <si>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</si>
  <si>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</si>
  <si>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</si>
  <si>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</si>
  <si>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</si>
  <si>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</si>
  <si>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</si>
  <si>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</si>
  <si>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</si>
  <si>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</si>
  <si>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</si>
  <si>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</si>
  <si>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</si>
  <si>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</si>
  <si>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</si>
  <si>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</si>
  <si>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</si>
  <si>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</si>
  <si>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</si>
  <si>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</si>
  <si>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</si>
  <si>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</si>
  <si>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</si>
  <si>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</si>
  <si>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</si>
  <si>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132201111R00</t>
  </si>
  <si>
    <t>Hloubení rýh šířky do 60 cm do 100 m3, v hornině 3, hloubení strojně</t>
  </si>
  <si>
    <t>m3</t>
  </si>
  <si>
    <t>800-1</t>
  </si>
  <si>
    <t>RTS 20/ II</t>
  </si>
  <si>
    <t>RTS 19/ II</t>
  </si>
  <si>
    <t>Práce</t>
  </si>
  <si>
    <t>POL1_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</si>
  <si>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</si>
  <si>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SPI</t>
  </si>
  <si>
    <t>(11,0+10,0+34,0)*0,6*(0,4+0,8)/2</t>
  </si>
  <si>
    <t>VV</t>
  </si>
  <si>
    <t>1,5*0,2*0,2</t>
  </si>
  <si>
    <t>1,5*0,3*2*0,8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</si>
  <si>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</si>
  <si>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</si>
  <si>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</si>
  <si>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-1,2*1,5*1,0</t>
  </si>
  <si>
    <t>-3,14*0,055*0,055*11,0</t>
  </si>
  <si>
    <t>-3,14*0,07*0,07*10,0</t>
  </si>
  <si>
    <t>-3,14*0,08*0,08*(34,0-1,5)</t>
  </si>
  <si>
    <t>1622</t>
  </si>
  <si>
    <t>Odvoz zeminy na skládku a poplatek za skládku dle zákona o odpadech, zajistí si dodavatel dle možností</t>
  </si>
  <si>
    <t>t</t>
  </si>
  <si>
    <t>Vlastní</t>
  </si>
  <si>
    <t>Indiv</t>
  </si>
  <si>
    <t>Agregovaná položka</t>
  </si>
  <si>
    <t>POL2_</t>
  </si>
  <si>
    <t>893225111R00</t>
  </si>
  <si>
    <t>Šachtice domovní pro vodoměry z betonu obestavěného prostoru přes  0,75 do 5 m3</t>
  </si>
  <si>
    <t>801-1</t>
  </si>
  <si>
    <t>nebo vodovodní uzávěry se základovou deskou (dnem) z betonu s cementovým potěrem se stěnami z betonu s vyspravením nerovností, s vynecháním prostupů ve stěnách pro potrubí a jeho obetonováním, s dodáním a osazením lehkého litinového poklopu vel. 600 x 600 mm</t>
  </si>
  <si>
    <t>1,2*1,5*1,0</t>
  </si>
  <si>
    <t>998011002R00</t>
  </si>
  <si>
    <t>Přesun hmot pro budovy s nosnou konstrukcí zděnou výšky přes 6 do 12 m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</si>
  <si>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</si>
  <si>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</si>
  <si>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</si>
  <si>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 xml:space="preserve">Hmotnosti z položek s pořadovými čísly: : </t>
  </si>
  <si>
    <t xml:space="preserve">2,4, : </t>
  </si>
  <si>
    <t>Součet: : 33,73789</t>
  </si>
  <si>
    <t>721178114R00</t>
  </si>
  <si>
    <t>Potrubí s vysokým útlumem zvuku - svislé třívrstvé - vnější vrstva z kopolymeru PP, střední vrstva z PP zesílená minerálními látkami, vnitřní vrstva z kopolymeru PP, vnější průměr D 75 mm, tloušťka stěny 2,6 mm, DN 70</t>
  </si>
  <si>
    <t>m</t>
  </si>
  <si>
    <t>800-721</t>
  </si>
  <si>
    <t>včetně tvarovek, objímek a vložek pro tlumení hluku, popř. elektrospojek. Bez zednických výpomocí.</t>
  </si>
  <si>
    <t>721178116R00</t>
  </si>
  <si>
    <t>Potrubí s vysokým útlumem zvuku - svislé třívrstvé - vnější vrstva z kopolymeru PP, střední vrstva z PP zesílená minerálními látkami, vnitřní vrstva z kopolymeru PP, vnější průměr D 110 mm, tloušťka stěny 3,6 mm, DN 100</t>
  </si>
  <si>
    <t>10,0*5</t>
  </si>
  <si>
    <t>9,0*2</t>
  </si>
  <si>
    <t>721178124R00</t>
  </si>
  <si>
    <t>Čistící kus pro potrubí s vysokým útlumem zvuku třívrstvé - vnější vrstva z kopolymeru PP, střední vrstva z PP zesílená minerálními látkami, vnitřní vrstva z kopolymeru PP, vnější průměr D 75 mm, DN 70, včetně dodávky materiálu</t>
  </si>
  <si>
    <t>kus</t>
  </si>
  <si>
    <t>721178126R00</t>
  </si>
  <si>
    <t>Čistící kus pro potrubí s vysokým útlumem zvuku třívrstvé - vnější vrstva z kopolymeru PP, střední vrstva z PP zesílená minerálními látkami, vnitřní vrstva z kopolymeru PP, vnější průměr D 110 mm, DN 100, včetně dodávky materiálu</t>
  </si>
  <si>
    <t>5+2</t>
  </si>
  <si>
    <t>721178136R00</t>
  </si>
  <si>
    <t>Potrubí s vysokým útlumem zvuku - zavěšené třívrstvé - vnější vrstva z kopolymeru PP, střední vrstva z PP zesílená minerálními látkami, vnitřní vrstva z kopolymeru PP, vnější průměr D 110 mm, tloušťka stěny 3,6 mm, DN 100</t>
  </si>
  <si>
    <t>včetně tvarovek, objímek, popř. elektrospojek. Bez zednických výpomocí.</t>
  </si>
  <si>
    <t>721176101R00</t>
  </si>
  <si>
    <t>Potrubí HT připojovací vnější průměr D 32 mm, tloušťka stěny 1,8 mm, DN 30</t>
  </si>
  <si>
    <t>včetně tvarovek, objímek. Bez zednických výpomocí.</t>
  </si>
  <si>
    <t>721176102R00</t>
  </si>
  <si>
    <t>Potrubí HT připojovací vnější průměr D 40 mm, tloušťka stěny 1,8 mm, DN 40</t>
  </si>
  <si>
    <t>721176103R00</t>
  </si>
  <si>
    <t>Potrubí HT připojovací vnější průměr D 50 mm, tloušťka stěny 1,8 mm, DN 50</t>
  </si>
  <si>
    <t>13,0+16,0</t>
  </si>
  <si>
    <t>721176104R00</t>
  </si>
  <si>
    <t>Potrubí HT připojovací vnější průměr D 75 mm, tloušťka stěny 1,9 mm, DN 70</t>
  </si>
  <si>
    <t>721176105R00</t>
  </si>
  <si>
    <t>Potrubí HT připojovací vnější průměr D 110 mm, tloušťka stěny 2,7 mm, DN 100</t>
  </si>
  <si>
    <t>721176113R00</t>
  </si>
  <si>
    <t>Potrubí HT odpadní svislé vnější průměr D 50 mm, tloušťka stěny 1,8 mm, DN 50</t>
  </si>
  <si>
    <t>8,0*2</t>
  </si>
  <si>
    <t>721176222R00</t>
  </si>
  <si>
    <t>Potrubí KG svodné (ležaté) v zemi vnější průměr D 110 mm, tloušťka stěny 3,2 mm, DN 100</t>
  </si>
  <si>
    <t>721176223R00</t>
  </si>
  <si>
    <t>Potrubí KG svodné (ležaté) v zemi vnější průměr D 125 mm, tloušťka stěny 3,2 mm, DN 125</t>
  </si>
  <si>
    <t>721176224R00</t>
  </si>
  <si>
    <t>Potrubí KG svodné (ležaté) v zemi vnější průměr D 160 mm, tloušťka stěny 4,0 mm, DN 150</t>
  </si>
  <si>
    <t>721194104R00</t>
  </si>
  <si>
    <t>Zřízení přípojek na potrubí D 40 mm, materiál ve specifikaci</t>
  </si>
  <si>
    <t>vyvedení a upevnění odpadních výpustek,</t>
  </si>
  <si>
    <t>6+10+6</t>
  </si>
  <si>
    <t>721194105R00</t>
  </si>
  <si>
    <t>Zřízení přípojek na potrubí D 50 mm, materiál ve specifikaci</t>
  </si>
  <si>
    <t>3+2</t>
  </si>
  <si>
    <t>721194107R00</t>
  </si>
  <si>
    <t>Zřízení přípojek na potrubí D 75 mm, materiál ve specifikaci</t>
  </si>
  <si>
    <t>721194109R00</t>
  </si>
  <si>
    <t>Zřízení přípojek na potrubí D 110  mm, materiál ve specifikaci</t>
  </si>
  <si>
    <t>1+5</t>
  </si>
  <si>
    <t>721234104RT1</t>
  </si>
  <si>
    <t>Střešní vtoky z PP se svislým odtokem s továrně připojeným živičným izolačním pásem, s elektrickým ohřevem (10-30W, 230V), D 75, 110, 125 mm, včetně dodávky materiálu</t>
  </si>
  <si>
    <t>721239102RT1</t>
  </si>
  <si>
    <t>Střešní vtoky Doplňky pro střešní vtoky nástavec 300mm / D 125mm s pevnou izolační přírubou, s izolační svorkou a křídlovými maticemi s z nerezové oceli, včetně dodávky materiálu</t>
  </si>
  <si>
    <t>721273200RT2</t>
  </si>
  <si>
    <t>Ventilační hlavice D 75 mm, souprava z PP, včetně dodávky materiálu</t>
  </si>
  <si>
    <t>721273200RT3</t>
  </si>
  <si>
    <t>Ventilační hlavice D 110 mm, souprava z PP</t>
  </si>
  <si>
    <t>721290111R00</t>
  </si>
  <si>
    <t>Zkouška těsnosti kanalizace v objektech vodou, DN 125</t>
  </si>
  <si>
    <t>10,0+68,0+3,0+8,0+10,0+29,0+2,0+12,0+16,0+11,0+10,0</t>
  </si>
  <si>
    <t>721290112R00</t>
  </si>
  <si>
    <t>Zkouška těsnosti kanalizace v objektech vodou, DN 200</t>
  </si>
  <si>
    <t>900       RT1</t>
  </si>
  <si>
    <t>HZS, zednické výpomoci</t>
  </si>
  <si>
    <t>h</t>
  </si>
  <si>
    <t>HZS</t>
  </si>
  <si>
    <t>POL10_</t>
  </si>
  <si>
    <t>722178213RT1</t>
  </si>
  <si>
    <t>Potrubí vícevrstvé z polyetylénu, hliníkové vrstvy a polyetylénu PEX/AL/PEX, D 20 mm, s 2,0 mm, PN 10, lisovaný spoj s mosaznými tvarovkami</t>
  </si>
  <si>
    <t>včetně tvarovek, bez zednických výpomocí,</t>
  </si>
  <si>
    <t>20,0+33,0+26,0</t>
  </si>
  <si>
    <t>722178214RT1</t>
  </si>
  <si>
    <t>Potrubí vícevrstvé z polyetylénu, hliníkové vrstvy a polyetylénu PEX/AL/PEX, D 26 mm, s 3,0 mm, PN 10, lisovaný spoj s mosaznými tvarovkami</t>
  </si>
  <si>
    <t>8,0+42,0+6,0+8,0</t>
  </si>
  <si>
    <t>722178215RT1</t>
  </si>
  <si>
    <t>Potrubí vícevrstvé z polyetylénu, hliníkové vrstvy a polyetylénu PEX/AL/PEX, D 32 mm, s 3,0 mm, PN 10, lisovaný spoj s mosaznými tvarovkami</t>
  </si>
  <si>
    <t>12,0+12,0</t>
  </si>
  <si>
    <t>722178216RT1</t>
  </si>
  <si>
    <t>Potrubí vícevrstvé z polyetylénu, hliníkové vrstvy a polyetylénu PEX/AL/PEX, D 40 mm, s 3,5 mm, PN 10, lisovaný spoj s mosaznými tvarovkami</t>
  </si>
  <si>
    <t>16,0+16,0</t>
  </si>
  <si>
    <t>722178217RT1</t>
  </si>
  <si>
    <t>Potrubí vícevrstvé z polyetylénu, hliníkové vrstvy a polyetylénu PEX/AL/PEX, D 50 mm, s 4,0 mm, PN 10, lisovaný spoj s mosaznými tvarovkami</t>
  </si>
  <si>
    <t>18,0+18,0</t>
  </si>
  <si>
    <t>722181211RT7</t>
  </si>
  <si>
    <t>Izolace vodovodního potrubí návleková z trubic z pěnového polyetylenu, tloušťka stěny 6 mm, d 22 mm</t>
  </si>
  <si>
    <t>33,0+26,0</t>
  </si>
  <si>
    <t>722181211RT9</t>
  </si>
  <si>
    <t>Izolace vodovodního potrubí návleková z trubic z pěnového polyetylenu, tloušťka stěny 6 mm, d 28 mm</t>
  </si>
  <si>
    <t>6,0+8,0</t>
  </si>
  <si>
    <t>722181213RT9</t>
  </si>
  <si>
    <t>Izolace vodovodního potrubí návleková z trubic z pěnového polyetylenu, tloušťka stěny 13 mm, d 28 mm</t>
  </si>
  <si>
    <t>722181213RU1</t>
  </si>
  <si>
    <t>Izolace vodovodního potrubí návleková z trubic z pěnového polyetylenu, tloušťka stěny 13 mm, d 32 mm</t>
  </si>
  <si>
    <t>722181213RV9</t>
  </si>
  <si>
    <t>Izolace vodovodního potrubí návleková z trubic z pěnového polyetylenu, tloušťka stěny 13 mm, d 40 mm</t>
  </si>
  <si>
    <t>722181213RW6</t>
  </si>
  <si>
    <t>Izolace vodovodního potrubí návleková z trubic z pěnového polyetylenu, tloušťka stěny 13 mm, d 50 mm</t>
  </si>
  <si>
    <t>722190401R00</t>
  </si>
  <si>
    <t>Vyvedení a upevnění výpustek DN 15</t>
  </si>
  <si>
    <t>6*2+3*2+10+2*3+1+5+2</t>
  </si>
  <si>
    <t>722202213R00</t>
  </si>
  <si>
    <t>Nástěnka vnitřní závit,  spoj svařováním, D 20 mm x DN 15, včetně dodávky materiálu</t>
  </si>
  <si>
    <t>722237131R00</t>
  </si>
  <si>
    <t>Kohout kulový s vypouštěním, mosazný, vnitřní-vnitřní závit, DN 15, PN 42, včetně dodávky materiálu</t>
  </si>
  <si>
    <t>722237132R00</t>
  </si>
  <si>
    <t>Kohout kulový s vypouštěním, mosazný, vnitřní-vnitřní závit, DN 20, PN 42, včetně dodávky materiálu</t>
  </si>
  <si>
    <t>722237133R00</t>
  </si>
  <si>
    <t>Kohout kulový s vypouštěním, mosazný, vnitřní-vnitřní závit, DN 25, PN 35, včetně dodávky materiálu</t>
  </si>
  <si>
    <t>722237134R00</t>
  </si>
  <si>
    <t>Kohout kulový s vypouštěním, mosazný, vnitřní-vnitřní závit, DN 32, PN 35, včetně dodávky materiálu</t>
  </si>
  <si>
    <t>722237135R00</t>
  </si>
  <si>
    <t>Kohout kulový s vypouštěním, mosazný, vnitřní-vnitřní závit, DN 40, PN 35, včetně dodávky materiálu</t>
  </si>
  <si>
    <t>722290226R00</t>
  </si>
  <si>
    <t>Dílčí tlakové zkoušky vodovodního potrubí závitového, do DN 50</t>
  </si>
  <si>
    <t>79,0+64,0+24,0+32,0+36,0</t>
  </si>
  <si>
    <t>722290234R00</t>
  </si>
  <si>
    <t>Proplach a dezinfekce vodovodního potrubí do DN 80</t>
  </si>
  <si>
    <t>734224811R00</t>
  </si>
  <si>
    <t>Ventil vyvažovací (regulační), s měřícími ventilky, přímý, mosazný, DN 15,  , PN 10, vnitřní-vnitřní, včetně dodávky materiálu</t>
  </si>
  <si>
    <t>800-731</t>
  </si>
  <si>
    <t>734224812R00</t>
  </si>
  <si>
    <t>Ventil vyvažovací (regulační), s měřícími ventilky, přímý, mosazný, DN 20,  , PN 10, vnitřní-vnitřní, včetně dodávky materiálu</t>
  </si>
  <si>
    <t>722182011 RT1</t>
  </si>
  <si>
    <t>Montáž izolač.skruží na potrubí do DN 25,páska, lepicí páska, sponky ve specifikaci</t>
  </si>
  <si>
    <t>20,0+42,0+12,0</t>
  </si>
  <si>
    <t>722182014 RT1</t>
  </si>
  <si>
    <t>Montáž izolač.skruží na potrubí do DN 40,páska, lepicí páska, sponky ve specifikaci</t>
  </si>
  <si>
    <t>16,0+18,0</t>
  </si>
  <si>
    <t>722221</t>
  </si>
  <si>
    <t>Termoskopický směšovací ventil 12 l / min D+M</t>
  </si>
  <si>
    <t>ks</t>
  </si>
  <si>
    <t>722222</t>
  </si>
  <si>
    <t>Termoskopický směšovací ventil 36 l / min D+M</t>
  </si>
  <si>
    <t>722223</t>
  </si>
  <si>
    <t>Termoskopický směšovací ventil 60 l / min D+M</t>
  </si>
  <si>
    <t>72292 R</t>
  </si>
  <si>
    <t>Rošty nerez nebo Pz pro zavěšené potrubí š. 400 mm</t>
  </si>
  <si>
    <t>HZS, zednické vypomoci</t>
  </si>
  <si>
    <t>631433201R</t>
  </si>
  <si>
    <t>pouzdro potrubní minerální vlákno; povrchová úprava Al fólie; vnitřní průměr 22,0 mm; tl. izolace 30,0 mm; provozní teplota  do 200 °C; tepelná vodivost (10°C) 0,0330 W/mK; tepelná vodivost (40°C) 0,037 W/mK; tepelná vodivost (50°C) 0,039 W/mK</t>
  </si>
  <si>
    <t>SPCM</t>
  </si>
  <si>
    <t>Specifikace</t>
  </si>
  <si>
    <t>POL3_</t>
  </si>
  <si>
    <t>20,0*1,015</t>
  </si>
  <si>
    <t>631433202R</t>
  </si>
  <si>
    <t>pouzdro potrubní minerální vlákno; povrchová úprava Al fólie; vnitřní průměr 28,0 mm; tl. izolace 30,0 mm; provozní teplota  do 200 °C; tepelná vodivost (10°C) 0,0330 W/mK; tepelná vodivost (40°C) 0,037 W/mK; tepelná vodivost (50°C) 0,039 W/mK</t>
  </si>
  <si>
    <t>42,0*1,015</t>
  </si>
  <si>
    <t>631433203R</t>
  </si>
  <si>
    <t>pouzdro potrubní minerální vlákno; povrchová úprava Al fólie; vnitřní průměr 35,0 mm; tl. izolace 30,0 mm; provozní teplota  do 200 °C; tepelná vodivost (10°C) 0,0330 W/mK; tepelná vodivost (40°C) 0,037 W/mK; tepelná vodivost (50°C) 0,039 W/mK</t>
  </si>
  <si>
    <t>12,0*1,015</t>
  </si>
  <si>
    <t>631433304R</t>
  </si>
  <si>
    <t>pouzdro potrubní minerální vlákno; povrchová úprava Al fólie; vnitřní průměr 42,0 mm; tl. izolace 40,0 mm; provozní teplota  do 200 °C; tepelná vodivost (10°C) 0,0330 W/mK; tepelná vodivost (40°C) 0,037 W/mK; tepelná vodivost (50°C) 0,039 W/mK</t>
  </si>
  <si>
    <t>16,0*1,015</t>
  </si>
  <si>
    <t>631433306R</t>
  </si>
  <si>
    <t>pouzdro potrubní minerální vlákno; povrchová úprava Al fólie; vnitřní průměr 54,0 mm; tl. izolace 40,0 mm; provozní teplota  do 200 °C; tepelná vodivost (10°C) 0,0330 W/mK; tepelná vodivost (40°C) 0,037 W/mK; tepelná vodivost (50°C) 0,039 W/mK</t>
  </si>
  <si>
    <t>18,0*1,015</t>
  </si>
  <si>
    <t>998722102R00</t>
  </si>
  <si>
    <t>Přesun hmot pro vnitřní vodovod v objektech výšky do 12 m</t>
  </si>
  <si>
    <t>vodorovně do 50 m</t>
  </si>
  <si>
    <t xml:space="preserve">31,32,33,34,35,36,37,38,39,40,41,43,44,45,46,47,48,49,50,51,52,60,61,62,63,64, : </t>
  </si>
  <si>
    <t>Součet: : 0,30019</t>
  </si>
  <si>
    <t>725014131RT1</t>
  </si>
  <si>
    <t>Klozetové mísy závěsné, bilé, hluboké splachování, zadní, včetně sedátka, šířka 360 mm, hloubka 510 mm, výška 400 mm</t>
  </si>
  <si>
    <t>soubor</t>
  </si>
  <si>
    <t>725017132R00</t>
  </si>
  <si>
    <t>Umyvadlo na šrouby, bílé, šířka 550 mm, hloubka 420 mm</t>
  </si>
  <si>
    <t>725017138R00</t>
  </si>
  <si>
    <t>Kryt sifonu keramický bílý</t>
  </si>
  <si>
    <t>725019101R00</t>
  </si>
  <si>
    <t>Výlevka diturvitová s plastovou mřížkou, stojící</t>
  </si>
  <si>
    <t>725823111RT1</t>
  </si>
  <si>
    <t>Baterie umyvadlové a dřezové umyvadlová, stojánková, ruční ovládání bez otvírání odpadu, standardní, včetně dodávky materiálu</t>
  </si>
  <si>
    <t>725825114RT1</t>
  </si>
  <si>
    <t>Baterie umyvadlové a dřezové dřezová, nástěnná, ruční ovládání, standardní, včetně dodávky materiálu</t>
  </si>
  <si>
    <t>725869218R00</t>
  </si>
  <si>
    <t xml:space="preserve">Montáž zápachové uzávěrky pro zařiz. předměty U-sifonu,  </t>
  </si>
  <si>
    <t>725980113R00</t>
  </si>
  <si>
    <t>Dvířka vanová, 300 x 300 mm, včetně dodávky materiálu</t>
  </si>
  <si>
    <t>5+1+2+2+6+5</t>
  </si>
  <si>
    <t>725014161 R</t>
  </si>
  <si>
    <t>Klozet závěsný dětský včetně sedátka</t>
  </si>
  <si>
    <t>725017161 R</t>
  </si>
  <si>
    <t>na šrouby dětské, bílé</t>
  </si>
  <si>
    <t>725017168 R</t>
  </si>
  <si>
    <t>Kryt sifonu umyvadel  dětských, bílý</t>
  </si>
  <si>
    <t>725119105 R</t>
  </si>
  <si>
    <t>Splachovací nádržka vysokopoložená D+M</t>
  </si>
  <si>
    <t>725122221 R</t>
  </si>
  <si>
    <t>dětský s automatickým splachovačem</t>
  </si>
  <si>
    <t>72581 R</t>
  </si>
  <si>
    <t>Kohout umyvadlový stojánkový pro studenou vodu D+M</t>
  </si>
  <si>
    <t>725810402 R01</t>
  </si>
  <si>
    <t>Ventil rohový s přípoj. trubičkou  G 1/2</t>
  </si>
  <si>
    <t>umyvadla : 12+10</t>
  </si>
  <si>
    <t>výlevka : 2</t>
  </si>
  <si>
    <t>725100005 RA0</t>
  </si>
  <si>
    <t>Sprchový kout s vaničkou 900x900 mm rohový, baterie, zápachová uzávěrka</t>
  </si>
  <si>
    <t>28654741R</t>
  </si>
  <si>
    <t>sifon kondenzační; PP; DN40 x 5/4" příp. d 12-18mm; odpad vodorovný; vodní zápach. uzávěrka, čisticí vložka, mechanický zápach. uzávěr</t>
  </si>
  <si>
    <t>998725102R00</t>
  </si>
  <si>
    <t>Přesun hmot pro zařizovací předměty v objektech výšky do 12 m</t>
  </si>
  <si>
    <t xml:space="preserve">66,67,68,69,70,71,72,73,74,75,76,77,78,79,80,82, : </t>
  </si>
  <si>
    <t>Součet: : 0,52573</t>
  </si>
  <si>
    <t>726211321 R</t>
  </si>
  <si>
    <t>Modul-WC dětský s nádržkou a ovládacím tlačítkem</t>
  </si>
  <si>
    <t>726211323 R00</t>
  </si>
  <si>
    <t>Modul-WC s nádržkou a ovládacím tlačítkem</t>
  </si>
  <si>
    <t>998726122R00</t>
  </si>
  <si>
    <t>Přesun hmot pro předstěnové systémy v objektech výšky do 12 m</t>
  </si>
  <si>
    <t xml:space="preserve">84,85, : </t>
  </si>
  <si>
    <t>Součet: : 0,08285</t>
  </si>
  <si>
    <t>SUM</t>
  </si>
  <si>
    <t>END</t>
  </si>
  <si>
    <t>ING</t>
  </si>
  <si>
    <t>132201110R00</t>
  </si>
  <si>
    <t>Hloubení rýh šířky do 60 cm do 50 m3, v hornině 3, hloubení strojně</t>
  </si>
  <si>
    <t>kabel : 30,0*0,4*0,8</t>
  </si>
  <si>
    <t>132201211R00</t>
  </si>
  <si>
    <t xml:space="preserve">Hloubení rýh šířky přes 60 do 200 cm do 100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</si>
  <si>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</si>
  <si>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19,0*1,0*1,4</t>
  </si>
  <si>
    <t>23,0*1,0*1,8</t>
  </si>
  <si>
    <t>2,0*1,0*1,8</t>
  </si>
  <si>
    <t>2,0*0,5*2*1,8*2</t>
  </si>
  <si>
    <t>2,0*2,0*0,2*2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</si>
  <si>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</si>
  <si>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</si>
  <si>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</si>
  <si>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</si>
  <si>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>(23,0+2,0)*2*1,8</t>
  </si>
  <si>
    <t>151101111R00</t>
  </si>
  <si>
    <t>Odstranění pažení a rozepření rýh příložné , hloubky do 2 m</t>
  </si>
  <si>
    <t>pro podzemní vedení s uložením materiálu na vzdálenost do 3 m od kraje výkopu,</t>
  </si>
  <si>
    <t>167101101R00</t>
  </si>
  <si>
    <t>Nakládání, skládání, překládání neulehlého výkopku nakládání výkopku_x000D_
 do 100 m3, z horniny 1 až 4</t>
  </si>
  <si>
    <t>80,4+9,6-58,26015</t>
  </si>
  <si>
    <t>174101101R00</t>
  </si>
  <si>
    <t>Zásyp sypaninou se zhutněním jam, šachet, rýh nebo kolem objektů v těchto vykopávkách</t>
  </si>
  <si>
    <t>z jakékoliv horniny s uložením výkopku po vrstvách,</t>
  </si>
  <si>
    <t>80,4</t>
  </si>
  <si>
    <t>-(44,0-1,24*2)*1,0*0,55</t>
  </si>
  <si>
    <t>-3,14*0,62*0,62*1,7*2</t>
  </si>
  <si>
    <t>kabel : 30,0*0,4*0,4</t>
  </si>
  <si>
    <t>175101101 RT2</t>
  </si>
  <si>
    <t>Lože a obsyp potrubí bez prohození sypaniny, s dodáním štěrkopísku</t>
  </si>
  <si>
    <t>(44,0-1,24*2)*1,0*0,55</t>
  </si>
  <si>
    <t>-2,0*3,14*0,07*0,07</t>
  </si>
  <si>
    <t>-42,0*3,14*0,08*0,08</t>
  </si>
  <si>
    <t>-30,0*3,14*0,025*0,025</t>
  </si>
  <si>
    <t>31,73985*1,8</t>
  </si>
  <si>
    <t>213150020RAA</t>
  </si>
  <si>
    <t>Vsakovací nádrže z plastových bloků vsakovací nádrž pro bytový dům, plocha střechy 400 m2, zpevněná plocha 200 m2</t>
  </si>
  <si>
    <t>AP-HSV</t>
  </si>
  <si>
    <t>Vyhloubení jámy s urovnáním dna do předepsaného profilu a spádu, s případným nutným přemístěním ve výkopišti. Svislé přemístění výkopku. Uložení části výkopku na přilehlém terénu na vzdálenost do 3 m od okraje jámy Odvoz přebytku zeminy do 6 km se složením, bez rozhrnutí. Lože ze štěrkodrtě frakce do 63 mm tl. 100 mm. Montáž vsakovacích plastových bloků. Rozprostření geotextilie. Osazení filtrační šachty. Zpětný zásyp vykopanou zemonou s uložením výkopku po vrstvách, se zhutněním. Dodávka vsakovacích bloků, odvětrávací hlavice, geotextilie a filtrační šachty.</t>
  </si>
  <si>
    <t>Bez poplatku za skládku.</t>
  </si>
  <si>
    <t>892561111R00</t>
  </si>
  <si>
    <t>Zkoušky těsnosti kanalizačního potrubí zkouška těsnosti kanalizačního potrubí vodou_x000D_
 do DN 125 mm</t>
  </si>
  <si>
    <t>827-1</t>
  </si>
  <si>
    <t>vodou nebo vzduchem,</t>
  </si>
  <si>
    <t>892571111R00</t>
  </si>
  <si>
    <t>Zkoušky těsnosti kanalizačního potrubí zkouška těsnosti kanalizačního potrubí vodou_x000D_
 do DN 200 mm</t>
  </si>
  <si>
    <t>899711122R00</t>
  </si>
  <si>
    <t>Výstražné fólie výstražná fólie pro kanalizaci, šířka 30 cm</t>
  </si>
  <si>
    <t>871275211</t>
  </si>
  <si>
    <t>Potrubí PVC KG SN 4 DN 125 včetně tvarovek</t>
  </si>
  <si>
    <t>871315211</t>
  </si>
  <si>
    <t>Potrubí PVC KG SN 4 DN 150 včetně tvarovek</t>
  </si>
  <si>
    <t>894412312 R</t>
  </si>
  <si>
    <t>Šachta, DN 1000 stěna 120 mm, dno V max. 40, hloubka dna 1,76 m poklop litina 12,5 t</t>
  </si>
  <si>
    <t>998276101R00</t>
  </si>
  <si>
    <t>Přesun hmot pro trubní vedení z trub plastových nebo sklolaminátových v otevřeném výkopu</t>
  </si>
  <si>
    <t>vodovodu nebo kanalizace ražené nebo hloubené (827 1.1, 827 1.9, 827 2.1, 827 2.9), drobných objektů</t>
  </si>
  <si>
    <t xml:space="preserve">3,7,13,14,15, : </t>
  </si>
  <si>
    <t>Součet: : 51,89866</t>
  </si>
  <si>
    <t>7241</t>
  </si>
  <si>
    <t>Ponorné kalové čerpadlo se spínacím plovákem, výtlak min. 25,0m, napětí 230V, dodávka včetně závěsu, D+M</t>
  </si>
  <si>
    <t>7242</t>
  </si>
  <si>
    <t>Zahradní hadice Dn32 s rozstřikovací hlavicí, dl. 25,0bm, dodávka vč. pojízdného vozíku, s bubnem nazahradní hadici</t>
  </si>
  <si>
    <t>210810016 RT1</t>
  </si>
  <si>
    <t>Kabel CYKY-m 750 V 5 x 2,5 mm2 uložený do chráničky, včetně dodávky kabelu</t>
  </si>
  <si>
    <t>230191005R00</t>
  </si>
  <si>
    <t>Uložení chráničky ve výkopu PE 50x3,0mm</t>
  </si>
  <si>
    <t>460490012R00</t>
  </si>
  <si>
    <t>Fólie výstražná z PVC, šířka 33 cm</t>
  </si>
  <si>
    <t>3457114701R</t>
  </si>
  <si>
    <t>trubka kabelová ohebná dvouplášťová korugovaná chránička; vnější plášť z HDPE, vnitřní z LDPE; vnější pr.= 50,0 mm; vnitřní pr.= 41,0 mm; mezní hodnota zatížení 450 N/5 cm; teplot.rozsah -45 až 60 °C; stupeň hořlavosti A1; mat. bezhalogenový; IP 40, při použití těsnicího kroužku IP 67</t>
  </si>
  <si>
    <t>30,0*1,015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</si>
</sst>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0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76" t="s">
        <v>39</v>
      </c>
      <c r="B2" s="76"/>
      <c r="C2" s="76"/>
      <c r="D2" s="76"/>
      <c r="E2" s="76"/>
      <c r="F2" s="76"/>
      <c r="G2" s="76"/>
    </row>
  </sheetData>
  <sheetProtection password="E7C2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7"/>
  <sheetViews>
    <sheetView showGridLines="0" tabSelected="1" topLeftCell="B24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>
      <c r="A2" s="2"/>
      <c r="B2" s="108" t="s">
        <v>22</v>
      </c>
      <c r="C2" s="109"/>
      <c r="D2" s="110" t="s">
        <v>44</v>
      </c>
      <c r="E2" s="111" t="s">
        <v>45</v>
      </c>
      <c r="F2" s="112"/>
      <c r="G2" s="112"/>
      <c r="H2" s="112"/>
      <c r="I2" s="112"/>
      <c r="J2" s="113"/>
      <c r="O2" s="1"/>
    </row>
    <row r="3" spans="1:15" ht="27" hidden="1" customHeight="1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>
      <c r="A5" s="2"/>
      <c r="B5" s="31" t="s">
        <v>42</v>
      </c>
      <c r="D5" s="124" t="s">
        <v>46</v>
      </c>
      <c r="E5" s="91"/>
      <c r="F5" s="91"/>
      <c r="G5" s="91"/>
      <c r="H5" s="18" t="s">
        <v>40</v>
      </c>
      <c r="I5" s="128" t="s">
        <v>50</v>
      </c>
      <c r="J5" s="8"/>
    </row>
    <row r="6" spans="1:15" ht="15.75" customHeight="1">
      <c r="A6" s="2"/>
      <c r="B6" s="28"/>
      <c r="C6" s="55"/>
      <c r="D6" s="125" t="s">
        <v>47</v>
      </c>
      <c r="E6" s="92"/>
      <c r="F6" s="92"/>
      <c r="G6" s="92"/>
      <c r="H6" s="18" t="s">
        <v>34</v>
      </c>
      <c r="I6" s="128" t="s">
        <v>51</v>
      </c>
      <c r="J6" s="8"/>
    </row>
    <row r="7" spans="1:15" ht="15.75" customHeight="1">
      <c r="A7" s="2"/>
      <c r="B7" s="29"/>
      <c r="C7" s="56"/>
      <c r="D7" s="127" t="s">
        <v>49</v>
      </c>
      <c r="E7" s="126" t="s">
        <v>48</v>
      </c>
      <c r="F7" s="93"/>
      <c r="G7" s="93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SUMIF(F53:F63,A16,I53:I63)+SUMIF(F53:F63,"PSU",I53:I63)</f>
        <v>0</v>
      </c>
      <c r="J16" s="85"/>
    </row>
    <row r="17" spans="1:10" ht="23.25" customHeight="1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SUMIF(F53:F63,A17,I53:I63)</f>
        <v>0</v>
      </c>
      <c r="J17" s="85"/>
    </row>
    <row r="18" spans="1:10" ht="23.25" customHeight="1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SUMIF(F53:F63,A18,I53:I63)</f>
        <v>0</v>
      </c>
      <c r="J18" s="85"/>
    </row>
    <row r="19" spans="1:10" ht="23.25" customHeight="1">
      <c r="A19" s="196" t="s">
        <v>85</v>
      </c>
      <c r="B19" s="38" t="s">
        <v>27</v>
      </c>
      <c r="C19" s="62"/>
      <c r="D19" s="63"/>
      <c r="E19" s="83"/>
      <c r="F19" s="84"/>
      <c r="G19" s="83"/>
      <c r="H19" s="84"/>
      <c r="I19" s="83">
        <f>SUMIF(F53:F63,A19,I53:I63)</f>
        <v>0</v>
      </c>
      <c r="J19" s="85"/>
    </row>
    <row r="20" spans="1:10" ht="23.25" customHeight="1">
      <c r="A20" s="196" t="s">
        <v>86</v>
      </c>
      <c r="B20" s="38" t="s">
        <v>28</v>
      </c>
      <c r="C20" s="62"/>
      <c r="D20" s="63"/>
      <c r="E20" s="83"/>
      <c r="F20" s="84"/>
      <c r="G20" s="83"/>
      <c r="H20" s="84"/>
      <c r="I20" s="83">
        <f>SUMIF(F53:F63,A20,I53:I63)</f>
        <v>0</v>
      </c>
      <c r="J20" s="85"/>
    </row>
    <row r="21" spans="1:10" ht="23.25" customHeight="1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IF(A24&gt;50, ROUNDUP(A23, 0), ROUNDDOWN(A23, 0))</f>
        <v>0</v>
      </c>
      <c r="H24" s="96"/>
      <c r="I24" s="96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62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100" t="s">
        <v>43</v>
      </c>
      <c r="E34" s="101"/>
      <c r="G34" s="102"/>
      <c r="H34" s="103"/>
      <c r="I34" s="103"/>
      <c r="J34" s="25"/>
    </row>
    <row r="35" spans="1:10" ht="12.75" customHeight="1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customHeight="1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>
      <c r="A39" s="137">
        <v>1</v>
      </c>
      <c r="B39" s="147" t="s">
        <v>52</v>
      </c>
      <c r="C39" s="148"/>
      <c r="D39" s="148"/>
      <c r="E39" s="148"/>
      <c r="F39" s="149">
        <f>'1 01 Pol'!AE184+'2 02 Pol'!AE70</f>
        <v>0</v>
      </c>
      <c r="G39" s="150">
        <f>'1 01 Pol'!AF184+'2 02 Pol'!AF70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customHeight="1">
      <c r="A40" s="137">
        <v>2</v>
      </c>
      <c r="B40" s="153"/>
      <c r="C40" s="154" t="s">
        <v>53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customHeight="1">
      <c r="A41" s="137">
        <v>2</v>
      </c>
      <c r="B41" s="153" t="s">
        <v>54</v>
      </c>
      <c r="C41" s="154" t="s">
        <v>55</v>
      </c>
      <c r="D41" s="154"/>
      <c r="E41" s="154"/>
      <c r="F41" s="155">
        <f>'1 01 Pol'!AE184</f>
        <v>0</v>
      </c>
      <c r="G41" s="156">
        <f>'1 01 Pol'!AF184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customHeight="1">
      <c r="A42" s="137">
        <v>3</v>
      </c>
      <c r="B42" s="158" t="s">
        <v>56</v>
      </c>
      <c r="C42" s="148" t="s">
        <v>55</v>
      </c>
      <c r="D42" s="148"/>
      <c r="E42" s="148"/>
      <c r="F42" s="159">
        <f>'1 01 Pol'!AE184</f>
        <v>0</v>
      </c>
      <c r="G42" s="151">
        <f>'1 01 Pol'!AF184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customHeight="1">
      <c r="A43" s="137">
        <v>2</v>
      </c>
      <c r="B43" s="153"/>
      <c r="C43" s="154" t="s">
        <v>57</v>
      </c>
      <c r="D43" s="154"/>
      <c r="E43" s="154"/>
      <c r="F43" s="155"/>
      <c r="G43" s="156"/>
      <c r="H43" s="156">
        <f>(F43*SazbaDPH1/100)+(G43*SazbaDPH2/100)</f>
        <v>0</v>
      </c>
      <c r="I43" s="156"/>
      <c r="J43" s="157"/>
    </row>
    <row r="44" spans="1:10" ht="25.5" customHeight="1">
      <c r="A44" s="137">
        <v>2</v>
      </c>
      <c r="B44" s="153" t="s">
        <v>58</v>
      </c>
      <c r="C44" s="154" t="s">
        <v>59</v>
      </c>
      <c r="D44" s="154"/>
      <c r="E44" s="154"/>
      <c r="F44" s="155">
        <f>'2 02 Pol'!AE70</f>
        <v>0</v>
      </c>
      <c r="G44" s="156">
        <f>'2 02 Pol'!AF70</f>
        <v>0</v>
      </c>
      <c r="H44" s="156">
        <f>(F44*SazbaDPH1/100)+(G44*SazbaDPH2/100)</f>
        <v>0</v>
      </c>
      <c r="I44" s="156">
        <f>F44+G44+H44</f>
        <v>0</v>
      </c>
      <c r="J44" s="157" t="str">
        <f>IF(CenaCelkemVypocet=0,"",I44/CenaCelkemVypocet*100)</f>
        <v/>
      </c>
    </row>
    <row r="45" spans="1:10" ht="25.5" customHeight="1">
      <c r="A45" s="137">
        <v>3</v>
      </c>
      <c r="B45" s="158" t="s">
        <v>60</v>
      </c>
      <c r="C45" s="148" t="s">
        <v>59</v>
      </c>
      <c r="D45" s="148"/>
      <c r="E45" s="148"/>
      <c r="F45" s="159">
        <f>'2 02 Pol'!AE70</f>
        <v>0</v>
      </c>
      <c r="G45" s="151">
        <f>'2 02 Pol'!AF70</f>
        <v>0</v>
      </c>
      <c r="H45" s="151">
        <f>(F45*SazbaDPH1/100)+(G45*SazbaDPH2/100)</f>
        <v>0</v>
      </c>
      <c r="I45" s="151">
        <f>F45+G45+H45</f>
        <v>0</v>
      </c>
      <c r="J45" s="152" t="str">
        <f>IF(CenaCelkemVypocet=0,"",I45/CenaCelkemVypocet*100)</f>
        <v/>
      </c>
    </row>
    <row r="46" spans="1:10" ht="25.5" customHeight="1">
      <c r="A46" s="137"/>
      <c r="B46" s="160" t="s">
        <v>61</v>
      </c>
      <c r="C46" s="161"/>
      <c r="D46" s="161"/>
      <c r="E46" s="162"/>
      <c r="F46" s="163">
        <f>SUMIF(A39:A45,"=1",F39:F45)</f>
        <v>0</v>
      </c>
      <c r="G46" s="164">
        <f>SUMIF(A39:A45,"=1",G39:G45)</f>
        <v>0</v>
      </c>
      <c r="H46" s="164">
        <f>SUMIF(A39:A45,"=1",H39:H45)</f>
        <v>0</v>
      </c>
      <c r="I46" s="164">
        <f>SUMIF(A39:A45,"=1",I39:I45)</f>
        <v>0</v>
      </c>
      <c r="J46" s="165">
        <f>SUMIF(A39:A45,"=1",J39:J45)</f>
        <v>0</v>
      </c>
    </row>
    <row r="50" spans="1:10" ht="15.75">
      <c r="B50" s="176" t="s">
        <v>63</v>
      </c>
    </row>
    <row r="52" spans="1:10" ht="25.5" customHeight="1">
      <c r="A52" s="178"/>
      <c r="B52" s="181" t="s">
        <v>17</v>
      </c>
      <c r="C52" s="181" t="s">
        <v>5</v>
      </c>
      <c r="D52" s="182"/>
      <c r="E52" s="182"/>
      <c r="F52" s="183" t="s">
        <v>64</v>
      </c>
      <c r="G52" s="183"/>
      <c r="H52" s="183"/>
      <c r="I52" s="183" t="s">
        <v>29</v>
      </c>
      <c r="J52" s="183" t="s">
        <v>0</v>
      </c>
    </row>
    <row r="53" spans="1:10" ht="36.75" customHeight="1">
      <c r="A53" s="179"/>
      <c r="B53" s="184" t="s">
        <v>54</v>
      </c>
      <c r="C53" s="185" t="s">
        <v>65</v>
      </c>
      <c r="D53" s="186"/>
      <c r="E53" s="186"/>
      <c r="F53" s="192" t="s">
        <v>24</v>
      </c>
      <c r="G53" s="193"/>
      <c r="H53" s="193"/>
      <c r="I53" s="193">
        <f>'1 01 Pol'!G8+'2 02 Pol'!G8</f>
        <v>0</v>
      </c>
      <c r="J53" s="190" t="str">
        <f>IF(I64=0,"",I53/I64*100)</f>
        <v/>
      </c>
    </row>
    <row r="54" spans="1:10" ht="36.75" customHeight="1">
      <c r="A54" s="179"/>
      <c r="B54" s="184" t="s">
        <v>58</v>
      </c>
      <c r="C54" s="185" t="s">
        <v>66</v>
      </c>
      <c r="D54" s="186"/>
      <c r="E54" s="186"/>
      <c r="F54" s="192" t="s">
        <v>24</v>
      </c>
      <c r="G54" s="193"/>
      <c r="H54" s="193"/>
      <c r="I54" s="193">
        <f>'2 02 Pol'!G40</f>
        <v>0</v>
      </c>
      <c r="J54" s="190" t="str">
        <f>IF(I64=0,"",I54/I64*100)</f>
        <v/>
      </c>
    </row>
    <row r="55" spans="1:10" ht="36.75" customHeight="1">
      <c r="A55" s="179"/>
      <c r="B55" s="184" t="s">
        <v>67</v>
      </c>
      <c r="C55" s="185" t="s">
        <v>68</v>
      </c>
      <c r="D55" s="186"/>
      <c r="E55" s="186"/>
      <c r="F55" s="192" t="s">
        <v>24</v>
      </c>
      <c r="G55" s="193"/>
      <c r="H55" s="193"/>
      <c r="I55" s="193">
        <f>'1 01 Pol'!G24+'2 02 Pol'!G44</f>
        <v>0</v>
      </c>
      <c r="J55" s="190" t="str">
        <f>IF(I64=0,"",I55/I64*100)</f>
        <v/>
      </c>
    </row>
    <row r="56" spans="1:10" ht="36.75" customHeight="1">
      <c r="A56" s="179"/>
      <c r="B56" s="184" t="s">
        <v>69</v>
      </c>
      <c r="C56" s="185" t="s">
        <v>70</v>
      </c>
      <c r="D56" s="186"/>
      <c r="E56" s="186"/>
      <c r="F56" s="192" t="s">
        <v>24</v>
      </c>
      <c r="G56" s="193"/>
      <c r="H56" s="193"/>
      <c r="I56" s="193">
        <f>'1 01 Pol'!G28+'2 02 Pol'!G53</f>
        <v>0</v>
      </c>
      <c r="J56" s="190" t="str">
        <f>IF(I64=0,"",I56/I64*100)</f>
        <v/>
      </c>
    </row>
    <row r="57" spans="1:10" ht="36.75" customHeight="1">
      <c r="A57" s="179"/>
      <c r="B57" s="184" t="s">
        <v>71</v>
      </c>
      <c r="C57" s="185" t="s">
        <v>72</v>
      </c>
      <c r="D57" s="186"/>
      <c r="E57" s="186"/>
      <c r="F57" s="192" t="s">
        <v>25</v>
      </c>
      <c r="G57" s="193"/>
      <c r="H57" s="193"/>
      <c r="I57" s="193">
        <f>'1 01 Pol'!G34</f>
        <v>0</v>
      </c>
      <c r="J57" s="190" t="str">
        <f>IF(I64=0,"",I57/I64*100)</f>
        <v/>
      </c>
    </row>
    <row r="58" spans="1:10" ht="36.75" customHeight="1">
      <c r="A58" s="179"/>
      <c r="B58" s="184" t="s">
        <v>73</v>
      </c>
      <c r="C58" s="185" t="s">
        <v>74</v>
      </c>
      <c r="D58" s="186"/>
      <c r="E58" s="186"/>
      <c r="F58" s="192" t="s">
        <v>25</v>
      </c>
      <c r="G58" s="193"/>
      <c r="H58" s="193"/>
      <c r="I58" s="193">
        <f>'1 01 Pol'!G88</f>
        <v>0</v>
      </c>
      <c r="J58" s="190" t="str">
        <f>IF(I64=0,"",I58/I64*100)</f>
        <v/>
      </c>
    </row>
    <row r="59" spans="1:10" ht="36.75" customHeight="1">
      <c r="A59" s="179"/>
      <c r="B59" s="184" t="s">
        <v>75</v>
      </c>
      <c r="C59" s="185" t="s">
        <v>76</v>
      </c>
      <c r="D59" s="186"/>
      <c r="E59" s="186"/>
      <c r="F59" s="192" t="s">
        <v>25</v>
      </c>
      <c r="G59" s="193"/>
      <c r="H59" s="193"/>
      <c r="I59" s="193">
        <f>'2 02 Pol'!G59</f>
        <v>0</v>
      </c>
      <c r="J59" s="190" t="str">
        <f>IF(I64=0,"",I59/I64*100)</f>
        <v/>
      </c>
    </row>
    <row r="60" spans="1:10" ht="36.75" customHeight="1">
      <c r="A60" s="179"/>
      <c r="B60" s="184" t="s">
        <v>77</v>
      </c>
      <c r="C60" s="185" t="s">
        <v>78</v>
      </c>
      <c r="D60" s="186"/>
      <c r="E60" s="186"/>
      <c r="F60" s="192" t="s">
        <v>25</v>
      </c>
      <c r="G60" s="193"/>
      <c r="H60" s="193"/>
      <c r="I60" s="193">
        <f>'1 01 Pol'!G149</f>
        <v>0</v>
      </c>
      <c r="J60" s="190" t="str">
        <f>IF(I64=0,"",I60/I64*100)</f>
        <v/>
      </c>
    </row>
    <row r="61" spans="1:10" ht="36.75" customHeight="1">
      <c r="A61" s="179"/>
      <c r="B61" s="184" t="s">
        <v>79</v>
      </c>
      <c r="C61" s="185" t="s">
        <v>80</v>
      </c>
      <c r="D61" s="186"/>
      <c r="E61" s="186"/>
      <c r="F61" s="192" t="s">
        <v>25</v>
      </c>
      <c r="G61" s="193"/>
      <c r="H61" s="193"/>
      <c r="I61" s="193">
        <f>'1 01 Pol'!G175</f>
        <v>0</v>
      </c>
      <c r="J61" s="190" t="str">
        <f>IF(I64=0,"",I61/I64*100)</f>
        <v/>
      </c>
    </row>
    <row r="62" spans="1:10" ht="36.75" customHeight="1">
      <c r="A62" s="179"/>
      <c r="B62" s="184" t="s">
        <v>81</v>
      </c>
      <c r="C62" s="185" t="s">
        <v>82</v>
      </c>
      <c r="D62" s="186"/>
      <c r="E62" s="186"/>
      <c r="F62" s="192" t="s">
        <v>26</v>
      </c>
      <c r="G62" s="193"/>
      <c r="H62" s="193"/>
      <c r="I62" s="193">
        <f>'2 02 Pol'!G62</f>
        <v>0</v>
      </c>
      <c r="J62" s="190" t="str">
        <f>IF(I64=0,"",I62/I64*100)</f>
        <v/>
      </c>
    </row>
    <row r="63" spans="1:10" ht="36.75" customHeight="1">
      <c r="A63" s="179"/>
      <c r="B63" s="184" t="s">
        <v>83</v>
      </c>
      <c r="C63" s="185" t="s">
        <v>84</v>
      </c>
      <c r="D63" s="186"/>
      <c r="E63" s="186"/>
      <c r="F63" s="192" t="s">
        <v>26</v>
      </c>
      <c r="G63" s="193"/>
      <c r="H63" s="193"/>
      <c r="I63" s="193">
        <f>'2 02 Pol'!G64</f>
        <v>0</v>
      </c>
      <c r="J63" s="190" t="str">
        <f>IF(I64=0,"",I63/I64*100)</f>
        <v/>
      </c>
    </row>
    <row r="64" spans="1:10" ht="25.5" customHeight="1">
      <c r="A64" s="180"/>
      <c r="B64" s="187" t="s">
        <v>1</v>
      </c>
      <c r="C64" s="188"/>
      <c r="D64" s="189"/>
      <c r="E64" s="189"/>
      <c r="F64" s="194"/>
      <c r="G64" s="195"/>
      <c r="H64" s="195"/>
      <c r="I64" s="195">
        <f>SUM(I53:I63)</f>
        <v>0</v>
      </c>
      <c r="J64" s="191">
        <f>SUM(J53:J63)</f>
        <v>0</v>
      </c>
    </row>
    <row r="65" spans="6:10">
      <c r="F65" s="135"/>
      <c r="G65" s="135"/>
      <c r="H65" s="135"/>
      <c r="I65" s="135"/>
      <c r="J65" s="136"/>
    </row>
    <row r="66" spans="6:10">
      <c r="F66" s="135"/>
      <c r="G66" s="135"/>
      <c r="H66" s="135"/>
      <c r="I66" s="135"/>
      <c r="J66" s="136"/>
    </row>
    <row r="67" spans="6:10">
      <c r="F67" s="135"/>
      <c r="G67" s="135"/>
      <c r="H67" s="135"/>
      <c r="I67" s="135"/>
      <c r="J67" s="136"/>
    </row>
  </sheetData>
  <sheetProtection password="E7C2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  <mergeCell ref="C44:E44"/>
    <mergeCell ref="C45:E45"/>
    <mergeCell ref="B46:E46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>
      <c r="A4" s="50" t="s">
        <v>9</v>
      </c>
      <c r="B4" s="49"/>
      <c r="C4" s="106"/>
      <c r="D4" s="106"/>
      <c r="E4" s="106"/>
      <c r="F4" s="106"/>
      <c r="G4" s="107"/>
    </row>
    <row r="5" spans="1:7">
      <c r="B5" s="4"/>
      <c r="C5" s="5"/>
      <c r="D5" s="6"/>
    </row>
  </sheetData>
  <sheetProtection password="E7C2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197" t="s">
        <v>87</v>
      </c>
      <c r="B1" s="197"/>
      <c r="C1" s="197"/>
      <c r="D1" s="197"/>
      <c r="E1" s="197"/>
      <c r="F1" s="197"/>
      <c r="G1" s="197"/>
      <c r="AG1" t="s">
        <v>88</v>
      </c>
    </row>
    <row r="2" spans="1:60" ht="24.95" customHeight="1">
      <c r="A2" s="198" t="s">
        <v>7</v>
      </c>
      <c r="B2" s="49" t="s">
        <v>44</v>
      </c>
      <c r="C2" s="201" t="s">
        <v>45</v>
      </c>
      <c r="D2" s="199"/>
      <c r="E2" s="199"/>
      <c r="F2" s="199"/>
      <c r="G2" s="200"/>
      <c r="AG2" t="s">
        <v>89</v>
      </c>
    </row>
    <row r="3" spans="1:60" ht="24.95" customHeight="1">
      <c r="A3" s="198" t="s">
        <v>8</v>
      </c>
      <c r="B3" s="49" t="s">
        <v>54</v>
      </c>
      <c r="C3" s="201" t="s">
        <v>55</v>
      </c>
      <c r="D3" s="199"/>
      <c r="E3" s="199"/>
      <c r="F3" s="199"/>
      <c r="G3" s="200"/>
      <c r="AC3" s="177" t="s">
        <v>89</v>
      </c>
      <c r="AG3" t="s">
        <v>90</v>
      </c>
    </row>
    <row r="4" spans="1:60" ht="24.95" customHeight="1">
      <c r="A4" s="202" t="s">
        <v>9</v>
      </c>
      <c r="B4" s="203" t="s">
        <v>56</v>
      </c>
      <c r="C4" s="204" t="s">
        <v>55</v>
      </c>
      <c r="D4" s="205"/>
      <c r="E4" s="205"/>
      <c r="F4" s="205"/>
      <c r="G4" s="206"/>
      <c r="AG4" t="s">
        <v>91</v>
      </c>
    </row>
    <row r="5" spans="1:60">
      <c r="D5" s="10"/>
    </row>
    <row r="6" spans="1:60" ht="38.25">
      <c r="A6" s="208" t="s">
        <v>92</v>
      </c>
      <c r="B6" s="210" t="s">
        <v>93</v>
      </c>
      <c r="C6" s="210" t="s">
        <v>94</v>
      </c>
      <c r="D6" s="209" t="s">
        <v>95</v>
      </c>
      <c r="E6" s="208" t="s">
        <v>96</v>
      </c>
      <c r="F6" s="207" t="s">
        <v>97</v>
      </c>
      <c r="G6" s="208" t="s">
        <v>29</v>
      </c>
      <c r="H6" s="211" t="s">
        <v>30</v>
      </c>
      <c r="I6" s="211" t="s">
        <v>98</v>
      </c>
      <c r="J6" s="211" t="s">
        <v>31</v>
      </c>
      <c r="K6" s="211" t="s">
        <v>99</v>
      </c>
      <c r="L6" s="211" t="s">
        <v>100</v>
      </c>
      <c r="M6" s="211" t="s">
        <v>101</v>
      </c>
      <c r="N6" s="211" t="s">
        <v>102</v>
      </c>
      <c r="O6" s="211" t="s">
        <v>103</v>
      </c>
      <c r="P6" s="211" t="s">
        <v>104</v>
      </c>
      <c r="Q6" s="211" t="s">
        <v>105</v>
      </c>
      <c r="R6" s="211" t="s">
        <v>106</v>
      </c>
      <c r="S6" s="211" t="s">
        <v>107</v>
      </c>
      <c r="T6" s="211" t="s">
        <v>108</v>
      </c>
      <c r="U6" s="211" t="s">
        <v>109</v>
      </c>
      <c r="V6" s="211" t="s">
        <v>110</v>
      </c>
      <c r="W6" s="211" t="s">
        <v>111</v>
      </c>
      <c r="X6" s="211" t="s">
        <v>112</v>
      </c>
    </row>
    <row r="7" spans="1:60" hidden="1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>
      <c r="A8" s="225" t="s">
        <v>113</v>
      </c>
      <c r="B8" s="226" t="s">
        <v>54</v>
      </c>
      <c r="C8" s="248" t="s">
        <v>65</v>
      </c>
      <c r="D8" s="227"/>
      <c r="E8" s="228"/>
      <c r="F8" s="229"/>
      <c r="G8" s="229">
        <f>SUMIF(AG9:AG23,"&lt;&gt;NOR",G9:G23)</f>
        <v>0</v>
      </c>
      <c r="H8" s="229"/>
      <c r="I8" s="229">
        <f>SUM(I9:I23)</f>
        <v>0</v>
      </c>
      <c r="J8" s="229"/>
      <c r="K8" s="229">
        <f>SUM(K9:K23)</f>
        <v>0</v>
      </c>
      <c r="L8" s="229"/>
      <c r="M8" s="229">
        <f>SUM(M9:M23)</f>
        <v>0</v>
      </c>
      <c r="N8" s="229"/>
      <c r="O8" s="229">
        <f>SUM(O9:O23)</f>
        <v>30.38</v>
      </c>
      <c r="P8" s="229"/>
      <c r="Q8" s="229">
        <f>SUM(Q9:Q23)</f>
        <v>0</v>
      </c>
      <c r="R8" s="229"/>
      <c r="S8" s="229"/>
      <c r="T8" s="230"/>
      <c r="U8" s="224"/>
      <c r="V8" s="224">
        <f>SUM(V9:V23)</f>
        <v>33.090000000000003</v>
      </c>
      <c r="W8" s="224"/>
      <c r="X8" s="224"/>
      <c r="AG8" t="s">
        <v>114</v>
      </c>
    </row>
    <row r="9" spans="1:60" outlineLevel="1">
      <c r="A9" s="231">
        <v>1</v>
      </c>
      <c r="B9" s="232" t="s">
        <v>115</v>
      </c>
      <c r="C9" s="249" t="s">
        <v>116</v>
      </c>
      <c r="D9" s="233" t="s">
        <v>117</v>
      </c>
      <c r="E9" s="234">
        <v>20.58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 t="s">
        <v>118</v>
      </c>
      <c r="S9" s="236" t="s">
        <v>119</v>
      </c>
      <c r="T9" s="237" t="s">
        <v>120</v>
      </c>
      <c r="U9" s="221">
        <v>0.23</v>
      </c>
      <c r="V9" s="221">
        <f>ROUND(E9*U9,2)</f>
        <v>4.7300000000000004</v>
      </c>
      <c r="W9" s="221"/>
      <c r="X9" s="221" t="s">
        <v>121</v>
      </c>
      <c r="Y9" s="212"/>
      <c r="Z9" s="212"/>
      <c r="AA9" s="212"/>
      <c r="AB9" s="212"/>
      <c r="AC9" s="212"/>
      <c r="AD9" s="212"/>
      <c r="AE9" s="212"/>
      <c r="AF9" s="212"/>
      <c r="AG9" s="212" t="s">
        <v>122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>
      <c r="A10" s="219"/>
      <c r="B10" s="220"/>
      <c r="C10" s="250" t="s">
        <v>123</v>
      </c>
      <c r="D10" s="239"/>
      <c r="E10" s="239"/>
      <c r="F10" s="239"/>
      <c r="G10" s="239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124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38" t="str">
        <f>C10</f>
        <v>zapažených i nezapažených s urovnáním dna do předepsaného profilu a spádu, s přehozením výkopku na přilehlém terénu na vzdálenost do 3 m od podélné osy rýhy nebo s naložením výkopku na dopravní prostředek.</v>
      </c>
      <c r="BB10" s="212"/>
      <c r="BC10" s="212"/>
      <c r="BD10" s="212"/>
      <c r="BE10" s="212"/>
      <c r="BF10" s="212"/>
      <c r="BG10" s="212"/>
      <c r="BH10" s="212"/>
    </row>
    <row r="11" spans="1:60" outlineLevel="1">
      <c r="A11" s="219"/>
      <c r="B11" s="220"/>
      <c r="C11" s="251" t="s">
        <v>125</v>
      </c>
      <c r="D11" s="222"/>
      <c r="E11" s="223">
        <v>19.8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126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>
      <c r="A12" s="219"/>
      <c r="B12" s="220"/>
      <c r="C12" s="251" t="s">
        <v>127</v>
      </c>
      <c r="D12" s="222"/>
      <c r="E12" s="223">
        <v>0.06</v>
      </c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12"/>
      <c r="Z12" s="212"/>
      <c r="AA12" s="212"/>
      <c r="AB12" s="212"/>
      <c r="AC12" s="212"/>
      <c r="AD12" s="212"/>
      <c r="AE12" s="212"/>
      <c r="AF12" s="212"/>
      <c r="AG12" s="212" t="s">
        <v>126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>
      <c r="A13" s="219"/>
      <c r="B13" s="220"/>
      <c r="C13" s="251" t="s">
        <v>128</v>
      </c>
      <c r="D13" s="222"/>
      <c r="E13" s="223">
        <v>0.72</v>
      </c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2"/>
      <c r="Z13" s="212"/>
      <c r="AA13" s="212"/>
      <c r="AB13" s="212"/>
      <c r="AC13" s="212"/>
      <c r="AD13" s="212"/>
      <c r="AE13" s="212"/>
      <c r="AF13" s="212"/>
      <c r="AG13" s="212" t="s">
        <v>126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>
      <c r="A14" s="231">
        <v>2</v>
      </c>
      <c r="B14" s="232" t="s">
        <v>129</v>
      </c>
      <c r="C14" s="249" t="s">
        <v>130</v>
      </c>
      <c r="D14" s="233" t="s">
        <v>117</v>
      </c>
      <c r="E14" s="234">
        <v>17.868539999999999</v>
      </c>
      <c r="F14" s="235"/>
      <c r="G14" s="236">
        <f>ROUND(E14*F14,2)</f>
        <v>0</v>
      </c>
      <c r="H14" s="235"/>
      <c r="I14" s="236">
        <f>ROUND(E14*H14,2)</f>
        <v>0</v>
      </c>
      <c r="J14" s="235"/>
      <c r="K14" s="236">
        <f>ROUND(E14*J14,2)</f>
        <v>0</v>
      </c>
      <c r="L14" s="236">
        <v>21</v>
      </c>
      <c r="M14" s="236">
        <f>G14*(1+L14/100)</f>
        <v>0</v>
      </c>
      <c r="N14" s="236">
        <v>1.7</v>
      </c>
      <c r="O14" s="236">
        <f>ROUND(E14*N14,2)</f>
        <v>30.38</v>
      </c>
      <c r="P14" s="236">
        <v>0</v>
      </c>
      <c r="Q14" s="236">
        <f>ROUND(E14*P14,2)</f>
        <v>0</v>
      </c>
      <c r="R14" s="236" t="s">
        <v>118</v>
      </c>
      <c r="S14" s="236" t="s">
        <v>119</v>
      </c>
      <c r="T14" s="237" t="s">
        <v>120</v>
      </c>
      <c r="U14" s="221">
        <v>1.587</v>
      </c>
      <c r="V14" s="221">
        <f>ROUND(E14*U14,2)</f>
        <v>28.36</v>
      </c>
      <c r="W14" s="221"/>
      <c r="X14" s="221" t="s">
        <v>121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122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>
      <c r="A15" s="219"/>
      <c r="B15" s="220"/>
      <c r="C15" s="250" t="s">
        <v>131</v>
      </c>
      <c r="D15" s="239"/>
      <c r="E15" s="239"/>
      <c r="F15" s="239"/>
      <c r="G15" s="239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12"/>
      <c r="Z15" s="212"/>
      <c r="AA15" s="212"/>
      <c r="AB15" s="212"/>
      <c r="AC15" s="212"/>
      <c r="AD15" s="212"/>
      <c r="AE15" s="212"/>
      <c r="AF15" s="212"/>
      <c r="AG15" s="212" t="s">
        <v>124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38" t="str">
        <f>C15</f>
        <v>sypaninou z vhodných hornin tř. 1 - 4 nebo materiálem připraveným podél výkopu ve vzdálenosti do 3 m od jeho kraje, pro jakoukoliv hloubku výkopu a jakoukoliv míru zhutnění,</v>
      </c>
      <c r="BB15" s="212"/>
      <c r="BC15" s="212"/>
      <c r="BD15" s="212"/>
      <c r="BE15" s="212"/>
      <c r="BF15" s="212"/>
      <c r="BG15" s="212"/>
      <c r="BH15" s="212"/>
    </row>
    <row r="16" spans="1:60" outlineLevel="1">
      <c r="A16" s="219"/>
      <c r="B16" s="220"/>
      <c r="C16" s="251" t="s">
        <v>125</v>
      </c>
      <c r="D16" s="222"/>
      <c r="E16" s="223">
        <v>19.8</v>
      </c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126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>
      <c r="A17" s="219"/>
      <c r="B17" s="220"/>
      <c r="C17" s="251" t="s">
        <v>127</v>
      </c>
      <c r="D17" s="222"/>
      <c r="E17" s="223">
        <v>0.06</v>
      </c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126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>
      <c r="A18" s="219"/>
      <c r="B18" s="220"/>
      <c r="C18" s="251" t="s">
        <v>128</v>
      </c>
      <c r="D18" s="222"/>
      <c r="E18" s="223">
        <v>0.72</v>
      </c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12"/>
      <c r="Z18" s="212"/>
      <c r="AA18" s="212"/>
      <c r="AB18" s="212"/>
      <c r="AC18" s="212"/>
      <c r="AD18" s="212"/>
      <c r="AE18" s="212"/>
      <c r="AF18" s="212"/>
      <c r="AG18" s="212" t="s">
        <v>126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>
      <c r="A19" s="219"/>
      <c r="B19" s="220"/>
      <c r="C19" s="251" t="s">
        <v>132</v>
      </c>
      <c r="D19" s="222"/>
      <c r="E19" s="223">
        <v>-1.8</v>
      </c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12"/>
      <c r="Z19" s="212"/>
      <c r="AA19" s="212"/>
      <c r="AB19" s="212"/>
      <c r="AC19" s="212"/>
      <c r="AD19" s="212"/>
      <c r="AE19" s="212"/>
      <c r="AF19" s="212"/>
      <c r="AG19" s="212" t="s">
        <v>126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>
      <c r="A20" s="219"/>
      <c r="B20" s="220"/>
      <c r="C20" s="251" t="s">
        <v>133</v>
      </c>
      <c r="D20" s="222"/>
      <c r="E20" s="223">
        <v>-0.10448</v>
      </c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12"/>
      <c r="Z20" s="212"/>
      <c r="AA20" s="212"/>
      <c r="AB20" s="212"/>
      <c r="AC20" s="212"/>
      <c r="AD20" s="212"/>
      <c r="AE20" s="212"/>
      <c r="AF20" s="212"/>
      <c r="AG20" s="212" t="s">
        <v>126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>
      <c r="A21" s="219"/>
      <c r="B21" s="220"/>
      <c r="C21" s="251" t="s">
        <v>134</v>
      </c>
      <c r="D21" s="222"/>
      <c r="E21" s="223">
        <v>-0.15386</v>
      </c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12"/>
      <c r="Z21" s="212"/>
      <c r="AA21" s="212"/>
      <c r="AB21" s="212"/>
      <c r="AC21" s="212"/>
      <c r="AD21" s="212"/>
      <c r="AE21" s="212"/>
      <c r="AF21" s="212"/>
      <c r="AG21" s="212" t="s">
        <v>126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>
      <c r="A22" s="219"/>
      <c r="B22" s="220"/>
      <c r="C22" s="251" t="s">
        <v>135</v>
      </c>
      <c r="D22" s="222"/>
      <c r="E22" s="223">
        <v>-0.65312000000000003</v>
      </c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12"/>
      <c r="Z22" s="212"/>
      <c r="AA22" s="212"/>
      <c r="AB22" s="212"/>
      <c r="AC22" s="212"/>
      <c r="AD22" s="212"/>
      <c r="AE22" s="212"/>
      <c r="AF22" s="212"/>
      <c r="AG22" s="212" t="s">
        <v>126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2.5" outlineLevel="1">
      <c r="A23" s="240">
        <v>3</v>
      </c>
      <c r="B23" s="241" t="s">
        <v>136</v>
      </c>
      <c r="C23" s="252" t="s">
        <v>137</v>
      </c>
      <c r="D23" s="242" t="s">
        <v>138</v>
      </c>
      <c r="E23" s="243">
        <v>20.58</v>
      </c>
      <c r="F23" s="244"/>
      <c r="G23" s="245">
        <f>ROUND(E23*F23,2)</f>
        <v>0</v>
      </c>
      <c r="H23" s="244"/>
      <c r="I23" s="245">
        <f>ROUND(E23*H23,2)</f>
        <v>0</v>
      </c>
      <c r="J23" s="244"/>
      <c r="K23" s="245">
        <f>ROUND(E23*J23,2)</f>
        <v>0</v>
      </c>
      <c r="L23" s="245">
        <v>21</v>
      </c>
      <c r="M23" s="245">
        <f>G23*(1+L23/100)</f>
        <v>0</v>
      </c>
      <c r="N23" s="245">
        <v>0</v>
      </c>
      <c r="O23" s="245">
        <f>ROUND(E23*N23,2)</f>
        <v>0</v>
      </c>
      <c r="P23" s="245">
        <v>0</v>
      </c>
      <c r="Q23" s="245">
        <f>ROUND(E23*P23,2)</f>
        <v>0</v>
      </c>
      <c r="R23" s="245"/>
      <c r="S23" s="245" t="s">
        <v>139</v>
      </c>
      <c r="T23" s="246" t="s">
        <v>140</v>
      </c>
      <c r="U23" s="221">
        <v>0</v>
      </c>
      <c r="V23" s="221">
        <f>ROUND(E23*U23,2)</f>
        <v>0</v>
      </c>
      <c r="W23" s="221"/>
      <c r="X23" s="221" t="s">
        <v>141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142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>
      <c r="A24" s="225" t="s">
        <v>113</v>
      </c>
      <c r="B24" s="226" t="s">
        <v>67</v>
      </c>
      <c r="C24" s="248" t="s">
        <v>68</v>
      </c>
      <c r="D24" s="227"/>
      <c r="E24" s="228"/>
      <c r="F24" s="229"/>
      <c r="G24" s="229">
        <f>SUMIF(AG25:AG27,"&lt;&gt;NOR",G25:G27)</f>
        <v>0</v>
      </c>
      <c r="H24" s="229"/>
      <c r="I24" s="229">
        <f>SUM(I25:I27)</f>
        <v>0</v>
      </c>
      <c r="J24" s="229"/>
      <c r="K24" s="229">
        <f>SUM(K25:K27)</f>
        <v>0</v>
      </c>
      <c r="L24" s="229"/>
      <c r="M24" s="229">
        <f>SUM(M25:M27)</f>
        <v>0</v>
      </c>
      <c r="N24" s="229"/>
      <c r="O24" s="229">
        <f>SUM(O25:O27)</f>
        <v>3.36</v>
      </c>
      <c r="P24" s="229"/>
      <c r="Q24" s="229">
        <f>SUM(Q25:Q27)</f>
        <v>0</v>
      </c>
      <c r="R24" s="229"/>
      <c r="S24" s="229"/>
      <c r="T24" s="230"/>
      <c r="U24" s="224"/>
      <c r="V24" s="224">
        <f>SUM(V25:V27)</f>
        <v>7.64</v>
      </c>
      <c r="W24" s="224"/>
      <c r="X24" s="224"/>
      <c r="AG24" t="s">
        <v>114</v>
      </c>
    </row>
    <row r="25" spans="1:60" outlineLevel="1">
      <c r="A25" s="231">
        <v>4</v>
      </c>
      <c r="B25" s="232" t="s">
        <v>143</v>
      </c>
      <c r="C25" s="249" t="s">
        <v>144</v>
      </c>
      <c r="D25" s="233" t="s">
        <v>117</v>
      </c>
      <c r="E25" s="234">
        <v>1.8</v>
      </c>
      <c r="F25" s="235"/>
      <c r="G25" s="236">
        <f>ROUND(E25*F25,2)</f>
        <v>0</v>
      </c>
      <c r="H25" s="235"/>
      <c r="I25" s="236">
        <f>ROUND(E25*H25,2)</f>
        <v>0</v>
      </c>
      <c r="J25" s="235"/>
      <c r="K25" s="236">
        <f>ROUND(E25*J25,2)</f>
        <v>0</v>
      </c>
      <c r="L25" s="236">
        <v>21</v>
      </c>
      <c r="M25" s="236">
        <f>G25*(1+L25/100)</f>
        <v>0</v>
      </c>
      <c r="N25" s="236">
        <v>1.8674299999999999</v>
      </c>
      <c r="O25" s="236">
        <f>ROUND(E25*N25,2)</f>
        <v>3.36</v>
      </c>
      <c r="P25" s="236">
        <v>0</v>
      </c>
      <c r="Q25" s="236">
        <f>ROUND(E25*P25,2)</f>
        <v>0</v>
      </c>
      <c r="R25" s="236" t="s">
        <v>145</v>
      </c>
      <c r="S25" s="236" t="s">
        <v>119</v>
      </c>
      <c r="T25" s="237" t="s">
        <v>120</v>
      </c>
      <c r="U25" s="221">
        <v>4.2460000000000004</v>
      </c>
      <c r="V25" s="221">
        <f>ROUND(E25*U25,2)</f>
        <v>7.64</v>
      </c>
      <c r="W25" s="221"/>
      <c r="X25" s="221" t="s">
        <v>121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122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2.5" outlineLevel="1">
      <c r="A26" s="219"/>
      <c r="B26" s="220"/>
      <c r="C26" s="250" t="s">
        <v>146</v>
      </c>
      <c r="D26" s="239"/>
      <c r="E26" s="239"/>
      <c r="F26" s="239"/>
      <c r="G26" s="239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12"/>
      <c r="Z26" s="212"/>
      <c r="AA26" s="212"/>
      <c r="AB26" s="212"/>
      <c r="AC26" s="212"/>
      <c r="AD26" s="212"/>
      <c r="AE26" s="212"/>
      <c r="AF26" s="212"/>
      <c r="AG26" s="212" t="s">
        <v>124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38" t="str">
        <f>C26</f>
        <v>nebo vodovodní uzávěry se základovou deskou (dnem) z betonu s cementovým potěrem se stěnami z betonu s vyspravením nerovností, s vynecháním prostupů ve stěnách pro potrubí a jeho obetonováním, s dodáním a osazením lehkého litinového poklopu vel. 600 x 600 mm</v>
      </c>
      <c r="BB26" s="212"/>
      <c r="BC26" s="212"/>
      <c r="BD26" s="212"/>
      <c r="BE26" s="212"/>
      <c r="BF26" s="212"/>
      <c r="BG26" s="212"/>
      <c r="BH26" s="212"/>
    </row>
    <row r="27" spans="1:60" outlineLevel="1">
      <c r="A27" s="219"/>
      <c r="B27" s="220"/>
      <c r="C27" s="251" t="s">
        <v>147</v>
      </c>
      <c r="D27" s="222"/>
      <c r="E27" s="223">
        <v>1.8</v>
      </c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12"/>
      <c r="Z27" s="212"/>
      <c r="AA27" s="212"/>
      <c r="AB27" s="212"/>
      <c r="AC27" s="212"/>
      <c r="AD27" s="212"/>
      <c r="AE27" s="212"/>
      <c r="AF27" s="212"/>
      <c r="AG27" s="212" t="s">
        <v>126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>
      <c r="A28" s="225" t="s">
        <v>113</v>
      </c>
      <c r="B28" s="226" t="s">
        <v>69</v>
      </c>
      <c r="C28" s="248" t="s">
        <v>70</v>
      </c>
      <c r="D28" s="227"/>
      <c r="E28" s="228"/>
      <c r="F28" s="229"/>
      <c r="G28" s="229">
        <f>SUMIF(AG29:AG33,"&lt;&gt;NOR",G29:G33)</f>
        <v>0</v>
      </c>
      <c r="H28" s="229"/>
      <c r="I28" s="229">
        <f>SUM(I29:I33)</f>
        <v>0</v>
      </c>
      <c r="J28" s="229"/>
      <c r="K28" s="229">
        <f>SUM(K29:K33)</f>
        <v>0</v>
      </c>
      <c r="L28" s="229"/>
      <c r="M28" s="229">
        <f>SUM(M29:M33)</f>
        <v>0</v>
      </c>
      <c r="N28" s="229"/>
      <c r="O28" s="229">
        <f>SUM(O29:O33)</f>
        <v>0</v>
      </c>
      <c r="P28" s="229"/>
      <c r="Q28" s="229">
        <f>SUM(Q29:Q33)</f>
        <v>0</v>
      </c>
      <c r="R28" s="229"/>
      <c r="S28" s="229"/>
      <c r="T28" s="230"/>
      <c r="U28" s="224"/>
      <c r="V28" s="224">
        <f>SUM(V29:V33)</f>
        <v>10.36</v>
      </c>
      <c r="W28" s="224"/>
      <c r="X28" s="224"/>
      <c r="AG28" t="s">
        <v>114</v>
      </c>
    </row>
    <row r="29" spans="1:60" outlineLevel="1">
      <c r="A29" s="231">
        <v>5</v>
      </c>
      <c r="B29" s="232" t="s">
        <v>148</v>
      </c>
      <c r="C29" s="249" t="s">
        <v>149</v>
      </c>
      <c r="D29" s="233" t="s">
        <v>138</v>
      </c>
      <c r="E29" s="234">
        <v>33.73789</v>
      </c>
      <c r="F29" s="235"/>
      <c r="G29" s="236">
        <f>ROUND(E29*F29,2)</f>
        <v>0</v>
      </c>
      <c r="H29" s="235"/>
      <c r="I29" s="236">
        <f>ROUND(E29*H29,2)</f>
        <v>0</v>
      </c>
      <c r="J29" s="235"/>
      <c r="K29" s="236">
        <f>ROUND(E29*J29,2)</f>
        <v>0</v>
      </c>
      <c r="L29" s="236">
        <v>21</v>
      </c>
      <c r="M29" s="236">
        <f>G29*(1+L29/100)</f>
        <v>0</v>
      </c>
      <c r="N29" s="236">
        <v>0</v>
      </c>
      <c r="O29" s="236">
        <f>ROUND(E29*N29,2)</f>
        <v>0</v>
      </c>
      <c r="P29" s="236">
        <v>0</v>
      </c>
      <c r="Q29" s="236">
        <f>ROUND(E29*P29,2)</f>
        <v>0</v>
      </c>
      <c r="R29" s="236" t="s">
        <v>145</v>
      </c>
      <c r="S29" s="236" t="s">
        <v>119</v>
      </c>
      <c r="T29" s="237" t="s">
        <v>120</v>
      </c>
      <c r="U29" s="221">
        <v>0.307</v>
      </c>
      <c r="V29" s="221">
        <f>ROUND(E29*U29,2)</f>
        <v>10.36</v>
      </c>
      <c r="W29" s="221"/>
      <c r="X29" s="221" t="s">
        <v>150</v>
      </c>
      <c r="Y29" s="212"/>
      <c r="Z29" s="212"/>
      <c r="AA29" s="212"/>
      <c r="AB29" s="212"/>
      <c r="AC29" s="212"/>
      <c r="AD29" s="212"/>
      <c r="AE29" s="212"/>
      <c r="AF29" s="212"/>
      <c r="AG29" s="212" t="s">
        <v>151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>
      <c r="A30" s="219"/>
      <c r="B30" s="220"/>
      <c r="C30" s="250" t="s">
        <v>152</v>
      </c>
      <c r="D30" s="239"/>
      <c r="E30" s="239"/>
      <c r="F30" s="239"/>
      <c r="G30" s="239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2"/>
      <c r="Z30" s="212"/>
      <c r="AA30" s="212"/>
      <c r="AB30" s="212"/>
      <c r="AC30" s="212"/>
      <c r="AD30" s="212"/>
      <c r="AE30" s="212"/>
      <c r="AF30" s="212"/>
      <c r="AG30" s="212" t="s">
        <v>124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38" t="str">
        <f>C30</f>
        <v>přesun hmot pro budovy občanské výstavby (JKSO 801), budovy pro bydlení (JKSO 803) budovy pro výrobu a služby (JKSO 812) s nosnou svislou konstrukcí zděnou z cihel nebo tvárnic nebo kovovou</v>
      </c>
      <c r="BB30" s="212"/>
      <c r="BC30" s="212"/>
      <c r="BD30" s="212"/>
      <c r="BE30" s="212"/>
      <c r="BF30" s="212"/>
      <c r="BG30" s="212"/>
      <c r="BH30" s="212"/>
    </row>
    <row r="31" spans="1:60" outlineLevel="1">
      <c r="A31" s="219"/>
      <c r="B31" s="220"/>
      <c r="C31" s="251" t="s">
        <v>153</v>
      </c>
      <c r="D31" s="222"/>
      <c r="E31" s="223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12"/>
      <c r="Z31" s="212"/>
      <c r="AA31" s="212"/>
      <c r="AB31" s="212"/>
      <c r="AC31" s="212"/>
      <c r="AD31" s="212"/>
      <c r="AE31" s="212"/>
      <c r="AF31" s="212"/>
      <c r="AG31" s="212" t="s">
        <v>126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>
      <c r="A32" s="219"/>
      <c r="B32" s="220"/>
      <c r="C32" s="251" t="s">
        <v>154</v>
      </c>
      <c r="D32" s="222"/>
      <c r="E32" s="223"/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12"/>
      <c r="Z32" s="212"/>
      <c r="AA32" s="212"/>
      <c r="AB32" s="212"/>
      <c r="AC32" s="212"/>
      <c r="AD32" s="212"/>
      <c r="AE32" s="212"/>
      <c r="AF32" s="212"/>
      <c r="AG32" s="212" t="s">
        <v>126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>
      <c r="A33" s="219"/>
      <c r="B33" s="220"/>
      <c r="C33" s="251" t="s">
        <v>155</v>
      </c>
      <c r="D33" s="222"/>
      <c r="E33" s="223">
        <v>33.73789</v>
      </c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12"/>
      <c r="Z33" s="212"/>
      <c r="AA33" s="212"/>
      <c r="AB33" s="212"/>
      <c r="AC33" s="212"/>
      <c r="AD33" s="212"/>
      <c r="AE33" s="212"/>
      <c r="AF33" s="212"/>
      <c r="AG33" s="212" t="s">
        <v>126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>
      <c r="A34" s="225" t="s">
        <v>113</v>
      </c>
      <c r="B34" s="226" t="s">
        <v>71</v>
      </c>
      <c r="C34" s="248" t="s">
        <v>72</v>
      </c>
      <c r="D34" s="227"/>
      <c r="E34" s="228"/>
      <c r="F34" s="229"/>
      <c r="G34" s="229">
        <f>SUMIF(AG35:AG87,"&lt;&gt;NOR",G35:G87)</f>
        <v>0</v>
      </c>
      <c r="H34" s="229"/>
      <c r="I34" s="229">
        <f>SUM(I35:I87)</f>
        <v>0</v>
      </c>
      <c r="J34" s="229"/>
      <c r="K34" s="229">
        <f>SUM(K35:K87)</f>
        <v>0</v>
      </c>
      <c r="L34" s="229"/>
      <c r="M34" s="229">
        <f>SUM(M35:M87)</f>
        <v>0</v>
      </c>
      <c r="N34" s="229"/>
      <c r="O34" s="229">
        <f>SUM(O35:O87)</f>
        <v>0.38</v>
      </c>
      <c r="P34" s="229"/>
      <c r="Q34" s="229">
        <f>SUM(Q35:Q87)</f>
        <v>0</v>
      </c>
      <c r="R34" s="229"/>
      <c r="S34" s="229"/>
      <c r="T34" s="230"/>
      <c r="U34" s="224"/>
      <c r="V34" s="224">
        <f>SUM(V35:V87)</f>
        <v>204.41</v>
      </c>
      <c r="W34" s="224"/>
      <c r="X34" s="224"/>
      <c r="AG34" t="s">
        <v>114</v>
      </c>
    </row>
    <row r="35" spans="1:60" ht="33.75" outlineLevel="1">
      <c r="A35" s="231">
        <v>6</v>
      </c>
      <c r="B35" s="232" t="s">
        <v>156</v>
      </c>
      <c r="C35" s="249" t="s">
        <v>157</v>
      </c>
      <c r="D35" s="233" t="s">
        <v>158</v>
      </c>
      <c r="E35" s="234">
        <v>10</v>
      </c>
      <c r="F35" s="235"/>
      <c r="G35" s="236">
        <f>ROUND(E35*F35,2)</f>
        <v>0</v>
      </c>
      <c r="H35" s="235"/>
      <c r="I35" s="236">
        <f>ROUND(E35*H35,2)</f>
        <v>0</v>
      </c>
      <c r="J35" s="235"/>
      <c r="K35" s="236">
        <f>ROUND(E35*J35,2)</f>
        <v>0</v>
      </c>
      <c r="L35" s="236">
        <v>21</v>
      </c>
      <c r="M35" s="236">
        <f>G35*(1+L35/100)</f>
        <v>0</v>
      </c>
      <c r="N35" s="236">
        <v>1.1000000000000001E-3</v>
      </c>
      <c r="O35" s="236">
        <f>ROUND(E35*N35,2)</f>
        <v>0.01</v>
      </c>
      <c r="P35" s="236">
        <v>0</v>
      </c>
      <c r="Q35" s="236">
        <f>ROUND(E35*P35,2)</f>
        <v>0</v>
      </c>
      <c r="R35" s="236" t="s">
        <v>159</v>
      </c>
      <c r="S35" s="236" t="s">
        <v>119</v>
      </c>
      <c r="T35" s="237" t="s">
        <v>120</v>
      </c>
      <c r="U35" s="221">
        <v>0.84150000000000003</v>
      </c>
      <c r="V35" s="221">
        <f>ROUND(E35*U35,2)</f>
        <v>8.42</v>
      </c>
      <c r="W35" s="221"/>
      <c r="X35" s="221" t="s">
        <v>121</v>
      </c>
      <c r="Y35" s="212"/>
      <c r="Z35" s="212"/>
      <c r="AA35" s="212"/>
      <c r="AB35" s="212"/>
      <c r="AC35" s="212"/>
      <c r="AD35" s="212"/>
      <c r="AE35" s="212"/>
      <c r="AF35" s="212"/>
      <c r="AG35" s="212" t="s">
        <v>122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>
      <c r="A36" s="219"/>
      <c r="B36" s="220"/>
      <c r="C36" s="250" t="s">
        <v>160</v>
      </c>
      <c r="D36" s="239"/>
      <c r="E36" s="239"/>
      <c r="F36" s="239"/>
      <c r="G36" s="239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12"/>
      <c r="Z36" s="212"/>
      <c r="AA36" s="212"/>
      <c r="AB36" s="212"/>
      <c r="AC36" s="212"/>
      <c r="AD36" s="212"/>
      <c r="AE36" s="212"/>
      <c r="AF36" s="212"/>
      <c r="AG36" s="212" t="s">
        <v>124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33.75" outlineLevel="1">
      <c r="A37" s="231">
        <v>7</v>
      </c>
      <c r="B37" s="232" t="s">
        <v>161</v>
      </c>
      <c r="C37" s="249" t="s">
        <v>162</v>
      </c>
      <c r="D37" s="233" t="s">
        <v>158</v>
      </c>
      <c r="E37" s="234">
        <v>68</v>
      </c>
      <c r="F37" s="235"/>
      <c r="G37" s="236">
        <f>ROUND(E37*F37,2)</f>
        <v>0</v>
      </c>
      <c r="H37" s="235"/>
      <c r="I37" s="236">
        <f>ROUND(E37*H37,2)</f>
        <v>0</v>
      </c>
      <c r="J37" s="235"/>
      <c r="K37" s="236">
        <f>ROUND(E37*J37,2)</f>
        <v>0</v>
      </c>
      <c r="L37" s="236">
        <v>21</v>
      </c>
      <c r="M37" s="236">
        <f>G37*(1+L37/100)</f>
        <v>0</v>
      </c>
      <c r="N37" s="236">
        <v>1.99E-3</v>
      </c>
      <c r="O37" s="236">
        <f>ROUND(E37*N37,2)</f>
        <v>0.14000000000000001</v>
      </c>
      <c r="P37" s="236">
        <v>0</v>
      </c>
      <c r="Q37" s="236">
        <f>ROUND(E37*P37,2)</f>
        <v>0</v>
      </c>
      <c r="R37" s="236" t="s">
        <v>159</v>
      </c>
      <c r="S37" s="236" t="s">
        <v>119</v>
      </c>
      <c r="T37" s="237" t="s">
        <v>120</v>
      </c>
      <c r="U37" s="221">
        <v>0.79730000000000001</v>
      </c>
      <c r="V37" s="221">
        <f>ROUND(E37*U37,2)</f>
        <v>54.22</v>
      </c>
      <c r="W37" s="221"/>
      <c r="X37" s="221" t="s">
        <v>121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122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>
      <c r="A38" s="219"/>
      <c r="B38" s="220"/>
      <c r="C38" s="250" t="s">
        <v>160</v>
      </c>
      <c r="D38" s="239"/>
      <c r="E38" s="239"/>
      <c r="F38" s="239"/>
      <c r="G38" s="239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12"/>
      <c r="Z38" s="212"/>
      <c r="AA38" s="212"/>
      <c r="AB38" s="212"/>
      <c r="AC38" s="212"/>
      <c r="AD38" s="212"/>
      <c r="AE38" s="212"/>
      <c r="AF38" s="212"/>
      <c r="AG38" s="212" t="s">
        <v>124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>
      <c r="A39" s="219"/>
      <c r="B39" s="220"/>
      <c r="C39" s="251" t="s">
        <v>163</v>
      </c>
      <c r="D39" s="222"/>
      <c r="E39" s="223">
        <v>50</v>
      </c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12"/>
      <c r="Z39" s="212"/>
      <c r="AA39" s="212"/>
      <c r="AB39" s="212"/>
      <c r="AC39" s="212"/>
      <c r="AD39" s="212"/>
      <c r="AE39" s="212"/>
      <c r="AF39" s="212"/>
      <c r="AG39" s="212" t="s">
        <v>126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>
      <c r="A40" s="219"/>
      <c r="B40" s="220"/>
      <c r="C40" s="251" t="s">
        <v>164</v>
      </c>
      <c r="D40" s="222"/>
      <c r="E40" s="223">
        <v>18</v>
      </c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12"/>
      <c r="Z40" s="212"/>
      <c r="AA40" s="212"/>
      <c r="AB40" s="212"/>
      <c r="AC40" s="212"/>
      <c r="AD40" s="212"/>
      <c r="AE40" s="212"/>
      <c r="AF40" s="212"/>
      <c r="AG40" s="212" t="s">
        <v>126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33.75" outlineLevel="1">
      <c r="A41" s="231">
        <v>8</v>
      </c>
      <c r="B41" s="232" t="s">
        <v>165</v>
      </c>
      <c r="C41" s="249" t="s">
        <v>166</v>
      </c>
      <c r="D41" s="233" t="s">
        <v>167</v>
      </c>
      <c r="E41" s="234">
        <v>1</v>
      </c>
      <c r="F41" s="235"/>
      <c r="G41" s="236">
        <f>ROUND(E41*F41,2)</f>
        <v>0</v>
      </c>
      <c r="H41" s="235"/>
      <c r="I41" s="236">
        <f>ROUND(E41*H41,2)</f>
        <v>0</v>
      </c>
      <c r="J41" s="235"/>
      <c r="K41" s="236">
        <f>ROUND(E41*J41,2)</f>
        <v>0</v>
      </c>
      <c r="L41" s="236">
        <v>21</v>
      </c>
      <c r="M41" s="236">
        <f>G41*(1+L41/100)</f>
        <v>0</v>
      </c>
      <c r="N41" s="236">
        <v>2.7999999999999998E-4</v>
      </c>
      <c r="O41" s="236">
        <f>ROUND(E41*N41,2)</f>
        <v>0</v>
      </c>
      <c r="P41" s="236">
        <v>0</v>
      </c>
      <c r="Q41" s="236">
        <f>ROUND(E41*P41,2)</f>
        <v>0</v>
      </c>
      <c r="R41" s="236" t="s">
        <v>159</v>
      </c>
      <c r="S41" s="236" t="s">
        <v>119</v>
      </c>
      <c r="T41" s="237" t="s">
        <v>120</v>
      </c>
      <c r="U41" s="221">
        <v>0.25</v>
      </c>
      <c r="V41" s="221">
        <f>ROUND(E41*U41,2)</f>
        <v>0.25</v>
      </c>
      <c r="W41" s="221"/>
      <c r="X41" s="221" t="s">
        <v>121</v>
      </c>
      <c r="Y41" s="212"/>
      <c r="Z41" s="212"/>
      <c r="AA41" s="212"/>
      <c r="AB41" s="212"/>
      <c r="AC41" s="212"/>
      <c r="AD41" s="212"/>
      <c r="AE41" s="212"/>
      <c r="AF41" s="212"/>
      <c r="AG41" s="212" t="s">
        <v>122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>
      <c r="A42" s="219"/>
      <c r="B42" s="220"/>
      <c r="C42" s="251" t="s">
        <v>54</v>
      </c>
      <c r="D42" s="222"/>
      <c r="E42" s="223">
        <v>1</v>
      </c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12"/>
      <c r="Z42" s="212"/>
      <c r="AA42" s="212"/>
      <c r="AB42" s="212"/>
      <c r="AC42" s="212"/>
      <c r="AD42" s="212"/>
      <c r="AE42" s="212"/>
      <c r="AF42" s="212"/>
      <c r="AG42" s="212" t="s">
        <v>126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33.75" outlineLevel="1">
      <c r="A43" s="231">
        <v>9</v>
      </c>
      <c r="B43" s="232" t="s">
        <v>168</v>
      </c>
      <c r="C43" s="249" t="s">
        <v>169</v>
      </c>
      <c r="D43" s="233" t="s">
        <v>167</v>
      </c>
      <c r="E43" s="234">
        <v>7</v>
      </c>
      <c r="F43" s="235"/>
      <c r="G43" s="236">
        <f>ROUND(E43*F43,2)</f>
        <v>0</v>
      </c>
      <c r="H43" s="235"/>
      <c r="I43" s="236">
        <f>ROUND(E43*H43,2)</f>
        <v>0</v>
      </c>
      <c r="J43" s="235"/>
      <c r="K43" s="236">
        <f>ROUND(E43*J43,2)</f>
        <v>0</v>
      </c>
      <c r="L43" s="236">
        <v>21</v>
      </c>
      <c r="M43" s="236">
        <f>G43*(1+L43/100)</f>
        <v>0</v>
      </c>
      <c r="N43" s="236">
        <v>7.5000000000000002E-4</v>
      </c>
      <c r="O43" s="236">
        <f>ROUND(E43*N43,2)</f>
        <v>0.01</v>
      </c>
      <c r="P43" s="236">
        <v>0</v>
      </c>
      <c r="Q43" s="236">
        <f>ROUND(E43*P43,2)</f>
        <v>0</v>
      </c>
      <c r="R43" s="236" t="s">
        <v>159</v>
      </c>
      <c r="S43" s="236" t="s">
        <v>119</v>
      </c>
      <c r="T43" s="237" t="s">
        <v>120</v>
      </c>
      <c r="U43" s="221">
        <v>0.36699999999999999</v>
      </c>
      <c r="V43" s="221">
        <f>ROUND(E43*U43,2)</f>
        <v>2.57</v>
      </c>
      <c r="W43" s="221"/>
      <c r="X43" s="221" t="s">
        <v>121</v>
      </c>
      <c r="Y43" s="212"/>
      <c r="Z43" s="212"/>
      <c r="AA43" s="212"/>
      <c r="AB43" s="212"/>
      <c r="AC43" s="212"/>
      <c r="AD43" s="212"/>
      <c r="AE43" s="212"/>
      <c r="AF43" s="212"/>
      <c r="AG43" s="212" t="s">
        <v>122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>
      <c r="A44" s="219"/>
      <c r="B44" s="220"/>
      <c r="C44" s="251" t="s">
        <v>170</v>
      </c>
      <c r="D44" s="222"/>
      <c r="E44" s="223">
        <v>7</v>
      </c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12"/>
      <c r="Z44" s="212"/>
      <c r="AA44" s="212"/>
      <c r="AB44" s="212"/>
      <c r="AC44" s="212"/>
      <c r="AD44" s="212"/>
      <c r="AE44" s="212"/>
      <c r="AF44" s="212"/>
      <c r="AG44" s="212" t="s">
        <v>126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33.75" outlineLevel="1">
      <c r="A45" s="231">
        <v>10</v>
      </c>
      <c r="B45" s="232" t="s">
        <v>171</v>
      </c>
      <c r="C45" s="249" t="s">
        <v>172</v>
      </c>
      <c r="D45" s="233" t="s">
        <v>158</v>
      </c>
      <c r="E45" s="234">
        <v>3</v>
      </c>
      <c r="F45" s="235"/>
      <c r="G45" s="236">
        <f>ROUND(E45*F45,2)</f>
        <v>0</v>
      </c>
      <c r="H45" s="235"/>
      <c r="I45" s="236">
        <f>ROUND(E45*H45,2)</f>
        <v>0</v>
      </c>
      <c r="J45" s="235"/>
      <c r="K45" s="236">
        <f>ROUND(E45*J45,2)</f>
        <v>0</v>
      </c>
      <c r="L45" s="236">
        <v>21</v>
      </c>
      <c r="M45" s="236">
        <f>G45*(1+L45/100)</f>
        <v>0</v>
      </c>
      <c r="N45" s="236">
        <v>3.2000000000000002E-3</v>
      </c>
      <c r="O45" s="236">
        <f>ROUND(E45*N45,2)</f>
        <v>0.01</v>
      </c>
      <c r="P45" s="236">
        <v>0</v>
      </c>
      <c r="Q45" s="236">
        <f>ROUND(E45*P45,2)</f>
        <v>0</v>
      </c>
      <c r="R45" s="236" t="s">
        <v>159</v>
      </c>
      <c r="S45" s="236" t="s">
        <v>119</v>
      </c>
      <c r="T45" s="237" t="s">
        <v>120</v>
      </c>
      <c r="U45" s="221">
        <v>0.78766000000000003</v>
      </c>
      <c r="V45" s="221">
        <f>ROUND(E45*U45,2)</f>
        <v>2.36</v>
      </c>
      <c r="W45" s="221"/>
      <c r="X45" s="221" t="s">
        <v>121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122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>
      <c r="A46" s="219"/>
      <c r="B46" s="220"/>
      <c r="C46" s="250" t="s">
        <v>173</v>
      </c>
      <c r="D46" s="239"/>
      <c r="E46" s="239"/>
      <c r="F46" s="239"/>
      <c r="G46" s="239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12"/>
      <c r="Z46" s="212"/>
      <c r="AA46" s="212"/>
      <c r="AB46" s="212"/>
      <c r="AC46" s="212"/>
      <c r="AD46" s="212"/>
      <c r="AE46" s="212"/>
      <c r="AF46" s="212"/>
      <c r="AG46" s="212" t="s">
        <v>124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>
      <c r="A47" s="231">
        <v>11</v>
      </c>
      <c r="B47" s="232" t="s">
        <v>174</v>
      </c>
      <c r="C47" s="249" t="s">
        <v>175</v>
      </c>
      <c r="D47" s="233" t="s">
        <v>158</v>
      </c>
      <c r="E47" s="234">
        <v>8</v>
      </c>
      <c r="F47" s="235"/>
      <c r="G47" s="236">
        <f>ROUND(E47*F47,2)</f>
        <v>0</v>
      </c>
      <c r="H47" s="235"/>
      <c r="I47" s="236">
        <f>ROUND(E47*H47,2)</f>
        <v>0</v>
      </c>
      <c r="J47" s="235"/>
      <c r="K47" s="236">
        <f>ROUND(E47*J47,2)</f>
        <v>0</v>
      </c>
      <c r="L47" s="236">
        <v>21</v>
      </c>
      <c r="M47" s="236">
        <f>G47*(1+L47/100)</f>
        <v>0</v>
      </c>
      <c r="N47" s="236">
        <v>3.4000000000000002E-4</v>
      </c>
      <c r="O47" s="236">
        <f>ROUND(E47*N47,2)</f>
        <v>0</v>
      </c>
      <c r="P47" s="236">
        <v>0</v>
      </c>
      <c r="Q47" s="236">
        <f>ROUND(E47*P47,2)</f>
        <v>0</v>
      </c>
      <c r="R47" s="236" t="s">
        <v>159</v>
      </c>
      <c r="S47" s="236" t="s">
        <v>119</v>
      </c>
      <c r="T47" s="237" t="s">
        <v>120</v>
      </c>
      <c r="U47" s="221">
        <v>0.32</v>
      </c>
      <c r="V47" s="221">
        <f>ROUND(E47*U47,2)</f>
        <v>2.56</v>
      </c>
      <c r="W47" s="221"/>
      <c r="X47" s="221" t="s">
        <v>121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122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>
      <c r="A48" s="219"/>
      <c r="B48" s="220"/>
      <c r="C48" s="250" t="s">
        <v>176</v>
      </c>
      <c r="D48" s="239"/>
      <c r="E48" s="239"/>
      <c r="F48" s="239"/>
      <c r="G48" s="239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12"/>
      <c r="Z48" s="212"/>
      <c r="AA48" s="212"/>
      <c r="AB48" s="212"/>
      <c r="AC48" s="212"/>
      <c r="AD48" s="212"/>
      <c r="AE48" s="212"/>
      <c r="AF48" s="212"/>
      <c r="AG48" s="212" t="s">
        <v>124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>
      <c r="A49" s="231">
        <v>12</v>
      </c>
      <c r="B49" s="232" t="s">
        <v>177</v>
      </c>
      <c r="C49" s="249" t="s">
        <v>178</v>
      </c>
      <c r="D49" s="233" t="s">
        <v>158</v>
      </c>
      <c r="E49" s="234">
        <v>10</v>
      </c>
      <c r="F49" s="235"/>
      <c r="G49" s="236">
        <f>ROUND(E49*F49,2)</f>
        <v>0</v>
      </c>
      <c r="H49" s="235"/>
      <c r="I49" s="236">
        <f>ROUND(E49*H49,2)</f>
        <v>0</v>
      </c>
      <c r="J49" s="235"/>
      <c r="K49" s="236">
        <f>ROUND(E49*J49,2)</f>
        <v>0</v>
      </c>
      <c r="L49" s="236">
        <v>21</v>
      </c>
      <c r="M49" s="236">
        <f>G49*(1+L49/100)</f>
        <v>0</v>
      </c>
      <c r="N49" s="236">
        <v>3.8000000000000002E-4</v>
      </c>
      <c r="O49" s="236">
        <f>ROUND(E49*N49,2)</f>
        <v>0</v>
      </c>
      <c r="P49" s="236">
        <v>0</v>
      </c>
      <c r="Q49" s="236">
        <f>ROUND(E49*P49,2)</f>
        <v>0</v>
      </c>
      <c r="R49" s="236" t="s">
        <v>159</v>
      </c>
      <c r="S49" s="236" t="s">
        <v>119</v>
      </c>
      <c r="T49" s="237" t="s">
        <v>120</v>
      </c>
      <c r="U49" s="221">
        <v>0.32</v>
      </c>
      <c r="V49" s="221">
        <f>ROUND(E49*U49,2)</f>
        <v>3.2</v>
      </c>
      <c r="W49" s="221"/>
      <c r="X49" s="221" t="s">
        <v>121</v>
      </c>
      <c r="Y49" s="212"/>
      <c r="Z49" s="212"/>
      <c r="AA49" s="212"/>
      <c r="AB49" s="212"/>
      <c r="AC49" s="212"/>
      <c r="AD49" s="212"/>
      <c r="AE49" s="212"/>
      <c r="AF49" s="212"/>
      <c r="AG49" s="212" t="s">
        <v>122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>
      <c r="A50" s="219"/>
      <c r="B50" s="220"/>
      <c r="C50" s="250" t="s">
        <v>176</v>
      </c>
      <c r="D50" s="239"/>
      <c r="E50" s="239"/>
      <c r="F50" s="239"/>
      <c r="G50" s="239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12"/>
      <c r="Z50" s="212"/>
      <c r="AA50" s="212"/>
      <c r="AB50" s="212"/>
      <c r="AC50" s="212"/>
      <c r="AD50" s="212"/>
      <c r="AE50" s="212"/>
      <c r="AF50" s="212"/>
      <c r="AG50" s="212" t="s">
        <v>124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>
      <c r="A51" s="231">
        <v>13</v>
      </c>
      <c r="B51" s="232" t="s">
        <v>179</v>
      </c>
      <c r="C51" s="249" t="s">
        <v>180</v>
      </c>
      <c r="D51" s="233" t="s">
        <v>158</v>
      </c>
      <c r="E51" s="234">
        <v>29</v>
      </c>
      <c r="F51" s="235"/>
      <c r="G51" s="236">
        <f>ROUND(E51*F51,2)</f>
        <v>0</v>
      </c>
      <c r="H51" s="235"/>
      <c r="I51" s="236">
        <f>ROUND(E51*H51,2)</f>
        <v>0</v>
      </c>
      <c r="J51" s="235"/>
      <c r="K51" s="236">
        <f>ROUND(E51*J51,2)</f>
        <v>0</v>
      </c>
      <c r="L51" s="236">
        <v>21</v>
      </c>
      <c r="M51" s="236">
        <f>G51*(1+L51/100)</f>
        <v>0</v>
      </c>
      <c r="N51" s="236">
        <v>4.6999999999999999E-4</v>
      </c>
      <c r="O51" s="236">
        <f>ROUND(E51*N51,2)</f>
        <v>0.01</v>
      </c>
      <c r="P51" s="236">
        <v>0</v>
      </c>
      <c r="Q51" s="236">
        <f>ROUND(E51*P51,2)</f>
        <v>0</v>
      </c>
      <c r="R51" s="236" t="s">
        <v>159</v>
      </c>
      <c r="S51" s="236" t="s">
        <v>119</v>
      </c>
      <c r="T51" s="237" t="s">
        <v>120</v>
      </c>
      <c r="U51" s="221">
        <v>0.35899999999999999</v>
      </c>
      <c r="V51" s="221">
        <f>ROUND(E51*U51,2)</f>
        <v>10.41</v>
      </c>
      <c r="W51" s="221"/>
      <c r="X51" s="221" t="s">
        <v>121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122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>
      <c r="A52" s="219"/>
      <c r="B52" s="220"/>
      <c r="C52" s="250" t="s">
        <v>176</v>
      </c>
      <c r="D52" s="239"/>
      <c r="E52" s="239"/>
      <c r="F52" s="239"/>
      <c r="G52" s="239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12"/>
      <c r="Z52" s="212"/>
      <c r="AA52" s="212"/>
      <c r="AB52" s="212"/>
      <c r="AC52" s="212"/>
      <c r="AD52" s="212"/>
      <c r="AE52" s="212"/>
      <c r="AF52" s="212"/>
      <c r="AG52" s="212" t="s">
        <v>124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>
      <c r="A53" s="219"/>
      <c r="B53" s="220"/>
      <c r="C53" s="251" t="s">
        <v>181</v>
      </c>
      <c r="D53" s="222"/>
      <c r="E53" s="223">
        <v>29</v>
      </c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12"/>
      <c r="Z53" s="212"/>
      <c r="AA53" s="212"/>
      <c r="AB53" s="212"/>
      <c r="AC53" s="212"/>
      <c r="AD53" s="212"/>
      <c r="AE53" s="212"/>
      <c r="AF53" s="212"/>
      <c r="AG53" s="212" t="s">
        <v>126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>
      <c r="A54" s="231">
        <v>14</v>
      </c>
      <c r="B54" s="232" t="s">
        <v>182</v>
      </c>
      <c r="C54" s="249" t="s">
        <v>183</v>
      </c>
      <c r="D54" s="233" t="s">
        <v>158</v>
      </c>
      <c r="E54" s="234">
        <v>2</v>
      </c>
      <c r="F54" s="235"/>
      <c r="G54" s="236">
        <f>ROUND(E54*F54,2)</f>
        <v>0</v>
      </c>
      <c r="H54" s="235"/>
      <c r="I54" s="236">
        <f>ROUND(E54*H54,2)</f>
        <v>0</v>
      </c>
      <c r="J54" s="235"/>
      <c r="K54" s="236">
        <f>ROUND(E54*J54,2)</f>
        <v>0</v>
      </c>
      <c r="L54" s="236">
        <v>21</v>
      </c>
      <c r="M54" s="236">
        <f>G54*(1+L54/100)</f>
        <v>0</v>
      </c>
      <c r="N54" s="236">
        <v>6.9999999999999999E-4</v>
      </c>
      <c r="O54" s="236">
        <f>ROUND(E54*N54,2)</f>
        <v>0</v>
      </c>
      <c r="P54" s="236">
        <v>0</v>
      </c>
      <c r="Q54" s="236">
        <f>ROUND(E54*P54,2)</f>
        <v>0</v>
      </c>
      <c r="R54" s="236" t="s">
        <v>159</v>
      </c>
      <c r="S54" s="236" t="s">
        <v>119</v>
      </c>
      <c r="T54" s="237" t="s">
        <v>120</v>
      </c>
      <c r="U54" s="221">
        <v>0.45200000000000001</v>
      </c>
      <c r="V54" s="221">
        <f>ROUND(E54*U54,2)</f>
        <v>0.9</v>
      </c>
      <c r="W54" s="221"/>
      <c r="X54" s="221" t="s">
        <v>121</v>
      </c>
      <c r="Y54" s="212"/>
      <c r="Z54" s="212"/>
      <c r="AA54" s="212"/>
      <c r="AB54" s="212"/>
      <c r="AC54" s="212"/>
      <c r="AD54" s="212"/>
      <c r="AE54" s="212"/>
      <c r="AF54" s="212"/>
      <c r="AG54" s="212" t="s">
        <v>122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>
      <c r="A55" s="219"/>
      <c r="B55" s="220"/>
      <c r="C55" s="250" t="s">
        <v>176</v>
      </c>
      <c r="D55" s="239"/>
      <c r="E55" s="239"/>
      <c r="F55" s="239"/>
      <c r="G55" s="239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12"/>
      <c r="Z55" s="212"/>
      <c r="AA55" s="212"/>
      <c r="AB55" s="212"/>
      <c r="AC55" s="212"/>
      <c r="AD55" s="212"/>
      <c r="AE55" s="212"/>
      <c r="AF55" s="212"/>
      <c r="AG55" s="212" t="s">
        <v>124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>
      <c r="A56" s="231">
        <v>15</v>
      </c>
      <c r="B56" s="232" t="s">
        <v>184</v>
      </c>
      <c r="C56" s="249" t="s">
        <v>185</v>
      </c>
      <c r="D56" s="233" t="s">
        <v>158</v>
      </c>
      <c r="E56" s="234">
        <v>12</v>
      </c>
      <c r="F56" s="235"/>
      <c r="G56" s="236">
        <f>ROUND(E56*F56,2)</f>
        <v>0</v>
      </c>
      <c r="H56" s="235"/>
      <c r="I56" s="236">
        <f>ROUND(E56*H56,2)</f>
        <v>0</v>
      </c>
      <c r="J56" s="235"/>
      <c r="K56" s="236">
        <f>ROUND(E56*J56,2)</f>
        <v>0</v>
      </c>
      <c r="L56" s="236">
        <v>21</v>
      </c>
      <c r="M56" s="236">
        <f>G56*(1+L56/100)</f>
        <v>0</v>
      </c>
      <c r="N56" s="236">
        <v>1.5200000000000001E-3</v>
      </c>
      <c r="O56" s="236">
        <f>ROUND(E56*N56,2)</f>
        <v>0.02</v>
      </c>
      <c r="P56" s="236">
        <v>0</v>
      </c>
      <c r="Q56" s="236">
        <f>ROUND(E56*P56,2)</f>
        <v>0</v>
      </c>
      <c r="R56" s="236" t="s">
        <v>159</v>
      </c>
      <c r="S56" s="236" t="s">
        <v>119</v>
      </c>
      <c r="T56" s="237" t="s">
        <v>120</v>
      </c>
      <c r="U56" s="221">
        <v>1.173</v>
      </c>
      <c r="V56" s="221">
        <f>ROUND(E56*U56,2)</f>
        <v>14.08</v>
      </c>
      <c r="W56" s="221"/>
      <c r="X56" s="221" t="s">
        <v>121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122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>
      <c r="A57" s="219"/>
      <c r="B57" s="220"/>
      <c r="C57" s="250" t="s">
        <v>176</v>
      </c>
      <c r="D57" s="239"/>
      <c r="E57" s="239"/>
      <c r="F57" s="239"/>
      <c r="G57" s="239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12"/>
      <c r="Z57" s="212"/>
      <c r="AA57" s="212"/>
      <c r="AB57" s="212"/>
      <c r="AC57" s="212"/>
      <c r="AD57" s="212"/>
      <c r="AE57" s="212"/>
      <c r="AF57" s="212"/>
      <c r="AG57" s="212" t="s">
        <v>124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>
      <c r="A58" s="231">
        <v>16</v>
      </c>
      <c r="B58" s="232" t="s">
        <v>186</v>
      </c>
      <c r="C58" s="249" t="s">
        <v>187</v>
      </c>
      <c r="D58" s="233" t="s">
        <v>158</v>
      </c>
      <c r="E58" s="234">
        <v>16</v>
      </c>
      <c r="F58" s="235"/>
      <c r="G58" s="236">
        <f>ROUND(E58*F58,2)</f>
        <v>0</v>
      </c>
      <c r="H58" s="235"/>
      <c r="I58" s="236">
        <f>ROUND(E58*H58,2)</f>
        <v>0</v>
      </c>
      <c r="J58" s="235"/>
      <c r="K58" s="236">
        <f>ROUND(E58*J58,2)</f>
        <v>0</v>
      </c>
      <c r="L58" s="236">
        <v>21</v>
      </c>
      <c r="M58" s="236">
        <f>G58*(1+L58/100)</f>
        <v>0</v>
      </c>
      <c r="N58" s="236">
        <v>5.1999999999999995E-4</v>
      </c>
      <c r="O58" s="236">
        <f>ROUND(E58*N58,2)</f>
        <v>0.01</v>
      </c>
      <c r="P58" s="236">
        <v>0</v>
      </c>
      <c r="Q58" s="236">
        <f>ROUND(E58*P58,2)</f>
        <v>0</v>
      </c>
      <c r="R58" s="236" t="s">
        <v>159</v>
      </c>
      <c r="S58" s="236" t="s">
        <v>119</v>
      </c>
      <c r="T58" s="237" t="s">
        <v>120</v>
      </c>
      <c r="U58" s="221">
        <v>0.52900000000000003</v>
      </c>
      <c r="V58" s="221">
        <f>ROUND(E58*U58,2)</f>
        <v>8.4600000000000009</v>
      </c>
      <c r="W58" s="221"/>
      <c r="X58" s="221" t="s">
        <v>121</v>
      </c>
      <c r="Y58" s="212"/>
      <c r="Z58" s="212"/>
      <c r="AA58" s="212"/>
      <c r="AB58" s="212"/>
      <c r="AC58" s="212"/>
      <c r="AD58" s="212"/>
      <c r="AE58" s="212"/>
      <c r="AF58" s="212"/>
      <c r="AG58" s="212" t="s">
        <v>122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>
      <c r="A59" s="219"/>
      <c r="B59" s="220"/>
      <c r="C59" s="250" t="s">
        <v>176</v>
      </c>
      <c r="D59" s="239"/>
      <c r="E59" s="239"/>
      <c r="F59" s="239"/>
      <c r="G59" s="239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12"/>
      <c r="Z59" s="212"/>
      <c r="AA59" s="212"/>
      <c r="AB59" s="212"/>
      <c r="AC59" s="212"/>
      <c r="AD59" s="212"/>
      <c r="AE59" s="212"/>
      <c r="AF59" s="212"/>
      <c r="AG59" s="212" t="s">
        <v>124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>
      <c r="A60" s="219"/>
      <c r="B60" s="220"/>
      <c r="C60" s="251" t="s">
        <v>188</v>
      </c>
      <c r="D60" s="222"/>
      <c r="E60" s="223">
        <v>16</v>
      </c>
      <c r="F60" s="221"/>
      <c r="G60" s="221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12"/>
      <c r="Z60" s="212"/>
      <c r="AA60" s="212"/>
      <c r="AB60" s="212"/>
      <c r="AC60" s="212"/>
      <c r="AD60" s="212"/>
      <c r="AE60" s="212"/>
      <c r="AF60" s="212"/>
      <c r="AG60" s="212" t="s">
        <v>126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2.5" outlineLevel="1">
      <c r="A61" s="231">
        <v>17</v>
      </c>
      <c r="B61" s="232" t="s">
        <v>189</v>
      </c>
      <c r="C61" s="249" t="s">
        <v>190</v>
      </c>
      <c r="D61" s="233" t="s">
        <v>158</v>
      </c>
      <c r="E61" s="234">
        <v>11</v>
      </c>
      <c r="F61" s="235"/>
      <c r="G61" s="236">
        <f>ROUND(E61*F61,2)</f>
        <v>0</v>
      </c>
      <c r="H61" s="235"/>
      <c r="I61" s="236">
        <f>ROUND(E61*H61,2)</f>
        <v>0</v>
      </c>
      <c r="J61" s="235"/>
      <c r="K61" s="236">
        <f>ROUND(E61*J61,2)</f>
        <v>0</v>
      </c>
      <c r="L61" s="236">
        <v>21</v>
      </c>
      <c r="M61" s="236">
        <f>G61*(1+L61/100)</f>
        <v>0</v>
      </c>
      <c r="N61" s="236">
        <v>2.0999999999999999E-3</v>
      </c>
      <c r="O61" s="236">
        <f>ROUND(E61*N61,2)</f>
        <v>0.02</v>
      </c>
      <c r="P61" s="236">
        <v>0</v>
      </c>
      <c r="Q61" s="236">
        <f>ROUND(E61*P61,2)</f>
        <v>0</v>
      </c>
      <c r="R61" s="236" t="s">
        <v>159</v>
      </c>
      <c r="S61" s="236" t="s">
        <v>119</v>
      </c>
      <c r="T61" s="237" t="s">
        <v>120</v>
      </c>
      <c r="U61" s="221">
        <v>0.8</v>
      </c>
      <c r="V61" s="221">
        <f>ROUND(E61*U61,2)</f>
        <v>8.8000000000000007</v>
      </c>
      <c r="W61" s="221"/>
      <c r="X61" s="221" t="s">
        <v>121</v>
      </c>
      <c r="Y61" s="212"/>
      <c r="Z61" s="212"/>
      <c r="AA61" s="212"/>
      <c r="AB61" s="212"/>
      <c r="AC61" s="212"/>
      <c r="AD61" s="212"/>
      <c r="AE61" s="212"/>
      <c r="AF61" s="212"/>
      <c r="AG61" s="212" t="s">
        <v>122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>
      <c r="A62" s="219"/>
      <c r="B62" s="220"/>
      <c r="C62" s="250" t="s">
        <v>176</v>
      </c>
      <c r="D62" s="239"/>
      <c r="E62" s="239"/>
      <c r="F62" s="239"/>
      <c r="G62" s="239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12"/>
      <c r="Z62" s="212"/>
      <c r="AA62" s="212"/>
      <c r="AB62" s="212"/>
      <c r="AC62" s="212"/>
      <c r="AD62" s="212"/>
      <c r="AE62" s="212"/>
      <c r="AF62" s="212"/>
      <c r="AG62" s="212" t="s">
        <v>124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2.5" outlineLevel="1">
      <c r="A63" s="231">
        <v>18</v>
      </c>
      <c r="B63" s="232" t="s">
        <v>191</v>
      </c>
      <c r="C63" s="249" t="s">
        <v>192</v>
      </c>
      <c r="D63" s="233" t="s">
        <v>158</v>
      </c>
      <c r="E63" s="234">
        <v>10</v>
      </c>
      <c r="F63" s="235"/>
      <c r="G63" s="236">
        <f>ROUND(E63*F63,2)</f>
        <v>0</v>
      </c>
      <c r="H63" s="235"/>
      <c r="I63" s="236">
        <f>ROUND(E63*H63,2)</f>
        <v>0</v>
      </c>
      <c r="J63" s="235"/>
      <c r="K63" s="236">
        <f>ROUND(E63*J63,2)</f>
        <v>0</v>
      </c>
      <c r="L63" s="236">
        <v>21</v>
      </c>
      <c r="M63" s="236">
        <f>G63*(1+L63/100)</f>
        <v>0</v>
      </c>
      <c r="N63" s="236">
        <v>2.5200000000000001E-3</v>
      </c>
      <c r="O63" s="236">
        <f>ROUND(E63*N63,2)</f>
        <v>0.03</v>
      </c>
      <c r="P63" s="236">
        <v>0</v>
      </c>
      <c r="Q63" s="236">
        <f>ROUND(E63*P63,2)</f>
        <v>0</v>
      </c>
      <c r="R63" s="236" t="s">
        <v>159</v>
      </c>
      <c r="S63" s="236" t="s">
        <v>119</v>
      </c>
      <c r="T63" s="237" t="s">
        <v>120</v>
      </c>
      <c r="U63" s="221">
        <v>0.8</v>
      </c>
      <c r="V63" s="221">
        <f>ROUND(E63*U63,2)</f>
        <v>8</v>
      </c>
      <c r="W63" s="221"/>
      <c r="X63" s="221" t="s">
        <v>121</v>
      </c>
      <c r="Y63" s="212"/>
      <c r="Z63" s="212"/>
      <c r="AA63" s="212"/>
      <c r="AB63" s="212"/>
      <c r="AC63" s="212"/>
      <c r="AD63" s="212"/>
      <c r="AE63" s="212"/>
      <c r="AF63" s="212"/>
      <c r="AG63" s="212" t="s">
        <v>122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>
      <c r="A64" s="219"/>
      <c r="B64" s="220"/>
      <c r="C64" s="250" t="s">
        <v>176</v>
      </c>
      <c r="D64" s="239"/>
      <c r="E64" s="239"/>
      <c r="F64" s="239"/>
      <c r="G64" s="239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12"/>
      <c r="Z64" s="212"/>
      <c r="AA64" s="212"/>
      <c r="AB64" s="212"/>
      <c r="AC64" s="212"/>
      <c r="AD64" s="212"/>
      <c r="AE64" s="212"/>
      <c r="AF64" s="212"/>
      <c r="AG64" s="212" t="s">
        <v>124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22.5" outlineLevel="1">
      <c r="A65" s="231">
        <v>19</v>
      </c>
      <c r="B65" s="232" t="s">
        <v>193</v>
      </c>
      <c r="C65" s="249" t="s">
        <v>194</v>
      </c>
      <c r="D65" s="233" t="s">
        <v>158</v>
      </c>
      <c r="E65" s="234">
        <v>34</v>
      </c>
      <c r="F65" s="235"/>
      <c r="G65" s="236">
        <f>ROUND(E65*F65,2)</f>
        <v>0</v>
      </c>
      <c r="H65" s="235"/>
      <c r="I65" s="236">
        <f>ROUND(E65*H65,2)</f>
        <v>0</v>
      </c>
      <c r="J65" s="235"/>
      <c r="K65" s="236">
        <f>ROUND(E65*J65,2)</f>
        <v>0</v>
      </c>
      <c r="L65" s="236">
        <v>21</v>
      </c>
      <c r="M65" s="236">
        <f>G65*(1+L65/100)</f>
        <v>0</v>
      </c>
      <c r="N65" s="236">
        <v>3.5699999999999998E-3</v>
      </c>
      <c r="O65" s="236">
        <f>ROUND(E65*N65,2)</f>
        <v>0.12</v>
      </c>
      <c r="P65" s="236">
        <v>0</v>
      </c>
      <c r="Q65" s="236">
        <f>ROUND(E65*P65,2)</f>
        <v>0</v>
      </c>
      <c r="R65" s="236" t="s">
        <v>159</v>
      </c>
      <c r="S65" s="236" t="s">
        <v>119</v>
      </c>
      <c r="T65" s="237" t="s">
        <v>120</v>
      </c>
      <c r="U65" s="221">
        <v>0.55000000000000004</v>
      </c>
      <c r="V65" s="221">
        <f>ROUND(E65*U65,2)</f>
        <v>18.7</v>
      </c>
      <c r="W65" s="221"/>
      <c r="X65" s="221" t="s">
        <v>121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122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>
      <c r="A66" s="219"/>
      <c r="B66" s="220"/>
      <c r="C66" s="250" t="s">
        <v>176</v>
      </c>
      <c r="D66" s="239"/>
      <c r="E66" s="239"/>
      <c r="F66" s="239"/>
      <c r="G66" s="239"/>
      <c r="H66" s="221"/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21"/>
      <c r="Y66" s="212"/>
      <c r="Z66" s="212"/>
      <c r="AA66" s="212"/>
      <c r="AB66" s="212"/>
      <c r="AC66" s="212"/>
      <c r="AD66" s="212"/>
      <c r="AE66" s="212"/>
      <c r="AF66" s="212"/>
      <c r="AG66" s="212" t="s">
        <v>124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>
      <c r="A67" s="231">
        <v>20</v>
      </c>
      <c r="B67" s="232" t="s">
        <v>195</v>
      </c>
      <c r="C67" s="249" t="s">
        <v>196</v>
      </c>
      <c r="D67" s="233" t="s">
        <v>167</v>
      </c>
      <c r="E67" s="234">
        <v>22</v>
      </c>
      <c r="F67" s="235"/>
      <c r="G67" s="236">
        <f>ROUND(E67*F67,2)</f>
        <v>0</v>
      </c>
      <c r="H67" s="235"/>
      <c r="I67" s="236">
        <f>ROUND(E67*H67,2)</f>
        <v>0</v>
      </c>
      <c r="J67" s="235"/>
      <c r="K67" s="236">
        <f>ROUND(E67*J67,2)</f>
        <v>0</v>
      </c>
      <c r="L67" s="236">
        <v>21</v>
      </c>
      <c r="M67" s="236">
        <f>G67*(1+L67/100)</f>
        <v>0</v>
      </c>
      <c r="N67" s="236">
        <v>0</v>
      </c>
      <c r="O67" s="236">
        <f>ROUND(E67*N67,2)</f>
        <v>0</v>
      </c>
      <c r="P67" s="236">
        <v>0</v>
      </c>
      <c r="Q67" s="236">
        <f>ROUND(E67*P67,2)</f>
        <v>0</v>
      </c>
      <c r="R67" s="236" t="s">
        <v>159</v>
      </c>
      <c r="S67" s="236" t="s">
        <v>119</v>
      </c>
      <c r="T67" s="237" t="s">
        <v>120</v>
      </c>
      <c r="U67" s="221">
        <v>0.157</v>
      </c>
      <c r="V67" s="221">
        <f>ROUND(E67*U67,2)</f>
        <v>3.45</v>
      </c>
      <c r="W67" s="221"/>
      <c r="X67" s="221" t="s">
        <v>121</v>
      </c>
      <c r="Y67" s="212"/>
      <c r="Z67" s="212"/>
      <c r="AA67" s="212"/>
      <c r="AB67" s="212"/>
      <c r="AC67" s="212"/>
      <c r="AD67" s="212"/>
      <c r="AE67" s="212"/>
      <c r="AF67" s="212"/>
      <c r="AG67" s="212" t="s">
        <v>122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>
      <c r="A68" s="219"/>
      <c r="B68" s="220"/>
      <c r="C68" s="250" t="s">
        <v>197</v>
      </c>
      <c r="D68" s="239"/>
      <c r="E68" s="239"/>
      <c r="F68" s="239"/>
      <c r="G68" s="239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12"/>
      <c r="Z68" s="212"/>
      <c r="AA68" s="212"/>
      <c r="AB68" s="212"/>
      <c r="AC68" s="212"/>
      <c r="AD68" s="212"/>
      <c r="AE68" s="212"/>
      <c r="AF68" s="212"/>
      <c r="AG68" s="212" t="s">
        <v>124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>
      <c r="A69" s="219"/>
      <c r="B69" s="220"/>
      <c r="C69" s="251" t="s">
        <v>198</v>
      </c>
      <c r="D69" s="222"/>
      <c r="E69" s="223">
        <v>22</v>
      </c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12"/>
      <c r="Z69" s="212"/>
      <c r="AA69" s="212"/>
      <c r="AB69" s="212"/>
      <c r="AC69" s="212"/>
      <c r="AD69" s="212"/>
      <c r="AE69" s="212"/>
      <c r="AF69" s="212"/>
      <c r="AG69" s="212" t="s">
        <v>126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>
      <c r="A70" s="231">
        <v>21</v>
      </c>
      <c r="B70" s="232" t="s">
        <v>199</v>
      </c>
      <c r="C70" s="249" t="s">
        <v>200</v>
      </c>
      <c r="D70" s="233" t="s">
        <v>167</v>
      </c>
      <c r="E70" s="234">
        <v>5</v>
      </c>
      <c r="F70" s="235"/>
      <c r="G70" s="236">
        <f>ROUND(E70*F70,2)</f>
        <v>0</v>
      </c>
      <c r="H70" s="235"/>
      <c r="I70" s="236">
        <f>ROUND(E70*H70,2)</f>
        <v>0</v>
      </c>
      <c r="J70" s="235"/>
      <c r="K70" s="236">
        <f>ROUND(E70*J70,2)</f>
        <v>0</v>
      </c>
      <c r="L70" s="236">
        <v>21</v>
      </c>
      <c r="M70" s="236">
        <f>G70*(1+L70/100)</f>
        <v>0</v>
      </c>
      <c r="N70" s="236">
        <v>0</v>
      </c>
      <c r="O70" s="236">
        <f>ROUND(E70*N70,2)</f>
        <v>0</v>
      </c>
      <c r="P70" s="236">
        <v>0</v>
      </c>
      <c r="Q70" s="236">
        <f>ROUND(E70*P70,2)</f>
        <v>0</v>
      </c>
      <c r="R70" s="236" t="s">
        <v>159</v>
      </c>
      <c r="S70" s="236" t="s">
        <v>119</v>
      </c>
      <c r="T70" s="237" t="s">
        <v>120</v>
      </c>
      <c r="U70" s="221">
        <v>0.17399999999999999</v>
      </c>
      <c r="V70" s="221">
        <f>ROUND(E70*U70,2)</f>
        <v>0.87</v>
      </c>
      <c r="W70" s="221"/>
      <c r="X70" s="221" t="s">
        <v>121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122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>
      <c r="A71" s="219"/>
      <c r="B71" s="220"/>
      <c r="C71" s="250" t="s">
        <v>197</v>
      </c>
      <c r="D71" s="239"/>
      <c r="E71" s="239"/>
      <c r="F71" s="239"/>
      <c r="G71" s="239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12"/>
      <c r="Z71" s="212"/>
      <c r="AA71" s="212"/>
      <c r="AB71" s="212"/>
      <c r="AC71" s="212"/>
      <c r="AD71" s="212"/>
      <c r="AE71" s="212"/>
      <c r="AF71" s="212"/>
      <c r="AG71" s="212" t="s">
        <v>124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>
      <c r="A72" s="219"/>
      <c r="B72" s="220"/>
      <c r="C72" s="251" t="s">
        <v>201</v>
      </c>
      <c r="D72" s="222"/>
      <c r="E72" s="223">
        <v>5</v>
      </c>
      <c r="F72" s="221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12"/>
      <c r="Z72" s="212"/>
      <c r="AA72" s="212"/>
      <c r="AB72" s="212"/>
      <c r="AC72" s="212"/>
      <c r="AD72" s="212"/>
      <c r="AE72" s="212"/>
      <c r="AF72" s="212"/>
      <c r="AG72" s="212" t="s">
        <v>126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>
      <c r="A73" s="231">
        <v>22</v>
      </c>
      <c r="B73" s="232" t="s">
        <v>202</v>
      </c>
      <c r="C73" s="249" t="s">
        <v>203</v>
      </c>
      <c r="D73" s="233" t="s">
        <v>167</v>
      </c>
      <c r="E73" s="234">
        <v>2</v>
      </c>
      <c r="F73" s="235"/>
      <c r="G73" s="236">
        <f>ROUND(E73*F73,2)</f>
        <v>0</v>
      </c>
      <c r="H73" s="235"/>
      <c r="I73" s="236">
        <f>ROUND(E73*H73,2)</f>
        <v>0</v>
      </c>
      <c r="J73" s="235"/>
      <c r="K73" s="236">
        <f>ROUND(E73*J73,2)</f>
        <v>0</v>
      </c>
      <c r="L73" s="236">
        <v>21</v>
      </c>
      <c r="M73" s="236">
        <f>G73*(1+L73/100)</f>
        <v>0</v>
      </c>
      <c r="N73" s="236">
        <v>0</v>
      </c>
      <c r="O73" s="236">
        <f>ROUND(E73*N73,2)</f>
        <v>0</v>
      </c>
      <c r="P73" s="236">
        <v>0</v>
      </c>
      <c r="Q73" s="236">
        <f>ROUND(E73*P73,2)</f>
        <v>0</v>
      </c>
      <c r="R73" s="236" t="s">
        <v>159</v>
      </c>
      <c r="S73" s="236" t="s">
        <v>119</v>
      </c>
      <c r="T73" s="237" t="s">
        <v>120</v>
      </c>
      <c r="U73" s="221">
        <v>0.21099999999999999</v>
      </c>
      <c r="V73" s="221">
        <f>ROUND(E73*U73,2)</f>
        <v>0.42</v>
      </c>
      <c r="W73" s="221"/>
      <c r="X73" s="221" t="s">
        <v>121</v>
      </c>
      <c r="Y73" s="212"/>
      <c r="Z73" s="212"/>
      <c r="AA73" s="212"/>
      <c r="AB73" s="212"/>
      <c r="AC73" s="212"/>
      <c r="AD73" s="212"/>
      <c r="AE73" s="212"/>
      <c r="AF73" s="212"/>
      <c r="AG73" s="212" t="s">
        <v>122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>
      <c r="A74" s="219"/>
      <c r="B74" s="220"/>
      <c r="C74" s="250" t="s">
        <v>197</v>
      </c>
      <c r="D74" s="239"/>
      <c r="E74" s="239"/>
      <c r="F74" s="239"/>
      <c r="G74" s="239"/>
      <c r="H74" s="221"/>
      <c r="I74" s="221"/>
      <c r="J74" s="221"/>
      <c r="K74" s="221"/>
      <c r="L74" s="221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12"/>
      <c r="Z74" s="212"/>
      <c r="AA74" s="212"/>
      <c r="AB74" s="212"/>
      <c r="AC74" s="212"/>
      <c r="AD74" s="212"/>
      <c r="AE74" s="212"/>
      <c r="AF74" s="212"/>
      <c r="AG74" s="212" t="s">
        <v>124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>
      <c r="A75" s="219"/>
      <c r="B75" s="220"/>
      <c r="C75" s="251" t="s">
        <v>58</v>
      </c>
      <c r="D75" s="222"/>
      <c r="E75" s="223">
        <v>2</v>
      </c>
      <c r="F75" s="221"/>
      <c r="G75" s="221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12"/>
      <c r="Z75" s="212"/>
      <c r="AA75" s="212"/>
      <c r="AB75" s="212"/>
      <c r="AC75" s="212"/>
      <c r="AD75" s="212"/>
      <c r="AE75" s="212"/>
      <c r="AF75" s="212"/>
      <c r="AG75" s="212" t="s">
        <v>126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>
      <c r="A76" s="231">
        <v>23</v>
      </c>
      <c r="B76" s="232" t="s">
        <v>204</v>
      </c>
      <c r="C76" s="249" t="s">
        <v>205</v>
      </c>
      <c r="D76" s="233" t="s">
        <v>167</v>
      </c>
      <c r="E76" s="234">
        <v>6</v>
      </c>
      <c r="F76" s="235"/>
      <c r="G76" s="236">
        <f>ROUND(E76*F76,2)</f>
        <v>0</v>
      </c>
      <c r="H76" s="235"/>
      <c r="I76" s="236">
        <f>ROUND(E76*H76,2)</f>
        <v>0</v>
      </c>
      <c r="J76" s="235"/>
      <c r="K76" s="236">
        <f>ROUND(E76*J76,2)</f>
        <v>0</v>
      </c>
      <c r="L76" s="236">
        <v>21</v>
      </c>
      <c r="M76" s="236">
        <f>G76*(1+L76/100)</f>
        <v>0</v>
      </c>
      <c r="N76" s="236">
        <v>0</v>
      </c>
      <c r="O76" s="236">
        <f>ROUND(E76*N76,2)</f>
        <v>0</v>
      </c>
      <c r="P76" s="236">
        <v>0</v>
      </c>
      <c r="Q76" s="236">
        <f>ROUND(E76*P76,2)</f>
        <v>0</v>
      </c>
      <c r="R76" s="236" t="s">
        <v>159</v>
      </c>
      <c r="S76" s="236" t="s">
        <v>119</v>
      </c>
      <c r="T76" s="237" t="s">
        <v>120</v>
      </c>
      <c r="U76" s="221">
        <v>0.25900000000000001</v>
      </c>
      <c r="V76" s="221">
        <f>ROUND(E76*U76,2)</f>
        <v>1.55</v>
      </c>
      <c r="W76" s="221"/>
      <c r="X76" s="221" t="s">
        <v>121</v>
      </c>
      <c r="Y76" s="212"/>
      <c r="Z76" s="212"/>
      <c r="AA76" s="212"/>
      <c r="AB76" s="212"/>
      <c r="AC76" s="212"/>
      <c r="AD76" s="212"/>
      <c r="AE76" s="212"/>
      <c r="AF76" s="212"/>
      <c r="AG76" s="212" t="s">
        <v>122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>
      <c r="A77" s="219"/>
      <c r="B77" s="220"/>
      <c r="C77" s="250" t="s">
        <v>197</v>
      </c>
      <c r="D77" s="239"/>
      <c r="E77" s="239"/>
      <c r="F77" s="239"/>
      <c r="G77" s="239"/>
      <c r="H77" s="221"/>
      <c r="I77" s="221"/>
      <c r="J77" s="221"/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21"/>
      <c r="Y77" s="212"/>
      <c r="Z77" s="212"/>
      <c r="AA77" s="212"/>
      <c r="AB77" s="212"/>
      <c r="AC77" s="212"/>
      <c r="AD77" s="212"/>
      <c r="AE77" s="212"/>
      <c r="AF77" s="212"/>
      <c r="AG77" s="212" t="s">
        <v>124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>
      <c r="A78" s="219"/>
      <c r="B78" s="220"/>
      <c r="C78" s="251" t="s">
        <v>206</v>
      </c>
      <c r="D78" s="222"/>
      <c r="E78" s="223">
        <v>6</v>
      </c>
      <c r="F78" s="221"/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221"/>
      <c r="R78" s="221"/>
      <c r="S78" s="221"/>
      <c r="T78" s="221"/>
      <c r="U78" s="221"/>
      <c r="V78" s="221"/>
      <c r="W78" s="221"/>
      <c r="X78" s="221"/>
      <c r="Y78" s="212"/>
      <c r="Z78" s="212"/>
      <c r="AA78" s="212"/>
      <c r="AB78" s="212"/>
      <c r="AC78" s="212"/>
      <c r="AD78" s="212"/>
      <c r="AE78" s="212"/>
      <c r="AF78" s="212"/>
      <c r="AG78" s="212" t="s">
        <v>126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22.5" outlineLevel="1">
      <c r="A79" s="240">
        <v>24</v>
      </c>
      <c r="B79" s="241" t="s">
        <v>207</v>
      </c>
      <c r="C79" s="252" t="s">
        <v>208</v>
      </c>
      <c r="D79" s="242" t="s">
        <v>167</v>
      </c>
      <c r="E79" s="243">
        <v>2</v>
      </c>
      <c r="F79" s="244"/>
      <c r="G79" s="245">
        <f>ROUND(E79*F79,2)</f>
        <v>0</v>
      </c>
      <c r="H79" s="244"/>
      <c r="I79" s="245">
        <f>ROUND(E79*H79,2)</f>
        <v>0</v>
      </c>
      <c r="J79" s="244"/>
      <c r="K79" s="245">
        <f>ROUND(E79*J79,2)</f>
        <v>0</v>
      </c>
      <c r="L79" s="245">
        <v>21</v>
      </c>
      <c r="M79" s="245">
        <f>G79*(1+L79/100)</f>
        <v>0</v>
      </c>
      <c r="N79" s="245">
        <v>1.97E-3</v>
      </c>
      <c r="O79" s="245">
        <f>ROUND(E79*N79,2)</f>
        <v>0</v>
      </c>
      <c r="P79" s="245">
        <v>0</v>
      </c>
      <c r="Q79" s="245">
        <f>ROUND(E79*P79,2)</f>
        <v>0</v>
      </c>
      <c r="R79" s="245" t="s">
        <v>159</v>
      </c>
      <c r="S79" s="245" t="s">
        <v>119</v>
      </c>
      <c r="T79" s="246" t="s">
        <v>120</v>
      </c>
      <c r="U79" s="221">
        <v>0.66</v>
      </c>
      <c r="V79" s="221">
        <f>ROUND(E79*U79,2)</f>
        <v>1.32</v>
      </c>
      <c r="W79" s="221"/>
      <c r="X79" s="221" t="s">
        <v>121</v>
      </c>
      <c r="Y79" s="212"/>
      <c r="Z79" s="212"/>
      <c r="AA79" s="212"/>
      <c r="AB79" s="212"/>
      <c r="AC79" s="212"/>
      <c r="AD79" s="212"/>
      <c r="AE79" s="212"/>
      <c r="AF79" s="212"/>
      <c r="AG79" s="212" t="s">
        <v>122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ht="33.75" outlineLevel="1">
      <c r="A80" s="240">
        <v>25</v>
      </c>
      <c r="B80" s="241" t="s">
        <v>209</v>
      </c>
      <c r="C80" s="252" t="s">
        <v>210</v>
      </c>
      <c r="D80" s="242" t="s">
        <v>167</v>
      </c>
      <c r="E80" s="243">
        <v>2</v>
      </c>
      <c r="F80" s="244"/>
      <c r="G80" s="245">
        <f>ROUND(E80*F80,2)</f>
        <v>0</v>
      </c>
      <c r="H80" s="244"/>
      <c r="I80" s="245">
        <f>ROUND(E80*H80,2)</f>
        <v>0</v>
      </c>
      <c r="J80" s="244"/>
      <c r="K80" s="245">
        <f>ROUND(E80*J80,2)</f>
        <v>0</v>
      </c>
      <c r="L80" s="245">
        <v>21</v>
      </c>
      <c r="M80" s="245">
        <f>G80*(1+L80/100)</f>
        <v>0</v>
      </c>
      <c r="N80" s="245">
        <v>1.4400000000000001E-3</v>
      </c>
      <c r="O80" s="245">
        <f>ROUND(E80*N80,2)</f>
        <v>0</v>
      </c>
      <c r="P80" s="245">
        <v>0</v>
      </c>
      <c r="Q80" s="245">
        <f>ROUND(E80*P80,2)</f>
        <v>0</v>
      </c>
      <c r="R80" s="245" t="s">
        <v>159</v>
      </c>
      <c r="S80" s="245" t="s">
        <v>119</v>
      </c>
      <c r="T80" s="246" t="s">
        <v>120</v>
      </c>
      <c r="U80" s="221">
        <v>0.127</v>
      </c>
      <c r="V80" s="221">
        <f>ROUND(E80*U80,2)</f>
        <v>0.25</v>
      </c>
      <c r="W80" s="221"/>
      <c r="X80" s="221" t="s">
        <v>121</v>
      </c>
      <c r="Y80" s="212"/>
      <c r="Z80" s="212"/>
      <c r="AA80" s="212"/>
      <c r="AB80" s="212"/>
      <c r="AC80" s="212"/>
      <c r="AD80" s="212"/>
      <c r="AE80" s="212"/>
      <c r="AF80" s="212"/>
      <c r="AG80" s="212" t="s">
        <v>122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>
      <c r="A81" s="240">
        <v>26</v>
      </c>
      <c r="B81" s="241" t="s">
        <v>211</v>
      </c>
      <c r="C81" s="252" t="s">
        <v>212</v>
      </c>
      <c r="D81" s="242" t="s">
        <v>167</v>
      </c>
      <c r="E81" s="243">
        <v>1</v>
      </c>
      <c r="F81" s="244"/>
      <c r="G81" s="245">
        <f>ROUND(E81*F81,2)</f>
        <v>0</v>
      </c>
      <c r="H81" s="244"/>
      <c r="I81" s="245">
        <f>ROUND(E81*H81,2)</f>
        <v>0</v>
      </c>
      <c r="J81" s="244"/>
      <c r="K81" s="245">
        <f>ROUND(E81*J81,2)</f>
        <v>0</v>
      </c>
      <c r="L81" s="245">
        <v>21</v>
      </c>
      <c r="M81" s="245">
        <f>G81*(1+L81/100)</f>
        <v>0</v>
      </c>
      <c r="N81" s="245">
        <v>1.2999999999999999E-4</v>
      </c>
      <c r="O81" s="245">
        <f>ROUND(E81*N81,2)</f>
        <v>0</v>
      </c>
      <c r="P81" s="245">
        <v>0</v>
      </c>
      <c r="Q81" s="245">
        <f>ROUND(E81*P81,2)</f>
        <v>0</v>
      </c>
      <c r="R81" s="245" t="s">
        <v>159</v>
      </c>
      <c r="S81" s="245" t="s">
        <v>119</v>
      </c>
      <c r="T81" s="246" t="s">
        <v>120</v>
      </c>
      <c r="U81" s="221">
        <v>0.33300000000000002</v>
      </c>
      <c r="V81" s="221">
        <f>ROUND(E81*U81,2)</f>
        <v>0.33</v>
      </c>
      <c r="W81" s="221"/>
      <c r="X81" s="221" t="s">
        <v>121</v>
      </c>
      <c r="Y81" s="212"/>
      <c r="Z81" s="212"/>
      <c r="AA81" s="212"/>
      <c r="AB81" s="212"/>
      <c r="AC81" s="212"/>
      <c r="AD81" s="212"/>
      <c r="AE81" s="212"/>
      <c r="AF81" s="212"/>
      <c r="AG81" s="212" t="s">
        <v>122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>
      <c r="A82" s="231">
        <v>27</v>
      </c>
      <c r="B82" s="232" t="s">
        <v>213</v>
      </c>
      <c r="C82" s="249" t="s">
        <v>214</v>
      </c>
      <c r="D82" s="233" t="s">
        <v>167</v>
      </c>
      <c r="E82" s="234">
        <v>7</v>
      </c>
      <c r="F82" s="235"/>
      <c r="G82" s="236">
        <f>ROUND(E82*F82,2)</f>
        <v>0</v>
      </c>
      <c r="H82" s="235"/>
      <c r="I82" s="236">
        <f>ROUND(E82*H82,2)</f>
        <v>0</v>
      </c>
      <c r="J82" s="235"/>
      <c r="K82" s="236">
        <f>ROUND(E82*J82,2)</f>
        <v>0</v>
      </c>
      <c r="L82" s="236">
        <v>21</v>
      </c>
      <c r="M82" s="236">
        <f>G82*(1+L82/100)</f>
        <v>0</v>
      </c>
      <c r="N82" s="236">
        <v>2.7E-4</v>
      </c>
      <c r="O82" s="236">
        <f>ROUND(E82*N82,2)</f>
        <v>0</v>
      </c>
      <c r="P82" s="236">
        <v>0</v>
      </c>
      <c r="Q82" s="236">
        <f>ROUND(E82*P82,2)</f>
        <v>0</v>
      </c>
      <c r="R82" s="236" t="s">
        <v>159</v>
      </c>
      <c r="S82" s="236" t="s">
        <v>119</v>
      </c>
      <c r="T82" s="237" t="s">
        <v>120</v>
      </c>
      <c r="U82" s="221">
        <v>0.33300000000000002</v>
      </c>
      <c r="V82" s="221">
        <f>ROUND(E82*U82,2)</f>
        <v>2.33</v>
      </c>
      <c r="W82" s="221"/>
      <c r="X82" s="221" t="s">
        <v>121</v>
      </c>
      <c r="Y82" s="212"/>
      <c r="Z82" s="212"/>
      <c r="AA82" s="212"/>
      <c r="AB82" s="212"/>
      <c r="AC82" s="212"/>
      <c r="AD82" s="212"/>
      <c r="AE82" s="212"/>
      <c r="AF82" s="212"/>
      <c r="AG82" s="212" t="s">
        <v>122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>
      <c r="A83" s="219"/>
      <c r="B83" s="220"/>
      <c r="C83" s="251" t="s">
        <v>170</v>
      </c>
      <c r="D83" s="222"/>
      <c r="E83" s="223">
        <v>7</v>
      </c>
      <c r="F83" s="221"/>
      <c r="G83" s="221"/>
      <c r="H83" s="221"/>
      <c r="I83" s="221"/>
      <c r="J83" s="221"/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21"/>
      <c r="V83" s="221"/>
      <c r="W83" s="221"/>
      <c r="X83" s="221"/>
      <c r="Y83" s="212"/>
      <c r="Z83" s="212"/>
      <c r="AA83" s="212"/>
      <c r="AB83" s="212"/>
      <c r="AC83" s="212"/>
      <c r="AD83" s="212"/>
      <c r="AE83" s="212"/>
      <c r="AF83" s="212"/>
      <c r="AG83" s="212" t="s">
        <v>126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>
      <c r="A84" s="231">
        <v>28</v>
      </c>
      <c r="B84" s="232" t="s">
        <v>215</v>
      </c>
      <c r="C84" s="249" t="s">
        <v>216</v>
      </c>
      <c r="D84" s="233" t="s">
        <v>158</v>
      </c>
      <c r="E84" s="234">
        <v>179</v>
      </c>
      <c r="F84" s="235"/>
      <c r="G84" s="236">
        <f>ROUND(E84*F84,2)</f>
        <v>0</v>
      </c>
      <c r="H84" s="235"/>
      <c r="I84" s="236">
        <f>ROUND(E84*H84,2)</f>
        <v>0</v>
      </c>
      <c r="J84" s="235"/>
      <c r="K84" s="236">
        <f>ROUND(E84*J84,2)</f>
        <v>0</v>
      </c>
      <c r="L84" s="236">
        <v>21</v>
      </c>
      <c r="M84" s="236">
        <f>G84*(1+L84/100)</f>
        <v>0</v>
      </c>
      <c r="N84" s="236">
        <v>0</v>
      </c>
      <c r="O84" s="236">
        <f>ROUND(E84*N84,2)</f>
        <v>0</v>
      </c>
      <c r="P84" s="236">
        <v>0</v>
      </c>
      <c r="Q84" s="236">
        <f>ROUND(E84*P84,2)</f>
        <v>0</v>
      </c>
      <c r="R84" s="236" t="s">
        <v>159</v>
      </c>
      <c r="S84" s="236" t="s">
        <v>119</v>
      </c>
      <c r="T84" s="237" t="s">
        <v>120</v>
      </c>
      <c r="U84" s="221">
        <v>0.05</v>
      </c>
      <c r="V84" s="221">
        <f>ROUND(E84*U84,2)</f>
        <v>8.9499999999999993</v>
      </c>
      <c r="W84" s="221"/>
      <c r="X84" s="221" t="s">
        <v>121</v>
      </c>
      <c r="Y84" s="212"/>
      <c r="Z84" s="212"/>
      <c r="AA84" s="212"/>
      <c r="AB84" s="212"/>
      <c r="AC84" s="212"/>
      <c r="AD84" s="212"/>
      <c r="AE84" s="212"/>
      <c r="AF84" s="212"/>
      <c r="AG84" s="212" t="s">
        <v>122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>
      <c r="A85" s="219"/>
      <c r="B85" s="220"/>
      <c r="C85" s="251" t="s">
        <v>217</v>
      </c>
      <c r="D85" s="222"/>
      <c r="E85" s="223">
        <v>179</v>
      </c>
      <c r="F85" s="221"/>
      <c r="G85" s="221"/>
      <c r="H85" s="221"/>
      <c r="I85" s="221"/>
      <c r="J85" s="221"/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12"/>
      <c r="Z85" s="212"/>
      <c r="AA85" s="212"/>
      <c r="AB85" s="212"/>
      <c r="AC85" s="212"/>
      <c r="AD85" s="212"/>
      <c r="AE85" s="212"/>
      <c r="AF85" s="212"/>
      <c r="AG85" s="212" t="s">
        <v>126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>
      <c r="A86" s="240">
        <v>29</v>
      </c>
      <c r="B86" s="241" t="s">
        <v>218</v>
      </c>
      <c r="C86" s="252" t="s">
        <v>219</v>
      </c>
      <c r="D86" s="242" t="s">
        <v>158</v>
      </c>
      <c r="E86" s="243">
        <v>34</v>
      </c>
      <c r="F86" s="244"/>
      <c r="G86" s="245">
        <f>ROUND(E86*F86,2)</f>
        <v>0</v>
      </c>
      <c r="H86" s="244"/>
      <c r="I86" s="245">
        <f>ROUND(E86*H86,2)</f>
        <v>0</v>
      </c>
      <c r="J86" s="244"/>
      <c r="K86" s="245">
        <f>ROUND(E86*J86,2)</f>
        <v>0</v>
      </c>
      <c r="L86" s="245">
        <v>21</v>
      </c>
      <c r="M86" s="245">
        <f>G86*(1+L86/100)</f>
        <v>0</v>
      </c>
      <c r="N86" s="245">
        <v>0</v>
      </c>
      <c r="O86" s="245">
        <f>ROUND(E86*N86,2)</f>
        <v>0</v>
      </c>
      <c r="P86" s="245">
        <v>0</v>
      </c>
      <c r="Q86" s="245">
        <f>ROUND(E86*P86,2)</f>
        <v>0</v>
      </c>
      <c r="R86" s="245" t="s">
        <v>159</v>
      </c>
      <c r="S86" s="245" t="s">
        <v>119</v>
      </c>
      <c r="T86" s="246" t="s">
        <v>120</v>
      </c>
      <c r="U86" s="221">
        <v>5.8999999999999997E-2</v>
      </c>
      <c r="V86" s="221">
        <f>ROUND(E86*U86,2)</f>
        <v>2.0099999999999998</v>
      </c>
      <c r="W86" s="221"/>
      <c r="X86" s="221" t="s">
        <v>121</v>
      </c>
      <c r="Y86" s="212"/>
      <c r="Z86" s="212"/>
      <c r="AA86" s="212"/>
      <c r="AB86" s="212"/>
      <c r="AC86" s="212"/>
      <c r="AD86" s="212"/>
      <c r="AE86" s="212"/>
      <c r="AF86" s="212"/>
      <c r="AG86" s="212" t="s">
        <v>122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>
      <c r="A87" s="240">
        <v>30</v>
      </c>
      <c r="B87" s="241" t="s">
        <v>220</v>
      </c>
      <c r="C87" s="252" t="s">
        <v>221</v>
      </c>
      <c r="D87" s="242" t="s">
        <v>222</v>
      </c>
      <c r="E87" s="243">
        <v>40</v>
      </c>
      <c r="F87" s="244"/>
      <c r="G87" s="245">
        <f>ROUND(E87*F87,2)</f>
        <v>0</v>
      </c>
      <c r="H87" s="244"/>
      <c r="I87" s="245">
        <f>ROUND(E87*H87,2)</f>
        <v>0</v>
      </c>
      <c r="J87" s="244"/>
      <c r="K87" s="245">
        <f>ROUND(E87*J87,2)</f>
        <v>0</v>
      </c>
      <c r="L87" s="245">
        <v>21</v>
      </c>
      <c r="M87" s="245">
        <f>G87*(1+L87/100)</f>
        <v>0</v>
      </c>
      <c r="N87" s="245">
        <v>0</v>
      </c>
      <c r="O87" s="245">
        <f>ROUND(E87*N87,2)</f>
        <v>0</v>
      </c>
      <c r="P87" s="245">
        <v>0</v>
      </c>
      <c r="Q87" s="245">
        <f>ROUND(E87*P87,2)</f>
        <v>0</v>
      </c>
      <c r="R87" s="245"/>
      <c r="S87" s="245" t="s">
        <v>139</v>
      </c>
      <c r="T87" s="246" t="s">
        <v>120</v>
      </c>
      <c r="U87" s="221">
        <v>1</v>
      </c>
      <c r="V87" s="221">
        <f>ROUND(E87*U87,2)</f>
        <v>40</v>
      </c>
      <c r="W87" s="221"/>
      <c r="X87" s="221" t="s">
        <v>223</v>
      </c>
      <c r="Y87" s="212"/>
      <c r="Z87" s="212"/>
      <c r="AA87" s="212"/>
      <c r="AB87" s="212"/>
      <c r="AC87" s="212"/>
      <c r="AD87" s="212"/>
      <c r="AE87" s="212"/>
      <c r="AF87" s="212"/>
      <c r="AG87" s="212" t="s">
        <v>224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>
      <c r="A88" s="225" t="s">
        <v>113</v>
      </c>
      <c r="B88" s="226" t="s">
        <v>73</v>
      </c>
      <c r="C88" s="248" t="s">
        <v>74</v>
      </c>
      <c r="D88" s="227"/>
      <c r="E88" s="228"/>
      <c r="F88" s="229"/>
      <c r="G88" s="229">
        <f>SUMIF(AG89:AG148,"&lt;&gt;NOR",G89:G148)</f>
        <v>0</v>
      </c>
      <c r="H88" s="229"/>
      <c r="I88" s="229">
        <f>SUM(I89:I148)</f>
        <v>0</v>
      </c>
      <c r="J88" s="229"/>
      <c r="K88" s="229">
        <f>SUM(K89:K148)</f>
        <v>0</v>
      </c>
      <c r="L88" s="229"/>
      <c r="M88" s="229">
        <f>SUM(M89:M148)</f>
        <v>0</v>
      </c>
      <c r="N88" s="229"/>
      <c r="O88" s="229">
        <f>SUM(O89:O148)</f>
        <v>0.29000000000000009</v>
      </c>
      <c r="P88" s="229"/>
      <c r="Q88" s="229">
        <f>SUM(Q89:Q148)</f>
        <v>0</v>
      </c>
      <c r="R88" s="229"/>
      <c r="S88" s="229"/>
      <c r="T88" s="230"/>
      <c r="U88" s="224"/>
      <c r="V88" s="224">
        <f>SUM(V89:V148)</f>
        <v>221.60999999999999</v>
      </c>
      <c r="W88" s="224"/>
      <c r="X88" s="224"/>
      <c r="AG88" t="s">
        <v>114</v>
      </c>
    </row>
    <row r="89" spans="1:60" ht="22.5" outlineLevel="1">
      <c r="A89" s="231">
        <v>31</v>
      </c>
      <c r="B89" s="232" t="s">
        <v>225</v>
      </c>
      <c r="C89" s="249" t="s">
        <v>226</v>
      </c>
      <c r="D89" s="233" t="s">
        <v>158</v>
      </c>
      <c r="E89" s="234">
        <v>79</v>
      </c>
      <c r="F89" s="235"/>
      <c r="G89" s="236">
        <f>ROUND(E89*F89,2)</f>
        <v>0</v>
      </c>
      <c r="H89" s="235"/>
      <c r="I89" s="236">
        <f>ROUND(E89*H89,2)</f>
        <v>0</v>
      </c>
      <c r="J89" s="235"/>
      <c r="K89" s="236">
        <f>ROUND(E89*J89,2)</f>
        <v>0</v>
      </c>
      <c r="L89" s="236">
        <v>21</v>
      </c>
      <c r="M89" s="236">
        <f>G89*(1+L89/100)</f>
        <v>0</v>
      </c>
      <c r="N89" s="236">
        <v>5.5999999999999995E-4</v>
      </c>
      <c r="O89" s="236">
        <f>ROUND(E89*N89,2)</f>
        <v>0.04</v>
      </c>
      <c r="P89" s="236">
        <v>0</v>
      </c>
      <c r="Q89" s="236">
        <f>ROUND(E89*P89,2)</f>
        <v>0</v>
      </c>
      <c r="R89" s="236" t="s">
        <v>159</v>
      </c>
      <c r="S89" s="236" t="s">
        <v>119</v>
      </c>
      <c r="T89" s="237" t="s">
        <v>120</v>
      </c>
      <c r="U89" s="221">
        <v>0.27017000000000002</v>
      </c>
      <c r="V89" s="221">
        <f>ROUND(E89*U89,2)</f>
        <v>21.34</v>
      </c>
      <c r="W89" s="221"/>
      <c r="X89" s="221" t="s">
        <v>121</v>
      </c>
      <c r="Y89" s="212"/>
      <c r="Z89" s="212"/>
      <c r="AA89" s="212"/>
      <c r="AB89" s="212"/>
      <c r="AC89" s="212"/>
      <c r="AD89" s="212"/>
      <c r="AE89" s="212"/>
      <c r="AF89" s="212"/>
      <c r="AG89" s="212" t="s">
        <v>122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>
      <c r="A90" s="219"/>
      <c r="B90" s="220"/>
      <c r="C90" s="250" t="s">
        <v>227</v>
      </c>
      <c r="D90" s="239"/>
      <c r="E90" s="239"/>
      <c r="F90" s="239"/>
      <c r="G90" s="239"/>
      <c r="H90" s="221"/>
      <c r="I90" s="221"/>
      <c r="J90" s="221"/>
      <c r="K90" s="221"/>
      <c r="L90" s="221"/>
      <c r="M90" s="221"/>
      <c r="N90" s="221"/>
      <c r="O90" s="221"/>
      <c r="P90" s="221"/>
      <c r="Q90" s="221"/>
      <c r="R90" s="221"/>
      <c r="S90" s="221"/>
      <c r="T90" s="221"/>
      <c r="U90" s="221"/>
      <c r="V90" s="221"/>
      <c r="W90" s="221"/>
      <c r="X90" s="221"/>
      <c r="Y90" s="212"/>
      <c r="Z90" s="212"/>
      <c r="AA90" s="212"/>
      <c r="AB90" s="212"/>
      <c r="AC90" s="212"/>
      <c r="AD90" s="212"/>
      <c r="AE90" s="212"/>
      <c r="AF90" s="212"/>
      <c r="AG90" s="212" t="s">
        <v>124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>
      <c r="A91" s="219"/>
      <c r="B91" s="220"/>
      <c r="C91" s="251" t="s">
        <v>228</v>
      </c>
      <c r="D91" s="222"/>
      <c r="E91" s="223">
        <v>79</v>
      </c>
      <c r="F91" s="221"/>
      <c r="G91" s="221"/>
      <c r="H91" s="221"/>
      <c r="I91" s="221"/>
      <c r="J91" s="221"/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12"/>
      <c r="Z91" s="212"/>
      <c r="AA91" s="212"/>
      <c r="AB91" s="212"/>
      <c r="AC91" s="212"/>
      <c r="AD91" s="212"/>
      <c r="AE91" s="212"/>
      <c r="AF91" s="212"/>
      <c r="AG91" s="212" t="s">
        <v>126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22.5" outlineLevel="1">
      <c r="A92" s="231">
        <v>32</v>
      </c>
      <c r="B92" s="232" t="s">
        <v>229</v>
      </c>
      <c r="C92" s="249" t="s">
        <v>230</v>
      </c>
      <c r="D92" s="233" t="s">
        <v>158</v>
      </c>
      <c r="E92" s="234">
        <v>64</v>
      </c>
      <c r="F92" s="235"/>
      <c r="G92" s="236">
        <f>ROUND(E92*F92,2)</f>
        <v>0</v>
      </c>
      <c r="H92" s="235"/>
      <c r="I92" s="236">
        <f>ROUND(E92*H92,2)</f>
        <v>0</v>
      </c>
      <c r="J92" s="235"/>
      <c r="K92" s="236">
        <f>ROUND(E92*J92,2)</f>
        <v>0</v>
      </c>
      <c r="L92" s="236">
        <v>21</v>
      </c>
      <c r="M92" s="236">
        <f>G92*(1+L92/100)</f>
        <v>0</v>
      </c>
      <c r="N92" s="236">
        <v>6.9999999999999999E-4</v>
      </c>
      <c r="O92" s="236">
        <f>ROUND(E92*N92,2)</f>
        <v>0.04</v>
      </c>
      <c r="P92" s="236">
        <v>0</v>
      </c>
      <c r="Q92" s="236">
        <f>ROUND(E92*P92,2)</f>
        <v>0</v>
      </c>
      <c r="R92" s="236" t="s">
        <v>159</v>
      </c>
      <c r="S92" s="236" t="s">
        <v>119</v>
      </c>
      <c r="T92" s="237" t="s">
        <v>120</v>
      </c>
      <c r="U92" s="221">
        <v>0.28999999999999998</v>
      </c>
      <c r="V92" s="221">
        <f>ROUND(E92*U92,2)</f>
        <v>18.559999999999999</v>
      </c>
      <c r="W92" s="221"/>
      <c r="X92" s="221" t="s">
        <v>121</v>
      </c>
      <c r="Y92" s="212"/>
      <c r="Z92" s="212"/>
      <c r="AA92" s="212"/>
      <c r="AB92" s="212"/>
      <c r="AC92" s="212"/>
      <c r="AD92" s="212"/>
      <c r="AE92" s="212"/>
      <c r="AF92" s="212"/>
      <c r="AG92" s="212" t="s">
        <v>122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>
      <c r="A93" s="219"/>
      <c r="B93" s="220"/>
      <c r="C93" s="250" t="s">
        <v>227</v>
      </c>
      <c r="D93" s="239"/>
      <c r="E93" s="239"/>
      <c r="F93" s="239"/>
      <c r="G93" s="239"/>
      <c r="H93" s="221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12"/>
      <c r="Z93" s="212"/>
      <c r="AA93" s="212"/>
      <c r="AB93" s="212"/>
      <c r="AC93" s="212"/>
      <c r="AD93" s="212"/>
      <c r="AE93" s="212"/>
      <c r="AF93" s="212"/>
      <c r="AG93" s="212" t="s">
        <v>124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>
      <c r="A94" s="219"/>
      <c r="B94" s="220"/>
      <c r="C94" s="251" t="s">
        <v>231</v>
      </c>
      <c r="D94" s="222"/>
      <c r="E94" s="223">
        <v>64</v>
      </c>
      <c r="F94" s="221"/>
      <c r="G94" s="221"/>
      <c r="H94" s="221"/>
      <c r="I94" s="221"/>
      <c r="J94" s="221"/>
      <c r="K94" s="221"/>
      <c r="L94" s="221"/>
      <c r="M94" s="221"/>
      <c r="N94" s="221"/>
      <c r="O94" s="221"/>
      <c r="P94" s="221"/>
      <c r="Q94" s="221"/>
      <c r="R94" s="221"/>
      <c r="S94" s="221"/>
      <c r="T94" s="221"/>
      <c r="U94" s="221"/>
      <c r="V94" s="221"/>
      <c r="W94" s="221"/>
      <c r="X94" s="221"/>
      <c r="Y94" s="212"/>
      <c r="Z94" s="212"/>
      <c r="AA94" s="212"/>
      <c r="AB94" s="212"/>
      <c r="AC94" s="212"/>
      <c r="AD94" s="212"/>
      <c r="AE94" s="212"/>
      <c r="AF94" s="212"/>
      <c r="AG94" s="212" t="s">
        <v>126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ht="22.5" outlineLevel="1">
      <c r="A95" s="231">
        <v>33</v>
      </c>
      <c r="B95" s="232" t="s">
        <v>232</v>
      </c>
      <c r="C95" s="249" t="s">
        <v>233</v>
      </c>
      <c r="D95" s="233" t="s">
        <v>158</v>
      </c>
      <c r="E95" s="234">
        <v>24</v>
      </c>
      <c r="F95" s="235"/>
      <c r="G95" s="236">
        <f>ROUND(E95*F95,2)</f>
        <v>0</v>
      </c>
      <c r="H95" s="235"/>
      <c r="I95" s="236">
        <f>ROUND(E95*H95,2)</f>
        <v>0</v>
      </c>
      <c r="J95" s="235"/>
      <c r="K95" s="236">
        <f>ROUND(E95*J95,2)</f>
        <v>0</v>
      </c>
      <c r="L95" s="236">
        <v>21</v>
      </c>
      <c r="M95" s="236">
        <f>G95*(1+L95/100)</f>
        <v>0</v>
      </c>
      <c r="N95" s="236">
        <v>7.9000000000000001E-4</v>
      </c>
      <c r="O95" s="236">
        <f>ROUND(E95*N95,2)</f>
        <v>0.02</v>
      </c>
      <c r="P95" s="236">
        <v>0</v>
      </c>
      <c r="Q95" s="236">
        <f>ROUND(E95*P95,2)</f>
        <v>0</v>
      </c>
      <c r="R95" s="236" t="s">
        <v>159</v>
      </c>
      <c r="S95" s="236" t="s">
        <v>119</v>
      </c>
      <c r="T95" s="237" t="s">
        <v>120</v>
      </c>
      <c r="U95" s="221">
        <v>0.34626000000000001</v>
      </c>
      <c r="V95" s="221">
        <f>ROUND(E95*U95,2)</f>
        <v>8.31</v>
      </c>
      <c r="W95" s="221"/>
      <c r="X95" s="221" t="s">
        <v>121</v>
      </c>
      <c r="Y95" s="212"/>
      <c r="Z95" s="212"/>
      <c r="AA95" s="212"/>
      <c r="AB95" s="212"/>
      <c r="AC95" s="212"/>
      <c r="AD95" s="212"/>
      <c r="AE95" s="212"/>
      <c r="AF95" s="212"/>
      <c r="AG95" s="212" t="s">
        <v>122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>
      <c r="A96" s="219"/>
      <c r="B96" s="220"/>
      <c r="C96" s="250" t="s">
        <v>227</v>
      </c>
      <c r="D96" s="239"/>
      <c r="E96" s="239"/>
      <c r="F96" s="239"/>
      <c r="G96" s="239"/>
      <c r="H96" s="221"/>
      <c r="I96" s="221"/>
      <c r="J96" s="221"/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12"/>
      <c r="Z96" s="212"/>
      <c r="AA96" s="212"/>
      <c r="AB96" s="212"/>
      <c r="AC96" s="212"/>
      <c r="AD96" s="212"/>
      <c r="AE96" s="212"/>
      <c r="AF96" s="212"/>
      <c r="AG96" s="212" t="s">
        <v>124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>
      <c r="A97" s="219"/>
      <c r="B97" s="220"/>
      <c r="C97" s="251" t="s">
        <v>234</v>
      </c>
      <c r="D97" s="222"/>
      <c r="E97" s="223">
        <v>24</v>
      </c>
      <c r="F97" s="221"/>
      <c r="G97" s="221"/>
      <c r="H97" s="221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12"/>
      <c r="Z97" s="212"/>
      <c r="AA97" s="212"/>
      <c r="AB97" s="212"/>
      <c r="AC97" s="212"/>
      <c r="AD97" s="212"/>
      <c r="AE97" s="212"/>
      <c r="AF97" s="212"/>
      <c r="AG97" s="212" t="s">
        <v>126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ht="22.5" outlineLevel="1">
      <c r="A98" s="231">
        <v>34</v>
      </c>
      <c r="B98" s="232" t="s">
        <v>235</v>
      </c>
      <c r="C98" s="249" t="s">
        <v>236</v>
      </c>
      <c r="D98" s="233" t="s">
        <v>158</v>
      </c>
      <c r="E98" s="234">
        <v>32</v>
      </c>
      <c r="F98" s="235"/>
      <c r="G98" s="236">
        <f>ROUND(E98*F98,2)</f>
        <v>0</v>
      </c>
      <c r="H98" s="235"/>
      <c r="I98" s="236">
        <f>ROUND(E98*H98,2)</f>
        <v>0</v>
      </c>
      <c r="J98" s="235"/>
      <c r="K98" s="236">
        <f>ROUND(E98*J98,2)</f>
        <v>0</v>
      </c>
      <c r="L98" s="236">
        <v>21</v>
      </c>
      <c r="M98" s="236">
        <f>G98*(1+L98/100)</f>
        <v>0</v>
      </c>
      <c r="N98" s="236">
        <v>9.1E-4</v>
      </c>
      <c r="O98" s="236">
        <f>ROUND(E98*N98,2)</f>
        <v>0.03</v>
      </c>
      <c r="P98" s="236">
        <v>0</v>
      </c>
      <c r="Q98" s="236">
        <f>ROUND(E98*P98,2)</f>
        <v>0</v>
      </c>
      <c r="R98" s="236" t="s">
        <v>159</v>
      </c>
      <c r="S98" s="236" t="s">
        <v>119</v>
      </c>
      <c r="T98" s="237" t="s">
        <v>120</v>
      </c>
      <c r="U98" s="221">
        <v>0.39748</v>
      </c>
      <c r="V98" s="221">
        <f>ROUND(E98*U98,2)</f>
        <v>12.72</v>
      </c>
      <c r="W98" s="221"/>
      <c r="X98" s="221" t="s">
        <v>121</v>
      </c>
      <c r="Y98" s="212"/>
      <c r="Z98" s="212"/>
      <c r="AA98" s="212"/>
      <c r="AB98" s="212"/>
      <c r="AC98" s="212"/>
      <c r="AD98" s="212"/>
      <c r="AE98" s="212"/>
      <c r="AF98" s="212"/>
      <c r="AG98" s="212" t="s">
        <v>122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>
      <c r="A99" s="219"/>
      <c r="B99" s="220"/>
      <c r="C99" s="250" t="s">
        <v>227</v>
      </c>
      <c r="D99" s="239"/>
      <c r="E99" s="239"/>
      <c r="F99" s="239"/>
      <c r="G99" s="239"/>
      <c r="H99" s="221"/>
      <c r="I99" s="221"/>
      <c r="J99" s="221"/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12"/>
      <c r="Z99" s="212"/>
      <c r="AA99" s="212"/>
      <c r="AB99" s="212"/>
      <c r="AC99" s="212"/>
      <c r="AD99" s="212"/>
      <c r="AE99" s="212"/>
      <c r="AF99" s="212"/>
      <c r="AG99" s="212" t="s">
        <v>124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>
      <c r="A100" s="219"/>
      <c r="B100" s="220"/>
      <c r="C100" s="251" t="s">
        <v>237</v>
      </c>
      <c r="D100" s="222"/>
      <c r="E100" s="223">
        <v>32</v>
      </c>
      <c r="F100" s="221"/>
      <c r="G100" s="221"/>
      <c r="H100" s="221"/>
      <c r="I100" s="221"/>
      <c r="J100" s="221"/>
      <c r="K100" s="221"/>
      <c r="L100" s="221"/>
      <c r="M100" s="221"/>
      <c r="N100" s="221"/>
      <c r="O100" s="221"/>
      <c r="P100" s="221"/>
      <c r="Q100" s="221"/>
      <c r="R100" s="221"/>
      <c r="S100" s="221"/>
      <c r="T100" s="221"/>
      <c r="U100" s="221"/>
      <c r="V100" s="221"/>
      <c r="W100" s="221"/>
      <c r="X100" s="221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126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ht="22.5" outlineLevel="1">
      <c r="A101" s="231">
        <v>35</v>
      </c>
      <c r="B101" s="232" t="s">
        <v>238</v>
      </c>
      <c r="C101" s="249" t="s">
        <v>239</v>
      </c>
      <c r="D101" s="233" t="s">
        <v>158</v>
      </c>
      <c r="E101" s="234">
        <v>36</v>
      </c>
      <c r="F101" s="235"/>
      <c r="G101" s="236">
        <f>ROUND(E101*F101,2)</f>
        <v>0</v>
      </c>
      <c r="H101" s="235"/>
      <c r="I101" s="236">
        <f>ROUND(E101*H101,2)</f>
        <v>0</v>
      </c>
      <c r="J101" s="235"/>
      <c r="K101" s="236">
        <f>ROUND(E101*J101,2)</f>
        <v>0</v>
      </c>
      <c r="L101" s="236">
        <v>21</v>
      </c>
      <c r="M101" s="236">
        <f>G101*(1+L101/100)</f>
        <v>0</v>
      </c>
      <c r="N101" s="236">
        <v>1.0399999999999999E-3</v>
      </c>
      <c r="O101" s="236">
        <f>ROUND(E101*N101,2)</f>
        <v>0.04</v>
      </c>
      <c r="P101" s="236">
        <v>0</v>
      </c>
      <c r="Q101" s="236">
        <f>ROUND(E101*P101,2)</f>
        <v>0</v>
      </c>
      <c r="R101" s="236" t="s">
        <v>159</v>
      </c>
      <c r="S101" s="236" t="s">
        <v>119</v>
      </c>
      <c r="T101" s="237" t="s">
        <v>120</v>
      </c>
      <c r="U101" s="221">
        <v>0.50446999999999997</v>
      </c>
      <c r="V101" s="221">
        <f>ROUND(E101*U101,2)</f>
        <v>18.16</v>
      </c>
      <c r="W101" s="221"/>
      <c r="X101" s="221" t="s">
        <v>121</v>
      </c>
      <c r="Y101" s="212"/>
      <c r="Z101" s="212"/>
      <c r="AA101" s="212"/>
      <c r="AB101" s="212"/>
      <c r="AC101" s="212"/>
      <c r="AD101" s="212"/>
      <c r="AE101" s="212"/>
      <c r="AF101" s="212"/>
      <c r="AG101" s="212" t="s">
        <v>122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>
      <c r="A102" s="219"/>
      <c r="B102" s="220"/>
      <c r="C102" s="250" t="s">
        <v>227</v>
      </c>
      <c r="D102" s="239"/>
      <c r="E102" s="239"/>
      <c r="F102" s="239"/>
      <c r="G102" s="239"/>
      <c r="H102" s="221"/>
      <c r="I102" s="221"/>
      <c r="J102" s="221"/>
      <c r="K102" s="221"/>
      <c r="L102" s="221"/>
      <c r="M102" s="221"/>
      <c r="N102" s="221"/>
      <c r="O102" s="221"/>
      <c r="P102" s="221"/>
      <c r="Q102" s="221"/>
      <c r="R102" s="221"/>
      <c r="S102" s="221"/>
      <c r="T102" s="221"/>
      <c r="U102" s="221"/>
      <c r="V102" s="221"/>
      <c r="W102" s="221"/>
      <c r="X102" s="221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124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>
      <c r="A103" s="219"/>
      <c r="B103" s="220"/>
      <c r="C103" s="251" t="s">
        <v>240</v>
      </c>
      <c r="D103" s="222"/>
      <c r="E103" s="223">
        <v>36</v>
      </c>
      <c r="F103" s="221"/>
      <c r="G103" s="221"/>
      <c r="H103" s="221"/>
      <c r="I103" s="221"/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126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ht="22.5" outlineLevel="1">
      <c r="A104" s="231">
        <v>36</v>
      </c>
      <c r="B104" s="232" t="s">
        <v>241</v>
      </c>
      <c r="C104" s="249" t="s">
        <v>242</v>
      </c>
      <c r="D104" s="233" t="s">
        <v>158</v>
      </c>
      <c r="E104" s="234">
        <v>59</v>
      </c>
      <c r="F104" s="235"/>
      <c r="G104" s="236">
        <f>ROUND(E104*F104,2)</f>
        <v>0</v>
      </c>
      <c r="H104" s="235"/>
      <c r="I104" s="236">
        <f>ROUND(E104*H104,2)</f>
        <v>0</v>
      </c>
      <c r="J104" s="235"/>
      <c r="K104" s="236">
        <f>ROUND(E104*J104,2)</f>
        <v>0</v>
      </c>
      <c r="L104" s="236">
        <v>21</v>
      </c>
      <c r="M104" s="236">
        <f>G104*(1+L104/100)</f>
        <v>0</v>
      </c>
      <c r="N104" s="236">
        <v>2.0000000000000002E-5</v>
      </c>
      <c r="O104" s="236">
        <f>ROUND(E104*N104,2)</f>
        <v>0</v>
      </c>
      <c r="P104" s="236">
        <v>0</v>
      </c>
      <c r="Q104" s="236">
        <f>ROUND(E104*P104,2)</f>
        <v>0</v>
      </c>
      <c r="R104" s="236" t="s">
        <v>159</v>
      </c>
      <c r="S104" s="236" t="s">
        <v>119</v>
      </c>
      <c r="T104" s="237" t="s">
        <v>120</v>
      </c>
      <c r="U104" s="221">
        <v>0.129</v>
      </c>
      <c r="V104" s="221">
        <f>ROUND(E104*U104,2)</f>
        <v>7.61</v>
      </c>
      <c r="W104" s="221"/>
      <c r="X104" s="221" t="s">
        <v>121</v>
      </c>
      <c r="Y104" s="212"/>
      <c r="Z104" s="212"/>
      <c r="AA104" s="212"/>
      <c r="AB104" s="212"/>
      <c r="AC104" s="212"/>
      <c r="AD104" s="212"/>
      <c r="AE104" s="212"/>
      <c r="AF104" s="212"/>
      <c r="AG104" s="212" t="s">
        <v>122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>
      <c r="A105" s="219"/>
      <c r="B105" s="220"/>
      <c r="C105" s="251" t="s">
        <v>243</v>
      </c>
      <c r="D105" s="222"/>
      <c r="E105" s="223">
        <v>59</v>
      </c>
      <c r="F105" s="221"/>
      <c r="G105" s="221"/>
      <c r="H105" s="221"/>
      <c r="I105" s="221"/>
      <c r="J105" s="221"/>
      <c r="K105" s="221"/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126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ht="22.5" outlineLevel="1">
      <c r="A106" s="231">
        <v>37</v>
      </c>
      <c r="B106" s="232" t="s">
        <v>244</v>
      </c>
      <c r="C106" s="249" t="s">
        <v>245</v>
      </c>
      <c r="D106" s="233" t="s">
        <v>158</v>
      </c>
      <c r="E106" s="234">
        <v>14</v>
      </c>
      <c r="F106" s="235"/>
      <c r="G106" s="236">
        <f>ROUND(E106*F106,2)</f>
        <v>0</v>
      </c>
      <c r="H106" s="235"/>
      <c r="I106" s="236">
        <f>ROUND(E106*H106,2)</f>
        <v>0</v>
      </c>
      <c r="J106" s="235"/>
      <c r="K106" s="236">
        <f>ROUND(E106*J106,2)</f>
        <v>0</v>
      </c>
      <c r="L106" s="236">
        <v>21</v>
      </c>
      <c r="M106" s="236">
        <f>G106*(1+L106/100)</f>
        <v>0</v>
      </c>
      <c r="N106" s="236">
        <v>4.0000000000000003E-5</v>
      </c>
      <c r="O106" s="236">
        <f>ROUND(E106*N106,2)</f>
        <v>0</v>
      </c>
      <c r="P106" s="236">
        <v>0</v>
      </c>
      <c r="Q106" s="236">
        <f>ROUND(E106*P106,2)</f>
        <v>0</v>
      </c>
      <c r="R106" s="236" t="s">
        <v>159</v>
      </c>
      <c r="S106" s="236" t="s">
        <v>119</v>
      </c>
      <c r="T106" s="237" t="s">
        <v>120</v>
      </c>
      <c r="U106" s="221">
        <v>0.129</v>
      </c>
      <c r="V106" s="221">
        <f>ROUND(E106*U106,2)</f>
        <v>1.81</v>
      </c>
      <c r="W106" s="221"/>
      <c r="X106" s="221" t="s">
        <v>121</v>
      </c>
      <c r="Y106" s="212"/>
      <c r="Z106" s="212"/>
      <c r="AA106" s="212"/>
      <c r="AB106" s="212"/>
      <c r="AC106" s="212"/>
      <c r="AD106" s="212"/>
      <c r="AE106" s="212"/>
      <c r="AF106" s="212"/>
      <c r="AG106" s="212" t="s">
        <v>122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>
      <c r="A107" s="219"/>
      <c r="B107" s="220"/>
      <c r="C107" s="251" t="s">
        <v>246</v>
      </c>
      <c r="D107" s="222"/>
      <c r="E107" s="223">
        <v>14</v>
      </c>
      <c r="F107" s="221"/>
      <c r="G107" s="221"/>
      <c r="H107" s="221"/>
      <c r="I107" s="221"/>
      <c r="J107" s="221"/>
      <c r="K107" s="221"/>
      <c r="L107" s="221"/>
      <c r="M107" s="221"/>
      <c r="N107" s="221"/>
      <c r="O107" s="221"/>
      <c r="P107" s="221"/>
      <c r="Q107" s="221"/>
      <c r="R107" s="221"/>
      <c r="S107" s="221"/>
      <c r="T107" s="221"/>
      <c r="U107" s="221"/>
      <c r="V107" s="221"/>
      <c r="W107" s="221"/>
      <c r="X107" s="221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126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ht="22.5" outlineLevel="1">
      <c r="A108" s="240">
        <v>38</v>
      </c>
      <c r="B108" s="241" t="s">
        <v>247</v>
      </c>
      <c r="C108" s="252" t="s">
        <v>248</v>
      </c>
      <c r="D108" s="242" t="s">
        <v>158</v>
      </c>
      <c r="E108" s="243">
        <v>8</v>
      </c>
      <c r="F108" s="244"/>
      <c r="G108" s="245">
        <f>ROUND(E108*F108,2)</f>
        <v>0</v>
      </c>
      <c r="H108" s="244"/>
      <c r="I108" s="245">
        <f>ROUND(E108*H108,2)</f>
        <v>0</v>
      </c>
      <c r="J108" s="244"/>
      <c r="K108" s="245">
        <f>ROUND(E108*J108,2)</f>
        <v>0</v>
      </c>
      <c r="L108" s="245">
        <v>21</v>
      </c>
      <c r="M108" s="245">
        <f>G108*(1+L108/100)</f>
        <v>0</v>
      </c>
      <c r="N108" s="245">
        <v>8.0000000000000007E-5</v>
      </c>
      <c r="O108" s="245">
        <f>ROUND(E108*N108,2)</f>
        <v>0</v>
      </c>
      <c r="P108" s="245">
        <v>0</v>
      </c>
      <c r="Q108" s="245">
        <f>ROUND(E108*P108,2)</f>
        <v>0</v>
      </c>
      <c r="R108" s="245" t="s">
        <v>159</v>
      </c>
      <c r="S108" s="245" t="s">
        <v>119</v>
      </c>
      <c r="T108" s="246" t="s">
        <v>120</v>
      </c>
      <c r="U108" s="221">
        <v>0.129</v>
      </c>
      <c r="V108" s="221">
        <f>ROUND(E108*U108,2)</f>
        <v>1.03</v>
      </c>
      <c r="W108" s="221"/>
      <c r="X108" s="221" t="s">
        <v>121</v>
      </c>
      <c r="Y108" s="212"/>
      <c r="Z108" s="212"/>
      <c r="AA108" s="212"/>
      <c r="AB108" s="212"/>
      <c r="AC108" s="212"/>
      <c r="AD108" s="212"/>
      <c r="AE108" s="212"/>
      <c r="AF108" s="212"/>
      <c r="AG108" s="212" t="s">
        <v>122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ht="22.5" outlineLevel="1">
      <c r="A109" s="240">
        <v>39</v>
      </c>
      <c r="B109" s="241" t="s">
        <v>249</v>
      </c>
      <c r="C109" s="252" t="s">
        <v>250</v>
      </c>
      <c r="D109" s="242" t="s">
        <v>158</v>
      </c>
      <c r="E109" s="243">
        <v>12</v>
      </c>
      <c r="F109" s="244"/>
      <c r="G109" s="245">
        <f>ROUND(E109*F109,2)</f>
        <v>0</v>
      </c>
      <c r="H109" s="244"/>
      <c r="I109" s="245">
        <f>ROUND(E109*H109,2)</f>
        <v>0</v>
      </c>
      <c r="J109" s="244"/>
      <c r="K109" s="245">
        <f>ROUND(E109*J109,2)</f>
        <v>0</v>
      </c>
      <c r="L109" s="245">
        <v>21</v>
      </c>
      <c r="M109" s="245">
        <f>G109*(1+L109/100)</f>
        <v>0</v>
      </c>
      <c r="N109" s="245">
        <v>6.0000000000000002E-5</v>
      </c>
      <c r="O109" s="245">
        <f>ROUND(E109*N109,2)</f>
        <v>0</v>
      </c>
      <c r="P109" s="245">
        <v>0</v>
      </c>
      <c r="Q109" s="245">
        <f>ROUND(E109*P109,2)</f>
        <v>0</v>
      </c>
      <c r="R109" s="245" t="s">
        <v>159</v>
      </c>
      <c r="S109" s="245" t="s">
        <v>119</v>
      </c>
      <c r="T109" s="246" t="s">
        <v>120</v>
      </c>
      <c r="U109" s="221">
        <v>0.14199999999999999</v>
      </c>
      <c r="V109" s="221">
        <f>ROUND(E109*U109,2)</f>
        <v>1.7</v>
      </c>
      <c r="W109" s="221"/>
      <c r="X109" s="221" t="s">
        <v>121</v>
      </c>
      <c r="Y109" s="212"/>
      <c r="Z109" s="212"/>
      <c r="AA109" s="212"/>
      <c r="AB109" s="212"/>
      <c r="AC109" s="212"/>
      <c r="AD109" s="212"/>
      <c r="AE109" s="212"/>
      <c r="AF109" s="212"/>
      <c r="AG109" s="212" t="s">
        <v>122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ht="22.5" outlineLevel="1">
      <c r="A110" s="240">
        <v>40</v>
      </c>
      <c r="B110" s="241" t="s">
        <v>251</v>
      </c>
      <c r="C110" s="252" t="s">
        <v>252</v>
      </c>
      <c r="D110" s="242" t="s">
        <v>158</v>
      </c>
      <c r="E110" s="243">
        <v>16</v>
      </c>
      <c r="F110" s="244"/>
      <c r="G110" s="245">
        <f>ROUND(E110*F110,2)</f>
        <v>0</v>
      </c>
      <c r="H110" s="244"/>
      <c r="I110" s="245">
        <f>ROUND(E110*H110,2)</f>
        <v>0</v>
      </c>
      <c r="J110" s="244"/>
      <c r="K110" s="245">
        <f>ROUND(E110*J110,2)</f>
        <v>0</v>
      </c>
      <c r="L110" s="245">
        <v>21</v>
      </c>
      <c r="M110" s="245">
        <f>G110*(1+L110/100)</f>
        <v>0</v>
      </c>
      <c r="N110" s="245">
        <v>1.1E-4</v>
      </c>
      <c r="O110" s="245">
        <f>ROUND(E110*N110,2)</f>
        <v>0</v>
      </c>
      <c r="P110" s="245">
        <v>0</v>
      </c>
      <c r="Q110" s="245">
        <f>ROUND(E110*P110,2)</f>
        <v>0</v>
      </c>
      <c r="R110" s="245" t="s">
        <v>159</v>
      </c>
      <c r="S110" s="245" t="s">
        <v>119</v>
      </c>
      <c r="T110" s="246" t="s">
        <v>120</v>
      </c>
      <c r="U110" s="221">
        <v>0.157</v>
      </c>
      <c r="V110" s="221">
        <f>ROUND(E110*U110,2)</f>
        <v>2.5099999999999998</v>
      </c>
      <c r="W110" s="221"/>
      <c r="X110" s="221" t="s">
        <v>121</v>
      </c>
      <c r="Y110" s="212"/>
      <c r="Z110" s="212"/>
      <c r="AA110" s="212"/>
      <c r="AB110" s="212"/>
      <c r="AC110" s="212"/>
      <c r="AD110" s="212"/>
      <c r="AE110" s="212"/>
      <c r="AF110" s="212"/>
      <c r="AG110" s="212" t="s">
        <v>122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ht="22.5" outlineLevel="1">
      <c r="A111" s="240">
        <v>41</v>
      </c>
      <c r="B111" s="241" t="s">
        <v>253</v>
      </c>
      <c r="C111" s="252" t="s">
        <v>254</v>
      </c>
      <c r="D111" s="242" t="s">
        <v>158</v>
      </c>
      <c r="E111" s="243">
        <v>18</v>
      </c>
      <c r="F111" s="244"/>
      <c r="G111" s="245">
        <f>ROUND(E111*F111,2)</f>
        <v>0</v>
      </c>
      <c r="H111" s="244"/>
      <c r="I111" s="245">
        <f>ROUND(E111*H111,2)</f>
        <v>0</v>
      </c>
      <c r="J111" s="244"/>
      <c r="K111" s="245">
        <f>ROUND(E111*J111,2)</f>
        <v>0</v>
      </c>
      <c r="L111" s="245">
        <v>21</v>
      </c>
      <c r="M111" s="245">
        <f>G111*(1+L111/100)</f>
        <v>0</v>
      </c>
      <c r="N111" s="245">
        <v>1.3999999999999999E-4</v>
      </c>
      <c r="O111" s="245">
        <f>ROUND(E111*N111,2)</f>
        <v>0</v>
      </c>
      <c r="P111" s="245">
        <v>0</v>
      </c>
      <c r="Q111" s="245">
        <f>ROUND(E111*P111,2)</f>
        <v>0</v>
      </c>
      <c r="R111" s="245" t="s">
        <v>159</v>
      </c>
      <c r="S111" s="245" t="s">
        <v>119</v>
      </c>
      <c r="T111" s="246" t="s">
        <v>120</v>
      </c>
      <c r="U111" s="221">
        <v>0.17</v>
      </c>
      <c r="V111" s="221">
        <f>ROUND(E111*U111,2)</f>
        <v>3.06</v>
      </c>
      <c r="W111" s="221"/>
      <c r="X111" s="221" t="s">
        <v>121</v>
      </c>
      <c r="Y111" s="212"/>
      <c r="Z111" s="212"/>
      <c r="AA111" s="212"/>
      <c r="AB111" s="212"/>
      <c r="AC111" s="212"/>
      <c r="AD111" s="212"/>
      <c r="AE111" s="212"/>
      <c r="AF111" s="212"/>
      <c r="AG111" s="212" t="s">
        <v>122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>
      <c r="A112" s="231">
        <v>42</v>
      </c>
      <c r="B112" s="232" t="s">
        <v>255</v>
      </c>
      <c r="C112" s="249" t="s">
        <v>256</v>
      </c>
      <c r="D112" s="233" t="s">
        <v>167</v>
      </c>
      <c r="E112" s="234">
        <v>42</v>
      </c>
      <c r="F112" s="235"/>
      <c r="G112" s="236">
        <f>ROUND(E112*F112,2)</f>
        <v>0</v>
      </c>
      <c r="H112" s="235"/>
      <c r="I112" s="236">
        <f>ROUND(E112*H112,2)</f>
        <v>0</v>
      </c>
      <c r="J112" s="235"/>
      <c r="K112" s="236">
        <f>ROUND(E112*J112,2)</f>
        <v>0</v>
      </c>
      <c r="L112" s="236">
        <v>21</v>
      </c>
      <c r="M112" s="236">
        <f>G112*(1+L112/100)</f>
        <v>0</v>
      </c>
      <c r="N112" s="236">
        <v>0</v>
      </c>
      <c r="O112" s="236">
        <f>ROUND(E112*N112,2)</f>
        <v>0</v>
      </c>
      <c r="P112" s="236">
        <v>0</v>
      </c>
      <c r="Q112" s="236">
        <f>ROUND(E112*P112,2)</f>
        <v>0</v>
      </c>
      <c r="R112" s="236" t="s">
        <v>159</v>
      </c>
      <c r="S112" s="236" t="s">
        <v>119</v>
      </c>
      <c r="T112" s="237" t="s">
        <v>120</v>
      </c>
      <c r="U112" s="221">
        <v>0.42499999999999999</v>
      </c>
      <c r="V112" s="221">
        <f>ROUND(E112*U112,2)</f>
        <v>17.850000000000001</v>
      </c>
      <c r="W112" s="221"/>
      <c r="X112" s="221" t="s">
        <v>121</v>
      </c>
      <c r="Y112" s="212"/>
      <c r="Z112" s="212"/>
      <c r="AA112" s="212"/>
      <c r="AB112" s="212"/>
      <c r="AC112" s="212"/>
      <c r="AD112" s="212"/>
      <c r="AE112" s="212"/>
      <c r="AF112" s="212"/>
      <c r="AG112" s="212" t="s">
        <v>122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>
      <c r="A113" s="219"/>
      <c r="B113" s="220"/>
      <c r="C113" s="251" t="s">
        <v>257</v>
      </c>
      <c r="D113" s="222"/>
      <c r="E113" s="223">
        <v>42</v>
      </c>
      <c r="F113" s="221"/>
      <c r="G113" s="221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21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126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>
      <c r="A114" s="240">
        <v>43</v>
      </c>
      <c r="B114" s="241" t="s">
        <v>258</v>
      </c>
      <c r="C114" s="252" t="s">
        <v>259</v>
      </c>
      <c r="D114" s="242" t="s">
        <v>167</v>
      </c>
      <c r="E114" s="243">
        <v>42</v>
      </c>
      <c r="F114" s="244"/>
      <c r="G114" s="245">
        <f>ROUND(E114*F114,2)</f>
        <v>0</v>
      </c>
      <c r="H114" s="244"/>
      <c r="I114" s="245">
        <f>ROUND(E114*H114,2)</f>
        <v>0</v>
      </c>
      <c r="J114" s="244"/>
      <c r="K114" s="245">
        <f>ROUND(E114*J114,2)</f>
        <v>0</v>
      </c>
      <c r="L114" s="245">
        <v>21</v>
      </c>
      <c r="M114" s="245">
        <f>G114*(1+L114/100)</f>
        <v>0</v>
      </c>
      <c r="N114" s="245">
        <v>1.8000000000000001E-4</v>
      </c>
      <c r="O114" s="245">
        <f>ROUND(E114*N114,2)</f>
        <v>0.01</v>
      </c>
      <c r="P114" s="245">
        <v>0</v>
      </c>
      <c r="Q114" s="245">
        <f>ROUND(E114*P114,2)</f>
        <v>0</v>
      </c>
      <c r="R114" s="245" t="s">
        <v>159</v>
      </c>
      <c r="S114" s="245" t="s">
        <v>119</v>
      </c>
      <c r="T114" s="246" t="s">
        <v>120</v>
      </c>
      <c r="U114" s="221">
        <v>0.254</v>
      </c>
      <c r="V114" s="221">
        <f>ROUND(E114*U114,2)</f>
        <v>10.67</v>
      </c>
      <c r="W114" s="221"/>
      <c r="X114" s="221" t="s">
        <v>121</v>
      </c>
      <c r="Y114" s="212"/>
      <c r="Z114" s="212"/>
      <c r="AA114" s="212"/>
      <c r="AB114" s="212"/>
      <c r="AC114" s="212"/>
      <c r="AD114" s="212"/>
      <c r="AE114" s="212"/>
      <c r="AF114" s="212"/>
      <c r="AG114" s="212" t="s">
        <v>122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ht="22.5" outlineLevel="1">
      <c r="A115" s="240">
        <v>44</v>
      </c>
      <c r="B115" s="241" t="s">
        <v>260</v>
      </c>
      <c r="C115" s="252" t="s">
        <v>261</v>
      </c>
      <c r="D115" s="242" t="s">
        <v>167</v>
      </c>
      <c r="E115" s="243">
        <v>2</v>
      </c>
      <c r="F115" s="244"/>
      <c r="G115" s="245">
        <f>ROUND(E115*F115,2)</f>
        <v>0</v>
      </c>
      <c r="H115" s="244"/>
      <c r="I115" s="245">
        <f>ROUND(E115*H115,2)</f>
        <v>0</v>
      </c>
      <c r="J115" s="244"/>
      <c r="K115" s="245">
        <f>ROUND(E115*J115,2)</f>
        <v>0</v>
      </c>
      <c r="L115" s="245">
        <v>21</v>
      </c>
      <c r="M115" s="245">
        <f>G115*(1+L115/100)</f>
        <v>0</v>
      </c>
      <c r="N115" s="245">
        <v>2.5999999999999998E-4</v>
      </c>
      <c r="O115" s="245">
        <f>ROUND(E115*N115,2)</f>
        <v>0</v>
      </c>
      <c r="P115" s="245">
        <v>0</v>
      </c>
      <c r="Q115" s="245">
        <f>ROUND(E115*P115,2)</f>
        <v>0</v>
      </c>
      <c r="R115" s="245" t="s">
        <v>159</v>
      </c>
      <c r="S115" s="245" t="s">
        <v>119</v>
      </c>
      <c r="T115" s="246" t="s">
        <v>120</v>
      </c>
      <c r="U115" s="221">
        <v>0.16500000000000001</v>
      </c>
      <c r="V115" s="221">
        <f>ROUND(E115*U115,2)</f>
        <v>0.33</v>
      </c>
      <c r="W115" s="221"/>
      <c r="X115" s="221" t="s">
        <v>121</v>
      </c>
      <c r="Y115" s="212"/>
      <c r="Z115" s="212"/>
      <c r="AA115" s="212"/>
      <c r="AB115" s="212"/>
      <c r="AC115" s="212"/>
      <c r="AD115" s="212"/>
      <c r="AE115" s="212"/>
      <c r="AF115" s="212"/>
      <c r="AG115" s="212" t="s">
        <v>122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ht="22.5" outlineLevel="1">
      <c r="A116" s="240">
        <v>45</v>
      </c>
      <c r="B116" s="241" t="s">
        <v>262</v>
      </c>
      <c r="C116" s="252" t="s">
        <v>263</v>
      </c>
      <c r="D116" s="242" t="s">
        <v>167</v>
      </c>
      <c r="E116" s="243">
        <v>9</v>
      </c>
      <c r="F116" s="244"/>
      <c r="G116" s="245">
        <f>ROUND(E116*F116,2)</f>
        <v>0</v>
      </c>
      <c r="H116" s="244"/>
      <c r="I116" s="245">
        <f>ROUND(E116*H116,2)</f>
        <v>0</v>
      </c>
      <c r="J116" s="244"/>
      <c r="K116" s="245">
        <f>ROUND(E116*J116,2)</f>
        <v>0</v>
      </c>
      <c r="L116" s="245">
        <v>21</v>
      </c>
      <c r="M116" s="245">
        <f>G116*(1+L116/100)</f>
        <v>0</v>
      </c>
      <c r="N116" s="245">
        <v>3.8999999999999999E-4</v>
      </c>
      <c r="O116" s="245">
        <f>ROUND(E116*N116,2)</f>
        <v>0</v>
      </c>
      <c r="P116" s="245">
        <v>0</v>
      </c>
      <c r="Q116" s="245">
        <f>ROUND(E116*P116,2)</f>
        <v>0</v>
      </c>
      <c r="R116" s="245" t="s">
        <v>159</v>
      </c>
      <c r="S116" s="245" t="s">
        <v>119</v>
      </c>
      <c r="T116" s="246" t="s">
        <v>120</v>
      </c>
      <c r="U116" s="221">
        <v>0.20699999999999999</v>
      </c>
      <c r="V116" s="221">
        <f>ROUND(E116*U116,2)</f>
        <v>1.86</v>
      </c>
      <c r="W116" s="221"/>
      <c r="X116" s="221" t="s">
        <v>121</v>
      </c>
      <c r="Y116" s="212"/>
      <c r="Z116" s="212"/>
      <c r="AA116" s="212"/>
      <c r="AB116" s="212"/>
      <c r="AC116" s="212"/>
      <c r="AD116" s="212"/>
      <c r="AE116" s="212"/>
      <c r="AF116" s="212"/>
      <c r="AG116" s="212" t="s">
        <v>122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ht="22.5" outlineLevel="1">
      <c r="A117" s="240">
        <v>46</v>
      </c>
      <c r="B117" s="241" t="s">
        <v>264</v>
      </c>
      <c r="C117" s="252" t="s">
        <v>265</v>
      </c>
      <c r="D117" s="242" t="s">
        <v>167</v>
      </c>
      <c r="E117" s="243">
        <v>3</v>
      </c>
      <c r="F117" s="244"/>
      <c r="G117" s="245">
        <f>ROUND(E117*F117,2)</f>
        <v>0</v>
      </c>
      <c r="H117" s="244"/>
      <c r="I117" s="245">
        <f>ROUND(E117*H117,2)</f>
        <v>0</v>
      </c>
      <c r="J117" s="244"/>
      <c r="K117" s="245">
        <f>ROUND(E117*J117,2)</f>
        <v>0</v>
      </c>
      <c r="L117" s="245">
        <v>21</v>
      </c>
      <c r="M117" s="245">
        <f>G117*(1+L117/100)</f>
        <v>0</v>
      </c>
      <c r="N117" s="245">
        <v>5.6999999999999998E-4</v>
      </c>
      <c r="O117" s="245">
        <f>ROUND(E117*N117,2)</f>
        <v>0</v>
      </c>
      <c r="P117" s="245">
        <v>0</v>
      </c>
      <c r="Q117" s="245">
        <f>ROUND(E117*P117,2)</f>
        <v>0</v>
      </c>
      <c r="R117" s="245" t="s">
        <v>159</v>
      </c>
      <c r="S117" s="245" t="s">
        <v>119</v>
      </c>
      <c r="T117" s="246" t="s">
        <v>120</v>
      </c>
      <c r="U117" s="221">
        <v>0.22700000000000001</v>
      </c>
      <c r="V117" s="221">
        <f>ROUND(E117*U117,2)</f>
        <v>0.68</v>
      </c>
      <c r="W117" s="221"/>
      <c r="X117" s="221" t="s">
        <v>121</v>
      </c>
      <c r="Y117" s="212"/>
      <c r="Z117" s="212"/>
      <c r="AA117" s="212"/>
      <c r="AB117" s="212"/>
      <c r="AC117" s="212"/>
      <c r="AD117" s="212"/>
      <c r="AE117" s="212"/>
      <c r="AF117" s="212"/>
      <c r="AG117" s="212" t="s">
        <v>122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ht="22.5" outlineLevel="1">
      <c r="A118" s="240">
        <v>47</v>
      </c>
      <c r="B118" s="241" t="s">
        <v>266</v>
      </c>
      <c r="C118" s="252" t="s">
        <v>267</v>
      </c>
      <c r="D118" s="242" t="s">
        <v>167</v>
      </c>
      <c r="E118" s="243">
        <v>2</v>
      </c>
      <c r="F118" s="244"/>
      <c r="G118" s="245">
        <f>ROUND(E118*F118,2)</f>
        <v>0</v>
      </c>
      <c r="H118" s="244"/>
      <c r="I118" s="245">
        <f>ROUND(E118*H118,2)</f>
        <v>0</v>
      </c>
      <c r="J118" s="244"/>
      <c r="K118" s="245">
        <f>ROUND(E118*J118,2)</f>
        <v>0</v>
      </c>
      <c r="L118" s="245">
        <v>21</v>
      </c>
      <c r="M118" s="245">
        <f>G118*(1+L118/100)</f>
        <v>0</v>
      </c>
      <c r="N118" s="245">
        <v>8.0000000000000004E-4</v>
      </c>
      <c r="O118" s="245">
        <f>ROUND(E118*N118,2)</f>
        <v>0</v>
      </c>
      <c r="P118" s="245">
        <v>0</v>
      </c>
      <c r="Q118" s="245">
        <f>ROUND(E118*P118,2)</f>
        <v>0</v>
      </c>
      <c r="R118" s="245" t="s">
        <v>159</v>
      </c>
      <c r="S118" s="245" t="s">
        <v>119</v>
      </c>
      <c r="T118" s="246" t="s">
        <v>120</v>
      </c>
      <c r="U118" s="221">
        <v>0.26900000000000002</v>
      </c>
      <c r="V118" s="221">
        <f>ROUND(E118*U118,2)</f>
        <v>0.54</v>
      </c>
      <c r="W118" s="221"/>
      <c r="X118" s="221" t="s">
        <v>121</v>
      </c>
      <c r="Y118" s="212"/>
      <c r="Z118" s="212"/>
      <c r="AA118" s="212"/>
      <c r="AB118" s="212"/>
      <c r="AC118" s="212"/>
      <c r="AD118" s="212"/>
      <c r="AE118" s="212"/>
      <c r="AF118" s="212"/>
      <c r="AG118" s="212" t="s">
        <v>122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ht="22.5" outlineLevel="1">
      <c r="A119" s="240">
        <v>48</v>
      </c>
      <c r="B119" s="241" t="s">
        <v>268</v>
      </c>
      <c r="C119" s="252" t="s">
        <v>269</v>
      </c>
      <c r="D119" s="242" t="s">
        <v>167</v>
      </c>
      <c r="E119" s="243">
        <v>2</v>
      </c>
      <c r="F119" s="244"/>
      <c r="G119" s="245">
        <f>ROUND(E119*F119,2)</f>
        <v>0</v>
      </c>
      <c r="H119" s="244"/>
      <c r="I119" s="245">
        <f>ROUND(E119*H119,2)</f>
        <v>0</v>
      </c>
      <c r="J119" s="244"/>
      <c r="K119" s="245">
        <f>ROUND(E119*J119,2)</f>
        <v>0</v>
      </c>
      <c r="L119" s="245">
        <v>21</v>
      </c>
      <c r="M119" s="245">
        <f>G119*(1+L119/100)</f>
        <v>0</v>
      </c>
      <c r="N119" s="245">
        <v>1.1800000000000001E-3</v>
      </c>
      <c r="O119" s="245">
        <f>ROUND(E119*N119,2)</f>
        <v>0</v>
      </c>
      <c r="P119" s="245">
        <v>0</v>
      </c>
      <c r="Q119" s="245">
        <f>ROUND(E119*P119,2)</f>
        <v>0</v>
      </c>
      <c r="R119" s="245" t="s">
        <v>159</v>
      </c>
      <c r="S119" s="245" t="s">
        <v>119</v>
      </c>
      <c r="T119" s="246" t="s">
        <v>120</v>
      </c>
      <c r="U119" s="221">
        <v>0.35099999999999998</v>
      </c>
      <c r="V119" s="221">
        <f>ROUND(E119*U119,2)</f>
        <v>0.7</v>
      </c>
      <c r="W119" s="221"/>
      <c r="X119" s="221" t="s">
        <v>121</v>
      </c>
      <c r="Y119" s="212"/>
      <c r="Z119" s="212"/>
      <c r="AA119" s="212"/>
      <c r="AB119" s="212"/>
      <c r="AC119" s="212"/>
      <c r="AD119" s="212"/>
      <c r="AE119" s="212"/>
      <c r="AF119" s="212"/>
      <c r="AG119" s="212" t="s">
        <v>122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>
      <c r="A120" s="231">
        <v>49</v>
      </c>
      <c r="B120" s="232" t="s">
        <v>270</v>
      </c>
      <c r="C120" s="249" t="s">
        <v>271</v>
      </c>
      <c r="D120" s="233" t="s">
        <v>158</v>
      </c>
      <c r="E120" s="234">
        <v>235</v>
      </c>
      <c r="F120" s="235"/>
      <c r="G120" s="236">
        <f>ROUND(E120*F120,2)</f>
        <v>0</v>
      </c>
      <c r="H120" s="235"/>
      <c r="I120" s="236">
        <f>ROUND(E120*H120,2)</f>
        <v>0</v>
      </c>
      <c r="J120" s="235"/>
      <c r="K120" s="236">
        <f>ROUND(E120*J120,2)</f>
        <v>0</v>
      </c>
      <c r="L120" s="236">
        <v>21</v>
      </c>
      <c r="M120" s="236">
        <f>G120*(1+L120/100)</f>
        <v>0</v>
      </c>
      <c r="N120" s="236">
        <v>1.8000000000000001E-4</v>
      </c>
      <c r="O120" s="236">
        <f>ROUND(E120*N120,2)</f>
        <v>0.04</v>
      </c>
      <c r="P120" s="236">
        <v>0</v>
      </c>
      <c r="Q120" s="236">
        <f>ROUND(E120*P120,2)</f>
        <v>0</v>
      </c>
      <c r="R120" s="236" t="s">
        <v>159</v>
      </c>
      <c r="S120" s="236" t="s">
        <v>119</v>
      </c>
      <c r="T120" s="237" t="s">
        <v>120</v>
      </c>
      <c r="U120" s="221">
        <v>7.0000000000000007E-2</v>
      </c>
      <c r="V120" s="221">
        <f>ROUND(E120*U120,2)</f>
        <v>16.45</v>
      </c>
      <c r="W120" s="221"/>
      <c r="X120" s="221" t="s">
        <v>121</v>
      </c>
      <c r="Y120" s="212"/>
      <c r="Z120" s="212"/>
      <c r="AA120" s="212"/>
      <c r="AB120" s="212"/>
      <c r="AC120" s="212"/>
      <c r="AD120" s="212"/>
      <c r="AE120" s="212"/>
      <c r="AF120" s="212"/>
      <c r="AG120" s="212" t="s">
        <v>122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>
      <c r="A121" s="219"/>
      <c r="B121" s="220"/>
      <c r="C121" s="251" t="s">
        <v>272</v>
      </c>
      <c r="D121" s="222"/>
      <c r="E121" s="223">
        <v>235</v>
      </c>
      <c r="F121" s="221"/>
      <c r="G121" s="221"/>
      <c r="H121" s="221"/>
      <c r="I121" s="221"/>
      <c r="J121" s="221"/>
      <c r="K121" s="221"/>
      <c r="L121" s="221"/>
      <c r="M121" s="221"/>
      <c r="N121" s="221"/>
      <c r="O121" s="221"/>
      <c r="P121" s="221"/>
      <c r="Q121" s="221"/>
      <c r="R121" s="221"/>
      <c r="S121" s="221"/>
      <c r="T121" s="221"/>
      <c r="U121" s="221"/>
      <c r="V121" s="221"/>
      <c r="W121" s="221"/>
      <c r="X121" s="221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126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>
      <c r="A122" s="240">
        <v>50</v>
      </c>
      <c r="B122" s="241" t="s">
        <v>273</v>
      </c>
      <c r="C122" s="252" t="s">
        <v>274</v>
      </c>
      <c r="D122" s="242" t="s">
        <v>158</v>
      </c>
      <c r="E122" s="243">
        <v>235</v>
      </c>
      <c r="F122" s="244"/>
      <c r="G122" s="245">
        <f>ROUND(E122*F122,2)</f>
        <v>0</v>
      </c>
      <c r="H122" s="244"/>
      <c r="I122" s="245">
        <f>ROUND(E122*H122,2)</f>
        <v>0</v>
      </c>
      <c r="J122" s="244"/>
      <c r="K122" s="245">
        <f>ROUND(E122*J122,2)</f>
        <v>0</v>
      </c>
      <c r="L122" s="245">
        <v>21</v>
      </c>
      <c r="M122" s="245">
        <f>G122*(1+L122/100)</f>
        <v>0</v>
      </c>
      <c r="N122" s="245">
        <v>1.0000000000000001E-5</v>
      </c>
      <c r="O122" s="245">
        <f>ROUND(E122*N122,2)</f>
        <v>0</v>
      </c>
      <c r="P122" s="245">
        <v>0</v>
      </c>
      <c r="Q122" s="245">
        <f>ROUND(E122*P122,2)</f>
        <v>0</v>
      </c>
      <c r="R122" s="245" t="s">
        <v>159</v>
      </c>
      <c r="S122" s="245" t="s">
        <v>119</v>
      </c>
      <c r="T122" s="246" t="s">
        <v>120</v>
      </c>
      <c r="U122" s="221">
        <v>6.2E-2</v>
      </c>
      <c r="V122" s="221">
        <f>ROUND(E122*U122,2)</f>
        <v>14.57</v>
      </c>
      <c r="W122" s="221"/>
      <c r="X122" s="221" t="s">
        <v>121</v>
      </c>
      <c r="Y122" s="212"/>
      <c r="Z122" s="212"/>
      <c r="AA122" s="212"/>
      <c r="AB122" s="212"/>
      <c r="AC122" s="212"/>
      <c r="AD122" s="212"/>
      <c r="AE122" s="212"/>
      <c r="AF122" s="212"/>
      <c r="AG122" s="212" t="s">
        <v>122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ht="22.5" outlineLevel="1">
      <c r="A123" s="240">
        <v>51</v>
      </c>
      <c r="B123" s="241" t="s">
        <v>275</v>
      </c>
      <c r="C123" s="252" t="s">
        <v>276</v>
      </c>
      <c r="D123" s="242" t="s">
        <v>167</v>
      </c>
      <c r="E123" s="243">
        <v>1</v>
      </c>
      <c r="F123" s="244"/>
      <c r="G123" s="245">
        <f>ROUND(E123*F123,2)</f>
        <v>0</v>
      </c>
      <c r="H123" s="244"/>
      <c r="I123" s="245">
        <f>ROUND(E123*H123,2)</f>
        <v>0</v>
      </c>
      <c r="J123" s="244"/>
      <c r="K123" s="245">
        <f>ROUND(E123*J123,2)</f>
        <v>0</v>
      </c>
      <c r="L123" s="245">
        <v>21</v>
      </c>
      <c r="M123" s="245">
        <f>G123*(1+L123/100)</f>
        <v>0</v>
      </c>
      <c r="N123" s="245">
        <v>8.4999999999999995E-4</v>
      </c>
      <c r="O123" s="245">
        <f>ROUND(E123*N123,2)</f>
        <v>0</v>
      </c>
      <c r="P123" s="245">
        <v>0</v>
      </c>
      <c r="Q123" s="245">
        <f>ROUND(E123*P123,2)</f>
        <v>0</v>
      </c>
      <c r="R123" s="245" t="s">
        <v>277</v>
      </c>
      <c r="S123" s="245" t="s">
        <v>119</v>
      </c>
      <c r="T123" s="246" t="s">
        <v>120</v>
      </c>
      <c r="U123" s="221">
        <v>0.17</v>
      </c>
      <c r="V123" s="221">
        <f>ROUND(E123*U123,2)</f>
        <v>0.17</v>
      </c>
      <c r="W123" s="221"/>
      <c r="X123" s="221" t="s">
        <v>121</v>
      </c>
      <c r="Y123" s="212"/>
      <c r="Z123" s="212"/>
      <c r="AA123" s="212"/>
      <c r="AB123" s="212"/>
      <c r="AC123" s="212"/>
      <c r="AD123" s="212"/>
      <c r="AE123" s="212"/>
      <c r="AF123" s="212"/>
      <c r="AG123" s="212" t="s">
        <v>122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ht="22.5" outlineLevel="1">
      <c r="A124" s="240">
        <v>52</v>
      </c>
      <c r="B124" s="241" t="s">
        <v>278</v>
      </c>
      <c r="C124" s="252" t="s">
        <v>279</v>
      </c>
      <c r="D124" s="242" t="s">
        <v>167</v>
      </c>
      <c r="E124" s="243">
        <v>1</v>
      </c>
      <c r="F124" s="244"/>
      <c r="G124" s="245">
        <f>ROUND(E124*F124,2)</f>
        <v>0</v>
      </c>
      <c r="H124" s="244"/>
      <c r="I124" s="245">
        <f>ROUND(E124*H124,2)</f>
        <v>0</v>
      </c>
      <c r="J124" s="244"/>
      <c r="K124" s="245">
        <f>ROUND(E124*J124,2)</f>
        <v>0</v>
      </c>
      <c r="L124" s="245">
        <v>21</v>
      </c>
      <c r="M124" s="245">
        <f>G124*(1+L124/100)</f>
        <v>0</v>
      </c>
      <c r="N124" s="245">
        <v>8.4000000000000003E-4</v>
      </c>
      <c r="O124" s="245">
        <f>ROUND(E124*N124,2)</f>
        <v>0</v>
      </c>
      <c r="P124" s="245">
        <v>0</v>
      </c>
      <c r="Q124" s="245">
        <f>ROUND(E124*P124,2)</f>
        <v>0</v>
      </c>
      <c r="R124" s="245" t="s">
        <v>277</v>
      </c>
      <c r="S124" s="245" t="s">
        <v>119</v>
      </c>
      <c r="T124" s="246" t="s">
        <v>120</v>
      </c>
      <c r="U124" s="221">
        <v>0.20699999999999999</v>
      </c>
      <c r="V124" s="221">
        <f>ROUND(E124*U124,2)</f>
        <v>0.21</v>
      </c>
      <c r="W124" s="221"/>
      <c r="X124" s="221" t="s">
        <v>121</v>
      </c>
      <c r="Y124" s="212"/>
      <c r="Z124" s="212"/>
      <c r="AA124" s="212"/>
      <c r="AB124" s="212"/>
      <c r="AC124" s="212"/>
      <c r="AD124" s="212"/>
      <c r="AE124" s="212"/>
      <c r="AF124" s="212"/>
      <c r="AG124" s="212" t="s">
        <v>122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>
      <c r="A125" s="231">
        <v>53</v>
      </c>
      <c r="B125" s="232" t="s">
        <v>280</v>
      </c>
      <c r="C125" s="249" t="s">
        <v>281</v>
      </c>
      <c r="D125" s="233" t="s">
        <v>158</v>
      </c>
      <c r="E125" s="234">
        <v>74</v>
      </c>
      <c r="F125" s="235"/>
      <c r="G125" s="236">
        <f>ROUND(E125*F125,2)</f>
        <v>0</v>
      </c>
      <c r="H125" s="235"/>
      <c r="I125" s="236">
        <f>ROUND(E125*H125,2)</f>
        <v>0</v>
      </c>
      <c r="J125" s="235"/>
      <c r="K125" s="236">
        <f>ROUND(E125*J125,2)</f>
        <v>0</v>
      </c>
      <c r="L125" s="236">
        <v>21</v>
      </c>
      <c r="M125" s="236">
        <f>G125*(1+L125/100)</f>
        <v>0</v>
      </c>
      <c r="N125" s="236">
        <v>0</v>
      </c>
      <c r="O125" s="236">
        <f>ROUND(E125*N125,2)</f>
        <v>0</v>
      </c>
      <c r="P125" s="236">
        <v>0</v>
      </c>
      <c r="Q125" s="236">
        <f>ROUND(E125*P125,2)</f>
        <v>0</v>
      </c>
      <c r="R125" s="236"/>
      <c r="S125" s="236" t="s">
        <v>139</v>
      </c>
      <c r="T125" s="237" t="s">
        <v>120</v>
      </c>
      <c r="U125" s="221">
        <v>0.105</v>
      </c>
      <c r="V125" s="221">
        <f>ROUND(E125*U125,2)</f>
        <v>7.77</v>
      </c>
      <c r="W125" s="221"/>
      <c r="X125" s="221" t="s">
        <v>121</v>
      </c>
      <c r="Y125" s="212"/>
      <c r="Z125" s="212"/>
      <c r="AA125" s="212"/>
      <c r="AB125" s="212"/>
      <c r="AC125" s="212"/>
      <c r="AD125" s="212"/>
      <c r="AE125" s="212"/>
      <c r="AF125" s="212"/>
      <c r="AG125" s="212" t="s">
        <v>122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>
      <c r="A126" s="219"/>
      <c r="B126" s="220"/>
      <c r="C126" s="251" t="s">
        <v>282</v>
      </c>
      <c r="D126" s="222"/>
      <c r="E126" s="223">
        <v>74</v>
      </c>
      <c r="F126" s="221"/>
      <c r="G126" s="221"/>
      <c r="H126" s="221"/>
      <c r="I126" s="221"/>
      <c r="J126" s="221"/>
      <c r="K126" s="221"/>
      <c r="L126" s="221"/>
      <c r="M126" s="221"/>
      <c r="N126" s="221"/>
      <c r="O126" s="221"/>
      <c r="P126" s="221"/>
      <c r="Q126" s="221"/>
      <c r="R126" s="221"/>
      <c r="S126" s="221"/>
      <c r="T126" s="221"/>
      <c r="U126" s="221"/>
      <c r="V126" s="221"/>
      <c r="W126" s="221"/>
      <c r="X126" s="221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126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>
      <c r="A127" s="231">
        <v>54</v>
      </c>
      <c r="B127" s="232" t="s">
        <v>283</v>
      </c>
      <c r="C127" s="249" t="s">
        <v>284</v>
      </c>
      <c r="D127" s="233" t="s">
        <v>158</v>
      </c>
      <c r="E127" s="234">
        <v>34</v>
      </c>
      <c r="F127" s="235"/>
      <c r="G127" s="236">
        <f>ROUND(E127*F127,2)</f>
        <v>0</v>
      </c>
      <c r="H127" s="235"/>
      <c r="I127" s="236">
        <f>ROUND(E127*H127,2)</f>
        <v>0</v>
      </c>
      <c r="J127" s="235"/>
      <c r="K127" s="236">
        <f>ROUND(E127*J127,2)</f>
        <v>0</v>
      </c>
      <c r="L127" s="236">
        <v>21</v>
      </c>
      <c r="M127" s="236">
        <f>G127*(1+L127/100)</f>
        <v>0</v>
      </c>
      <c r="N127" s="236">
        <v>0</v>
      </c>
      <c r="O127" s="236">
        <f>ROUND(E127*N127,2)</f>
        <v>0</v>
      </c>
      <c r="P127" s="236">
        <v>0</v>
      </c>
      <c r="Q127" s="236">
        <f>ROUND(E127*P127,2)</f>
        <v>0</v>
      </c>
      <c r="R127" s="236"/>
      <c r="S127" s="236" t="s">
        <v>139</v>
      </c>
      <c r="T127" s="237" t="s">
        <v>120</v>
      </c>
      <c r="U127" s="221">
        <v>0.13500000000000001</v>
      </c>
      <c r="V127" s="221">
        <f>ROUND(E127*U127,2)</f>
        <v>4.59</v>
      </c>
      <c r="W127" s="221"/>
      <c r="X127" s="221" t="s">
        <v>121</v>
      </c>
      <c r="Y127" s="212"/>
      <c r="Z127" s="212"/>
      <c r="AA127" s="212"/>
      <c r="AB127" s="212"/>
      <c r="AC127" s="212"/>
      <c r="AD127" s="212"/>
      <c r="AE127" s="212"/>
      <c r="AF127" s="212"/>
      <c r="AG127" s="212" t="s">
        <v>122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>
      <c r="A128" s="219"/>
      <c r="B128" s="220"/>
      <c r="C128" s="251" t="s">
        <v>285</v>
      </c>
      <c r="D128" s="222"/>
      <c r="E128" s="223">
        <v>34</v>
      </c>
      <c r="F128" s="221"/>
      <c r="G128" s="221"/>
      <c r="H128" s="221"/>
      <c r="I128" s="221"/>
      <c r="J128" s="221"/>
      <c r="K128" s="221"/>
      <c r="L128" s="221"/>
      <c r="M128" s="221"/>
      <c r="N128" s="221"/>
      <c r="O128" s="221"/>
      <c r="P128" s="221"/>
      <c r="Q128" s="221"/>
      <c r="R128" s="221"/>
      <c r="S128" s="221"/>
      <c r="T128" s="221"/>
      <c r="U128" s="221"/>
      <c r="V128" s="221"/>
      <c r="W128" s="221"/>
      <c r="X128" s="221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126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>
      <c r="A129" s="240">
        <v>55</v>
      </c>
      <c r="B129" s="241" t="s">
        <v>286</v>
      </c>
      <c r="C129" s="252" t="s">
        <v>287</v>
      </c>
      <c r="D129" s="242" t="s">
        <v>288</v>
      </c>
      <c r="E129" s="243">
        <v>2</v>
      </c>
      <c r="F129" s="244"/>
      <c r="G129" s="245">
        <f>ROUND(E129*F129,2)</f>
        <v>0</v>
      </c>
      <c r="H129" s="244"/>
      <c r="I129" s="245">
        <f>ROUND(E129*H129,2)</f>
        <v>0</v>
      </c>
      <c r="J129" s="244"/>
      <c r="K129" s="245">
        <f>ROUND(E129*J129,2)</f>
        <v>0</v>
      </c>
      <c r="L129" s="245">
        <v>21</v>
      </c>
      <c r="M129" s="245">
        <f>G129*(1+L129/100)</f>
        <v>0</v>
      </c>
      <c r="N129" s="245">
        <v>0</v>
      </c>
      <c r="O129" s="245">
        <f>ROUND(E129*N129,2)</f>
        <v>0</v>
      </c>
      <c r="P129" s="245">
        <v>0</v>
      </c>
      <c r="Q129" s="245">
        <f>ROUND(E129*P129,2)</f>
        <v>0</v>
      </c>
      <c r="R129" s="245"/>
      <c r="S129" s="245" t="s">
        <v>139</v>
      </c>
      <c r="T129" s="246" t="s">
        <v>140</v>
      </c>
      <c r="U129" s="221">
        <v>0</v>
      </c>
      <c r="V129" s="221">
        <f>ROUND(E129*U129,2)</f>
        <v>0</v>
      </c>
      <c r="W129" s="221"/>
      <c r="X129" s="221" t="s">
        <v>121</v>
      </c>
      <c r="Y129" s="212"/>
      <c r="Z129" s="212"/>
      <c r="AA129" s="212"/>
      <c r="AB129" s="212"/>
      <c r="AC129" s="212"/>
      <c r="AD129" s="212"/>
      <c r="AE129" s="212"/>
      <c r="AF129" s="212"/>
      <c r="AG129" s="212" t="s">
        <v>122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>
      <c r="A130" s="240">
        <v>56</v>
      </c>
      <c r="B130" s="241" t="s">
        <v>289</v>
      </c>
      <c r="C130" s="252" t="s">
        <v>290</v>
      </c>
      <c r="D130" s="242" t="s">
        <v>288</v>
      </c>
      <c r="E130" s="243">
        <v>1</v>
      </c>
      <c r="F130" s="244"/>
      <c r="G130" s="245">
        <f>ROUND(E130*F130,2)</f>
        <v>0</v>
      </c>
      <c r="H130" s="244"/>
      <c r="I130" s="245">
        <f>ROUND(E130*H130,2)</f>
        <v>0</v>
      </c>
      <c r="J130" s="244"/>
      <c r="K130" s="245">
        <f>ROUND(E130*J130,2)</f>
        <v>0</v>
      </c>
      <c r="L130" s="245">
        <v>21</v>
      </c>
      <c r="M130" s="245">
        <f>G130*(1+L130/100)</f>
        <v>0</v>
      </c>
      <c r="N130" s="245">
        <v>0</v>
      </c>
      <c r="O130" s="245">
        <f>ROUND(E130*N130,2)</f>
        <v>0</v>
      </c>
      <c r="P130" s="245">
        <v>0</v>
      </c>
      <c r="Q130" s="245">
        <f>ROUND(E130*P130,2)</f>
        <v>0</v>
      </c>
      <c r="R130" s="245"/>
      <c r="S130" s="245" t="s">
        <v>139</v>
      </c>
      <c r="T130" s="246" t="s">
        <v>140</v>
      </c>
      <c r="U130" s="221">
        <v>0</v>
      </c>
      <c r="V130" s="221">
        <f>ROUND(E130*U130,2)</f>
        <v>0</v>
      </c>
      <c r="W130" s="221"/>
      <c r="X130" s="221" t="s">
        <v>121</v>
      </c>
      <c r="Y130" s="212"/>
      <c r="Z130" s="212"/>
      <c r="AA130" s="212"/>
      <c r="AB130" s="212"/>
      <c r="AC130" s="212"/>
      <c r="AD130" s="212"/>
      <c r="AE130" s="212"/>
      <c r="AF130" s="212"/>
      <c r="AG130" s="212" t="s">
        <v>122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>
      <c r="A131" s="240">
        <v>57</v>
      </c>
      <c r="B131" s="241" t="s">
        <v>291</v>
      </c>
      <c r="C131" s="252" t="s">
        <v>292</v>
      </c>
      <c r="D131" s="242" t="s">
        <v>288</v>
      </c>
      <c r="E131" s="243">
        <v>2</v>
      </c>
      <c r="F131" s="244"/>
      <c r="G131" s="245">
        <f>ROUND(E131*F131,2)</f>
        <v>0</v>
      </c>
      <c r="H131" s="244"/>
      <c r="I131" s="245">
        <f>ROUND(E131*H131,2)</f>
        <v>0</v>
      </c>
      <c r="J131" s="244"/>
      <c r="K131" s="245">
        <f>ROUND(E131*J131,2)</f>
        <v>0</v>
      </c>
      <c r="L131" s="245">
        <v>21</v>
      </c>
      <c r="M131" s="245">
        <f>G131*(1+L131/100)</f>
        <v>0</v>
      </c>
      <c r="N131" s="245">
        <v>0</v>
      </c>
      <c r="O131" s="245">
        <f>ROUND(E131*N131,2)</f>
        <v>0</v>
      </c>
      <c r="P131" s="245">
        <v>0</v>
      </c>
      <c r="Q131" s="245">
        <f>ROUND(E131*P131,2)</f>
        <v>0</v>
      </c>
      <c r="R131" s="245"/>
      <c r="S131" s="245" t="s">
        <v>139</v>
      </c>
      <c r="T131" s="246" t="s">
        <v>140</v>
      </c>
      <c r="U131" s="221">
        <v>0</v>
      </c>
      <c r="V131" s="221">
        <f>ROUND(E131*U131,2)</f>
        <v>0</v>
      </c>
      <c r="W131" s="221"/>
      <c r="X131" s="221" t="s">
        <v>121</v>
      </c>
      <c r="Y131" s="212"/>
      <c r="Z131" s="212"/>
      <c r="AA131" s="212"/>
      <c r="AB131" s="212"/>
      <c r="AC131" s="212"/>
      <c r="AD131" s="212"/>
      <c r="AE131" s="212"/>
      <c r="AF131" s="212"/>
      <c r="AG131" s="212" t="s">
        <v>122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>
      <c r="A132" s="240">
        <v>58</v>
      </c>
      <c r="B132" s="241" t="s">
        <v>293</v>
      </c>
      <c r="C132" s="252" t="s">
        <v>294</v>
      </c>
      <c r="D132" s="242" t="s">
        <v>158</v>
      </c>
      <c r="E132" s="243">
        <v>55</v>
      </c>
      <c r="F132" s="244"/>
      <c r="G132" s="245">
        <f>ROUND(E132*F132,2)</f>
        <v>0</v>
      </c>
      <c r="H132" s="244"/>
      <c r="I132" s="245">
        <f>ROUND(E132*H132,2)</f>
        <v>0</v>
      </c>
      <c r="J132" s="244"/>
      <c r="K132" s="245">
        <f>ROUND(E132*J132,2)</f>
        <v>0</v>
      </c>
      <c r="L132" s="245">
        <v>21</v>
      </c>
      <c r="M132" s="245">
        <f>G132*(1+L132/100)</f>
        <v>0</v>
      </c>
      <c r="N132" s="245">
        <v>0</v>
      </c>
      <c r="O132" s="245">
        <f>ROUND(E132*N132,2)</f>
        <v>0</v>
      </c>
      <c r="P132" s="245">
        <v>0</v>
      </c>
      <c r="Q132" s="245">
        <f>ROUND(E132*P132,2)</f>
        <v>0</v>
      </c>
      <c r="R132" s="245"/>
      <c r="S132" s="245" t="s">
        <v>139</v>
      </c>
      <c r="T132" s="246" t="s">
        <v>140</v>
      </c>
      <c r="U132" s="221">
        <v>0</v>
      </c>
      <c r="V132" s="221">
        <f>ROUND(E132*U132,2)</f>
        <v>0</v>
      </c>
      <c r="W132" s="221"/>
      <c r="X132" s="221" t="s">
        <v>121</v>
      </c>
      <c r="Y132" s="212"/>
      <c r="Z132" s="212"/>
      <c r="AA132" s="212"/>
      <c r="AB132" s="212"/>
      <c r="AC132" s="212"/>
      <c r="AD132" s="212"/>
      <c r="AE132" s="212"/>
      <c r="AF132" s="212"/>
      <c r="AG132" s="212" t="s">
        <v>122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>
      <c r="A133" s="240">
        <v>59</v>
      </c>
      <c r="B133" s="241" t="s">
        <v>220</v>
      </c>
      <c r="C133" s="252" t="s">
        <v>295</v>
      </c>
      <c r="D133" s="242" t="s">
        <v>222</v>
      </c>
      <c r="E133" s="243">
        <v>48</v>
      </c>
      <c r="F133" s="244"/>
      <c r="G133" s="245">
        <f>ROUND(E133*F133,2)</f>
        <v>0</v>
      </c>
      <c r="H133" s="244"/>
      <c r="I133" s="245">
        <f>ROUND(E133*H133,2)</f>
        <v>0</v>
      </c>
      <c r="J133" s="244"/>
      <c r="K133" s="245">
        <f>ROUND(E133*J133,2)</f>
        <v>0</v>
      </c>
      <c r="L133" s="245">
        <v>21</v>
      </c>
      <c r="M133" s="245">
        <f>G133*(1+L133/100)</f>
        <v>0</v>
      </c>
      <c r="N133" s="245">
        <v>0</v>
      </c>
      <c r="O133" s="245">
        <f>ROUND(E133*N133,2)</f>
        <v>0</v>
      </c>
      <c r="P133" s="245">
        <v>0</v>
      </c>
      <c r="Q133" s="245">
        <f>ROUND(E133*P133,2)</f>
        <v>0</v>
      </c>
      <c r="R133" s="245"/>
      <c r="S133" s="245" t="s">
        <v>139</v>
      </c>
      <c r="T133" s="246" t="s">
        <v>120</v>
      </c>
      <c r="U133" s="221">
        <v>1</v>
      </c>
      <c r="V133" s="221">
        <f>ROUND(E133*U133,2)</f>
        <v>48</v>
      </c>
      <c r="W133" s="221"/>
      <c r="X133" s="221" t="s">
        <v>223</v>
      </c>
      <c r="Y133" s="212"/>
      <c r="Z133" s="212"/>
      <c r="AA133" s="212"/>
      <c r="AB133" s="212"/>
      <c r="AC133" s="212"/>
      <c r="AD133" s="212"/>
      <c r="AE133" s="212"/>
      <c r="AF133" s="212"/>
      <c r="AG133" s="212" t="s">
        <v>224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ht="33.75" outlineLevel="1">
      <c r="A134" s="231">
        <v>60</v>
      </c>
      <c r="B134" s="232" t="s">
        <v>296</v>
      </c>
      <c r="C134" s="249" t="s">
        <v>297</v>
      </c>
      <c r="D134" s="233" t="s">
        <v>158</v>
      </c>
      <c r="E134" s="234">
        <v>20.3</v>
      </c>
      <c r="F134" s="235"/>
      <c r="G134" s="236">
        <f>ROUND(E134*F134,2)</f>
        <v>0</v>
      </c>
      <c r="H134" s="235"/>
      <c r="I134" s="236">
        <f>ROUND(E134*H134,2)</f>
        <v>0</v>
      </c>
      <c r="J134" s="235"/>
      <c r="K134" s="236">
        <f>ROUND(E134*J134,2)</f>
        <v>0</v>
      </c>
      <c r="L134" s="236">
        <v>21</v>
      </c>
      <c r="M134" s="236">
        <f>G134*(1+L134/100)</f>
        <v>0</v>
      </c>
      <c r="N134" s="236">
        <v>3.4000000000000002E-4</v>
      </c>
      <c r="O134" s="236">
        <f>ROUND(E134*N134,2)</f>
        <v>0.01</v>
      </c>
      <c r="P134" s="236">
        <v>0</v>
      </c>
      <c r="Q134" s="236">
        <f>ROUND(E134*P134,2)</f>
        <v>0</v>
      </c>
      <c r="R134" s="236" t="s">
        <v>298</v>
      </c>
      <c r="S134" s="236" t="s">
        <v>119</v>
      </c>
      <c r="T134" s="237" t="s">
        <v>120</v>
      </c>
      <c r="U134" s="221">
        <v>0</v>
      </c>
      <c r="V134" s="221">
        <f>ROUND(E134*U134,2)</f>
        <v>0</v>
      </c>
      <c r="W134" s="221"/>
      <c r="X134" s="221" t="s">
        <v>299</v>
      </c>
      <c r="Y134" s="212"/>
      <c r="Z134" s="212"/>
      <c r="AA134" s="212"/>
      <c r="AB134" s="212"/>
      <c r="AC134" s="212"/>
      <c r="AD134" s="212"/>
      <c r="AE134" s="212"/>
      <c r="AF134" s="212"/>
      <c r="AG134" s="212" t="s">
        <v>300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>
      <c r="A135" s="219"/>
      <c r="B135" s="220"/>
      <c r="C135" s="251" t="s">
        <v>301</v>
      </c>
      <c r="D135" s="222"/>
      <c r="E135" s="223">
        <v>20.3</v>
      </c>
      <c r="F135" s="221"/>
      <c r="G135" s="221"/>
      <c r="H135" s="221"/>
      <c r="I135" s="221"/>
      <c r="J135" s="221"/>
      <c r="K135" s="221"/>
      <c r="L135" s="221"/>
      <c r="M135" s="221"/>
      <c r="N135" s="221"/>
      <c r="O135" s="221"/>
      <c r="P135" s="221"/>
      <c r="Q135" s="221"/>
      <c r="R135" s="221"/>
      <c r="S135" s="221"/>
      <c r="T135" s="221"/>
      <c r="U135" s="221"/>
      <c r="V135" s="221"/>
      <c r="W135" s="221"/>
      <c r="X135" s="221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126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ht="33.75" outlineLevel="1">
      <c r="A136" s="231">
        <v>61</v>
      </c>
      <c r="B136" s="232" t="s">
        <v>302</v>
      </c>
      <c r="C136" s="249" t="s">
        <v>303</v>
      </c>
      <c r="D136" s="233" t="s">
        <v>158</v>
      </c>
      <c r="E136" s="234">
        <v>42.63</v>
      </c>
      <c r="F136" s="235"/>
      <c r="G136" s="236">
        <f>ROUND(E136*F136,2)</f>
        <v>0</v>
      </c>
      <c r="H136" s="235"/>
      <c r="I136" s="236">
        <f>ROUND(E136*H136,2)</f>
        <v>0</v>
      </c>
      <c r="J136" s="235"/>
      <c r="K136" s="236">
        <f>ROUND(E136*J136,2)</f>
        <v>0</v>
      </c>
      <c r="L136" s="236">
        <v>21</v>
      </c>
      <c r="M136" s="236">
        <f>G136*(1+L136/100)</f>
        <v>0</v>
      </c>
      <c r="N136" s="236">
        <v>3.6999999999999999E-4</v>
      </c>
      <c r="O136" s="236">
        <f>ROUND(E136*N136,2)</f>
        <v>0.02</v>
      </c>
      <c r="P136" s="236">
        <v>0</v>
      </c>
      <c r="Q136" s="236">
        <f>ROUND(E136*P136,2)</f>
        <v>0</v>
      </c>
      <c r="R136" s="236" t="s">
        <v>298</v>
      </c>
      <c r="S136" s="236" t="s">
        <v>119</v>
      </c>
      <c r="T136" s="237" t="s">
        <v>120</v>
      </c>
      <c r="U136" s="221">
        <v>0</v>
      </c>
      <c r="V136" s="221">
        <f>ROUND(E136*U136,2)</f>
        <v>0</v>
      </c>
      <c r="W136" s="221"/>
      <c r="X136" s="221" t="s">
        <v>299</v>
      </c>
      <c r="Y136" s="212"/>
      <c r="Z136" s="212"/>
      <c r="AA136" s="212"/>
      <c r="AB136" s="212"/>
      <c r="AC136" s="212"/>
      <c r="AD136" s="212"/>
      <c r="AE136" s="212"/>
      <c r="AF136" s="212"/>
      <c r="AG136" s="212" t="s">
        <v>300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>
      <c r="A137" s="219"/>
      <c r="B137" s="220"/>
      <c r="C137" s="251" t="s">
        <v>304</v>
      </c>
      <c r="D137" s="222"/>
      <c r="E137" s="223">
        <v>42.63</v>
      </c>
      <c r="F137" s="221"/>
      <c r="G137" s="221"/>
      <c r="H137" s="221"/>
      <c r="I137" s="221"/>
      <c r="J137" s="221"/>
      <c r="K137" s="221"/>
      <c r="L137" s="221"/>
      <c r="M137" s="221"/>
      <c r="N137" s="221"/>
      <c r="O137" s="221"/>
      <c r="P137" s="221"/>
      <c r="Q137" s="221"/>
      <c r="R137" s="221"/>
      <c r="S137" s="221"/>
      <c r="T137" s="221"/>
      <c r="U137" s="221"/>
      <c r="V137" s="221"/>
      <c r="W137" s="221"/>
      <c r="X137" s="221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126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ht="33.75" outlineLevel="1">
      <c r="A138" s="231">
        <v>62</v>
      </c>
      <c r="B138" s="232" t="s">
        <v>305</v>
      </c>
      <c r="C138" s="249" t="s">
        <v>306</v>
      </c>
      <c r="D138" s="233" t="s">
        <v>158</v>
      </c>
      <c r="E138" s="234">
        <v>12.18</v>
      </c>
      <c r="F138" s="235"/>
      <c r="G138" s="236">
        <f>ROUND(E138*F138,2)</f>
        <v>0</v>
      </c>
      <c r="H138" s="235"/>
      <c r="I138" s="236">
        <f>ROUND(E138*H138,2)</f>
        <v>0</v>
      </c>
      <c r="J138" s="235"/>
      <c r="K138" s="236">
        <f>ROUND(E138*J138,2)</f>
        <v>0</v>
      </c>
      <c r="L138" s="236">
        <v>21</v>
      </c>
      <c r="M138" s="236">
        <f>G138*(1+L138/100)</f>
        <v>0</v>
      </c>
      <c r="N138" s="236">
        <v>4.2000000000000002E-4</v>
      </c>
      <c r="O138" s="236">
        <f>ROUND(E138*N138,2)</f>
        <v>0.01</v>
      </c>
      <c r="P138" s="236">
        <v>0</v>
      </c>
      <c r="Q138" s="236">
        <f>ROUND(E138*P138,2)</f>
        <v>0</v>
      </c>
      <c r="R138" s="236" t="s">
        <v>298</v>
      </c>
      <c r="S138" s="236" t="s">
        <v>119</v>
      </c>
      <c r="T138" s="237" t="s">
        <v>120</v>
      </c>
      <c r="U138" s="221">
        <v>0</v>
      </c>
      <c r="V138" s="221">
        <f>ROUND(E138*U138,2)</f>
        <v>0</v>
      </c>
      <c r="W138" s="221"/>
      <c r="X138" s="221" t="s">
        <v>299</v>
      </c>
      <c r="Y138" s="212"/>
      <c r="Z138" s="212"/>
      <c r="AA138" s="212"/>
      <c r="AB138" s="212"/>
      <c r="AC138" s="212"/>
      <c r="AD138" s="212"/>
      <c r="AE138" s="212"/>
      <c r="AF138" s="212"/>
      <c r="AG138" s="212" t="s">
        <v>300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>
      <c r="A139" s="219"/>
      <c r="B139" s="220"/>
      <c r="C139" s="251" t="s">
        <v>307</v>
      </c>
      <c r="D139" s="222"/>
      <c r="E139" s="223">
        <v>12.18</v>
      </c>
      <c r="F139" s="221"/>
      <c r="G139" s="221"/>
      <c r="H139" s="221"/>
      <c r="I139" s="221"/>
      <c r="J139" s="221"/>
      <c r="K139" s="221"/>
      <c r="L139" s="221"/>
      <c r="M139" s="221"/>
      <c r="N139" s="221"/>
      <c r="O139" s="221"/>
      <c r="P139" s="221"/>
      <c r="Q139" s="221"/>
      <c r="R139" s="221"/>
      <c r="S139" s="221"/>
      <c r="T139" s="221"/>
      <c r="U139" s="221"/>
      <c r="V139" s="221"/>
      <c r="W139" s="221"/>
      <c r="X139" s="221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126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ht="33.75" outlineLevel="1">
      <c r="A140" s="231">
        <v>63</v>
      </c>
      <c r="B140" s="232" t="s">
        <v>308</v>
      </c>
      <c r="C140" s="249" t="s">
        <v>309</v>
      </c>
      <c r="D140" s="233" t="s">
        <v>158</v>
      </c>
      <c r="E140" s="234">
        <v>16.239999999999998</v>
      </c>
      <c r="F140" s="235"/>
      <c r="G140" s="236">
        <f>ROUND(E140*F140,2)</f>
        <v>0</v>
      </c>
      <c r="H140" s="235"/>
      <c r="I140" s="236">
        <f>ROUND(E140*H140,2)</f>
        <v>0</v>
      </c>
      <c r="J140" s="235"/>
      <c r="K140" s="236">
        <f>ROUND(E140*J140,2)</f>
        <v>0</v>
      </c>
      <c r="L140" s="236">
        <v>21</v>
      </c>
      <c r="M140" s="236">
        <f>G140*(1+L140/100)</f>
        <v>0</v>
      </c>
      <c r="N140" s="236">
        <v>7.2000000000000005E-4</v>
      </c>
      <c r="O140" s="236">
        <f>ROUND(E140*N140,2)</f>
        <v>0.01</v>
      </c>
      <c r="P140" s="236">
        <v>0</v>
      </c>
      <c r="Q140" s="236">
        <f>ROUND(E140*P140,2)</f>
        <v>0</v>
      </c>
      <c r="R140" s="236" t="s">
        <v>298</v>
      </c>
      <c r="S140" s="236" t="s">
        <v>119</v>
      </c>
      <c r="T140" s="237" t="s">
        <v>120</v>
      </c>
      <c r="U140" s="221">
        <v>0</v>
      </c>
      <c r="V140" s="221">
        <f>ROUND(E140*U140,2)</f>
        <v>0</v>
      </c>
      <c r="W140" s="221"/>
      <c r="X140" s="221" t="s">
        <v>299</v>
      </c>
      <c r="Y140" s="212"/>
      <c r="Z140" s="212"/>
      <c r="AA140" s="212"/>
      <c r="AB140" s="212"/>
      <c r="AC140" s="212"/>
      <c r="AD140" s="212"/>
      <c r="AE140" s="212"/>
      <c r="AF140" s="212"/>
      <c r="AG140" s="212" t="s">
        <v>300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>
      <c r="A141" s="219"/>
      <c r="B141" s="220"/>
      <c r="C141" s="251" t="s">
        <v>310</v>
      </c>
      <c r="D141" s="222"/>
      <c r="E141" s="223">
        <v>16.239999999999998</v>
      </c>
      <c r="F141" s="221"/>
      <c r="G141" s="221"/>
      <c r="H141" s="221"/>
      <c r="I141" s="221"/>
      <c r="J141" s="221"/>
      <c r="K141" s="221"/>
      <c r="L141" s="221"/>
      <c r="M141" s="221"/>
      <c r="N141" s="221"/>
      <c r="O141" s="221"/>
      <c r="P141" s="221"/>
      <c r="Q141" s="221"/>
      <c r="R141" s="221"/>
      <c r="S141" s="221"/>
      <c r="T141" s="221"/>
      <c r="U141" s="221"/>
      <c r="V141" s="221"/>
      <c r="W141" s="221"/>
      <c r="X141" s="221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126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ht="33.75" outlineLevel="1">
      <c r="A142" s="231">
        <v>64</v>
      </c>
      <c r="B142" s="232" t="s">
        <v>311</v>
      </c>
      <c r="C142" s="249" t="s">
        <v>312</v>
      </c>
      <c r="D142" s="233" t="s">
        <v>158</v>
      </c>
      <c r="E142" s="234">
        <v>18.27</v>
      </c>
      <c r="F142" s="235"/>
      <c r="G142" s="236">
        <f>ROUND(E142*F142,2)</f>
        <v>0</v>
      </c>
      <c r="H142" s="235"/>
      <c r="I142" s="236">
        <f>ROUND(E142*H142,2)</f>
        <v>0</v>
      </c>
      <c r="J142" s="235"/>
      <c r="K142" s="236">
        <f>ROUND(E142*J142,2)</f>
        <v>0</v>
      </c>
      <c r="L142" s="236">
        <v>21</v>
      </c>
      <c r="M142" s="236">
        <f>G142*(1+L142/100)</f>
        <v>0</v>
      </c>
      <c r="N142" s="236">
        <v>8.3000000000000001E-4</v>
      </c>
      <c r="O142" s="236">
        <f>ROUND(E142*N142,2)</f>
        <v>0.02</v>
      </c>
      <c r="P142" s="236">
        <v>0</v>
      </c>
      <c r="Q142" s="236">
        <f>ROUND(E142*P142,2)</f>
        <v>0</v>
      </c>
      <c r="R142" s="236" t="s">
        <v>298</v>
      </c>
      <c r="S142" s="236" t="s">
        <v>119</v>
      </c>
      <c r="T142" s="237" t="s">
        <v>120</v>
      </c>
      <c r="U142" s="221">
        <v>0</v>
      </c>
      <c r="V142" s="221">
        <f>ROUND(E142*U142,2)</f>
        <v>0</v>
      </c>
      <c r="W142" s="221"/>
      <c r="X142" s="221" t="s">
        <v>299</v>
      </c>
      <c r="Y142" s="212"/>
      <c r="Z142" s="212"/>
      <c r="AA142" s="212"/>
      <c r="AB142" s="212"/>
      <c r="AC142" s="212"/>
      <c r="AD142" s="212"/>
      <c r="AE142" s="212"/>
      <c r="AF142" s="212"/>
      <c r="AG142" s="212" t="s">
        <v>300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>
      <c r="A143" s="219"/>
      <c r="B143" s="220"/>
      <c r="C143" s="251" t="s">
        <v>313</v>
      </c>
      <c r="D143" s="222"/>
      <c r="E143" s="223">
        <v>18.27</v>
      </c>
      <c r="F143" s="221"/>
      <c r="G143" s="221"/>
      <c r="H143" s="221"/>
      <c r="I143" s="221"/>
      <c r="J143" s="221"/>
      <c r="K143" s="221"/>
      <c r="L143" s="221"/>
      <c r="M143" s="221"/>
      <c r="N143" s="221"/>
      <c r="O143" s="221"/>
      <c r="P143" s="221"/>
      <c r="Q143" s="221"/>
      <c r="R143" s="221"/>
      <c r="S143" s="221"/>
      <c r="T143" s="221"/>
      <c r="U143" s="221"/>
      <c r="V143" s="221"/>
      <c r="W143" s="221"/>
      <c r="X143" s="221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126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>
      <c r="A144" s="231">
        <v>65</v>
      </c>
      <c r="B144" s="232" t="s">
        <v>314</v>
      </c>
      <c r="C144" s="249" t="s">
        <v>315</v>
      </c>
      <c r="D144" s="233" t="s">
        <v>138</v>
      </c>
      <c r="E144" s="234">
        <v>0.30019000000000001</v>
      </c>
      <c r="F144" s="235"/>
      <c r="G144" s="236">
        <f>ROUND(E144*F144,2)</f>
        <v>0</v>
      </c>
      <c r="H144" s="235"/>
      <c r="I144" s="236">
        <f>ROUND(E144*H144,2)</f>
        <v>0</v>
      </c>
      <c r="J144" s="235"/>
      <c r="K144" s="236">
        <f>ROUND(E144*J144,2)</f>
        <v>0</v>
      </c>
      <c r="L144" s="236">
        <v>21</v>
      </c>
      <c r="M144" s="236">
        <f>G144*(1+L144/100)</f>
        <v>0</v>
      </c>
      <c r="N144" s="236">
        <v>0</v>
      </c>
      <c r="O144" s="236">
        <f>ROUND(E144*N144,2)</f>
        <v>0</v>
      </c>
      <c r="P144" s="236">
        <v>0</v>
      </c>
      <c r="Q144" s="236">
        <f>ROUND(E144*P144,2)</f>
        <v>0</v>
      </c>
      <c r="R144" s="236" t="s">
        <v>159</v>
      </c>
      <c r="S144" s="236" t="s">
        <v>119</v>
      </c>
      <c r="T144" s="237" t="s">
        <v>120</v>
      </c>
      <c r="U144" s="221">
        <v>1.3740000000000001</v>
      </c>
      <c r="V144" s="221">
        <f>ROUND(E144*U144,2)</f>
        <v>0.41</v>
      </c>
      <c r="W144" s="221"/>
      <c r="X144" s="221" t="s">
        <v>150</v>
      </c>
      <c r="Y144" s="212"/>
      <c r="Z144" s="212"/>
      <c r="AA144" s="212"/>
      <c r="AB144" s="212"/>
      <c r="AC144" s="212"/>
      <c r="AD144" s="212"/>
      <c r="AE144" s="212"/>
      <c r="AF144" s="212"/>
      <c r="AG144" s="212" t="s">
        <v>151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>
      <c r="A145" s="219"/>
      <c r="B145" s="220"/>
      <c r="C145" s="250" t="s">
        <v>316</v>
      </c>
      <c r="D145" s="239"/>
      <c r="E145" s="239"/>
      <c r="F145" s="239"/>
      <c r="G145" s="239"/>
      <c r="H145" s="221"/>
      <c r="I145" s="221"/>
      <c r="J145" s="221"/>
      <c r="K145" s="221"/>
      <c r="L145" s="221"/>
      <c r="M145" s="221"/>
      <c r="N145" s="221"/>
      <c r="O145" s="221"/>
      <c r="P145" s="221"/>
      <c r="Q145" s="221"/>
      <c r="R145" s="221"/>
      <c r="S145" s="221"/>
      <c r="T145" s="221"/>
      <c r="U145" s="221"/>
      <c r="V145" s="221"/>
      <c r="W145" s="221"/>
      <c r="X145" s="221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124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>
      <c r="A146" s="219"/>
      <c r="B146" s="220"/>
      <c r="C146" s="251" t="s">
        <v>153</v>
      </c>
      <c r="D146" s="222"/>
      <c r="E146" s="223"/>
      <c r="F146" s="221"/>
      <c r="G146" s="221"/>
      <c r="H146" s="221"/>
      <c r="I146" s="221"/>
      <c r="J146" s="221"/>
      <c r="K146" s="221"/>
      <c r="L146" s="221"/>
      <c r="M146" s="221"/>
      <c r="N146" s="221"/>
      <c r="O146" s="221"/>
      <c r="P146" s="221"/>
      <c r="Q146" s="221"/>
      <c r="R146" s="221"/>
      <c r="S146" s="221"/>
      <c r="T146" s="221"/>
      <c r="U146" s="221"/>
      <c r="V146" s="221"/>
      <c r="W146" s="221"/>
      <c r="X146" s="221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126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>
      <c r="A147" s="219"/>
      <c r="B147" s="220"/>
      <c r="C147" s="251" t="s">
        <v>317</v>
      </c>
      <c r="D147" s="222"/>
      <c r="E147" s="223"/>
      <c r="F147" s="221"/>
      <c r="G147" s="221"/>
      <c r="H147" s="221"/>
      <c r="I147" s="221"/>
      <c r="J147" s="221"/>
      <c r="K147" s="221"/>
      <c r="L147" s="221"/>
      <c r="M147" s="221"/>
      <c r="N147" s="221"/>
      <c r="O147" s="221"/>
      <c r="P147" s="221"/>
      <c r="Q147" s="221"/>
      <c r="R147" s="221"/>
      <c r="S147" s="221"/>
      <c r="T147" s="221"/>
      <c r="U147" s="221"/>
      <c r="V147" s="221"/>
      <c r="W147" s="221"/>
      <c r="X147" s="221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126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>
      <c r="A148" s="219"/>
      <c r="B148" s="220"/>
      <c r="C148" s="251" t="s">
        <v>318</v>
      </c>
      <c r="D148" s="222"/>
      <c r="E148" s="223">
        <v>0.30019000000000001</v>
      </c>
      <c r="F148" s="221"/>
      <c r="G148" s="221"/>
      <c r="H148" s="221"/>
      <c r="I148" s="221"/>
      <c r="J148" s="221"/>
      <c r="K148" s="221"/>
      <c r="L148" s="221"/>
      <c r="M148" s="221"/>
      <c r="N148" s="221"/>
      <c r="O148" s="221"/>
      <c r="P148" s="221"/>
      <c r="Q148" s="221"/>
      <c r="R148" s="221"/>
      <c r="S148" s="221"/>
      <c r="T148" s="221"/>
      <c r="U148" s="221"/>
      <c r="V148" s="221"/>
      <c r="W148" s="221"/>
      <c r="X148" s="221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126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>
      <c r="A149" s="225" t="s">
        <v>113</v>
      </c>
      <c r="B149" s="226" t="s">
        <v>77</v>
      </c>
      <c r="C149" s="248" t="s">
        <v>78</v>
      </c>
      <c r="D149" s="227"/>
      <c r="E149" s="228"/>
      <c r="F149" s="229"/>
      <c r="G149" s="229">
        <f>SUMIF(AG150:AG174,"&lt;&gt;NOR",G150:G174)</f>
        <v>0</v>
      </c>
      <c r="H149" s="229"/>
      <c r="I149" s="229">
        <f>SUM(I150:I174)</f>
        <v>0</v>
      </c>
      <c r="J149" s="229"/>
      <c r="K149" s="229">
        <f>SUM(K150:K174)</f>
        <v>0</v>
      </c>
      <c r="L149" s="229"/>
      <c r="M149" s="229">
        <f>SUM(M150:M174)</f>
        <v>0</v>
      </c>
      <c r="N149" s="229"/>
      <c r="O149" s="229">
        <f>SUM(O150:O174)</f>
        <v>0.63</v>
      </c>
      <c r="P149" s="229"/>
      <c r="Q149" s="229">
        <f>SUM(Q150:Q174)</f>
        <v>0</v>
      </c>
      <c r="R149" s="229"/>
      <c r="S149" s="229"/>
      <c r="T149" s="230"/>
      <c r="U149" s="224"/>
      <c r="V149" s="224">
        <f>SUM(V150:V174)</f>
        <v>54.89</v>
      </c>
      <c r="W149" s="224"/>
      <c r="X149" s="224"/>
      <c r="AG149" t="s">
        <v>114</v>
      </c>
    </row>
    <row r="150" spans="1:60" ht="22.5" outlineLevel="1">
      <c r="A150" s="240">
        <v>66</v>
      </c>
      <c r="B150" s="241" t="s">
        <v>319</v>
      </c>
      <c r="C150" s="252" t="s">
        <v>320</v>
      </c>
      <c r="D150" s="242" t="s">
        <v>321</v>
      </c>
      <c r="E150" s="243">
        <v>1</v>
      </c>
      <c r="F150" s="244"/>
      <c r="G150" s="245">
        <f>ROUND(E150*F150,2)</f>
        <v>0</v>
      </c>
      <c r="H150" s="244"/>
      <c r="I150" s="245">
        <f>ROUND(E150*H150,2)</f>
        <v>0</v>
      </c>
      <c r="J150" s="244"/>
      <c r="K150" s="245">
        <f>ROUND(E150*J150,2)</f>
        <v>0</v>
      </c>
      <c r="L150" s="245">
        <v>21</v>
      </c>
      <c r="M150" s="245">
        <f>G150*(1+L150/100)</f>
        <v>0</v>
      </c>
      <c r="N150" s="245">
        <v>1.772E-2</v>
      </c>
      <c r="O150" s="245">
        <f>ROUND(E150*N150,2)</f>
        <v>0.02</v>
      </c>
      <c r="P150" s="245">
        <v>0</v>
      </c>
      <c r="Q150" s="245">
        <f>ROUND(E150*P150,2)</f>
        <v>0</v>
      </c>
      <c r="R150" s="245" t="s">
        <v>159</v>
      </c>
      <c r="S150" s="245" t="s">
        <v>119</v>
      </c>
      <c r="T150" s="246" t="s">
        <v>120</v>
      </c>
      <c r="U150" s="221">
        <v>0.97299999999999998</v>
      </c>
      <c r="V150" s="221">
        <f>ROUND(E150*U150,2)</f>
        <v>0.97</v>
      </c>
      <c r="W150" s="221"/>
      <c r="X150" s="221" t="s">
        <v>121</v>
      </c>
      <c r="Y150" s="212"/>
      <c r="Z150" s="212"/>
      <c r="AA150" s="212"/>
      <c r="AB150" s="212"/>
      <c r="AC150" s="212"/>
      <c r="AD150" s="212"/>
      <c r="AE150" s="212"/>
      <c r="AF150" s="212"/>
      <c r="AG150" s="212" t="s">
        <v>122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>
      <c r="A151" s="240">
        <v>67</v>
      </c>
      <c r="B151" s="241" t="s">
        <v>322</v>
      </c>
      <c r="C151" s="252" t="s">
        <v>323</v>
      </c>
      <c r="D151" s="242" t="s">
        <v>321</v>
      </c>
      <c r="E151" s="243">
        <v>6</v>
      </c>
      <c r="F151" s="244"/>
      <c r="G151" s="245">
        <f>ROUND(E151*F151,2)</f>
        <v>0</v>
      </c>
      <c r="H151" s="244"/>
      <c r="I151" s="245">
        <f>ROUND(E151*H151,2)</f>
        <v>0</v>
      </c>
      <c r="J151" s="244"/>
      <c r="K151" s="245">
        <f>ROUND(E151*J151,2)</f>
        <v>0</v>
      </c>
      <c r="L151" s="245">
        <v>21</v>
      </c>
      <c r="M151" s="245">
        <f>G151*(1+L151/100)</f>
        <v>0</v>
      </c>
      <c r="N151" s="245">
        <v>1.7010000000000001E-2</v>
      </c>
      <c r="O151" s="245">
        <f>ROUND(E151*N151,2)</f>
        <v>0.1</v>
      </c>
      <c r="P151" s="245">
        <v>0</v>
      </c>
      <c r="Q151" s="245">
        <f>ROUND(E151*P151,2)</f>
        <v>0</v>
      </c>
      <c r="R151" s="245" t="s">
        <v>159</v>
      </c>
      <c r="S151" s="245" t="s">
        <v>119</v>
      </c>
      <c r="T151" s="246" t="s">
        <v>120</v>
      </c>
      <c r="U151" s="221">
        <v>1.1890000000000001</v>
      </c>
      <c r="V151" s="221">
        <f>ROUND(E151*U151,2)</f>
        <v>7.13</v>
      </c>
      <c r="W151" s="221"/>
      <c r="X151" s="221" t="s">
        <v>121</v>
      </c>
      <c r="Y151" s="212"/>
      <c r="Z151" s="212"/>
      <c r="AA151" s="212"/>
      <c r="AB151" s="212"/>
      <c r="AC151" s="212"/>
      <c r="AD151" s="212"/>
      <c r="AE151" s="212"/>
      <c r="AF151" s="212"/>
      <c r="AG151" s="212" t="s">
        <v>122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>
      <c r="A152" s="240">
        <v>68</v>
      </c>
      <c r="B152" s="241" t="s">
        <v>324</v>
      </c>
      <c r="C152" s="252" t="s">
        <v>325</v>
      </c>
      <c r="D152" s="242" t="s">
        <v>321</v>
      </c>
      <c r="E152" s="243">
        <v>6</v>
      </c>
      <c r="F152" s="244"/>
      <c r="G152" s="245">
        <f>ROUND(E152*F152,2)</f>
        <v>0</v>
      </c>
      <c r="H152" s="244"/>
      <c r="I152" s="245">
        <f>ROUND(E152*H152,2)</f>
        <v>0</v>
      </c>
      <c r="J152" s="244"/>
      <c r="K152" s="245">
        <f>ROUND(E152*J152,2)</f>
        <v>0</v>
      </c>
      <c r="L152" s="245">
        <v>21</v>
      </c>
      <c r="M152" s="245">
        <f>G152*(1+L152/100)</f>
        <v>0</v>
      </c>
      <c r="N152" s="245">
        <v>8.0700000000000008E-3</v>
      </c>
      <c r="O152" s="245">
        <f>ROUND(E152*N152,2)</f>
        <v>0.05</v>
      </c>
      <c r="P152" s="245">
        <v>0</v>
      </c>
      <c r="Q152" s="245">
        <f>ROUND(E152*P152,2)</f>
        <v>0</v>
      </c>
      <c r="R152" s="245" t="s">
        <v>159</v>
      </c>
      <c r="S152" s="245" t="s">
        <v>119</v>
      </c>
      <c r="T152" s="246" t="s">
        <v>120</v>
      </c>
      <c r="U152" s="221">
        <v>0.32500000000000001</v>
      </c>
      <c r="V152" s="221">
        <f>ROUND(E152*U152,2)</f>
        <v>1.95</v>
      </c>
      <c r="W152" s="221"/>
      <c r="X152" s="221" t="s">
        <v>121</v>
      </c>
      <c r="Y152" s="212"/>
      <c r="Z152" s="212"/>
      <c r="AA152" s="212"/>
      <c r="AB152" s="212"/>
      <c r="AC152" s="212"/>
      <c r="AD152" s="212"/>
      <c r="AE152" s="212"/>
      <c r="AF152" s="212"/>
      <c r="AG152" s="212" t="s">
        <v>122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>
      <c r="A153" s="240">
        <v>69</v>
      </c>
      <c r="B153" s="241" t="s">
        <v>326</v>
      </c>
      <c r="C153" s="252" t="s">
        <v>327</v>
      </c>
      <c r="D153" s="242" t="s">
        <v>321</v>
      </c>
      <c r="E153" s="243">
        <v>2</v>
      </c>
      <c r="F153" s="244"/>
      <c r="G153" s="245">
        <f>ROUND(E153*F153,2)</f>
        <v>0</v>
      </c>
      <c r="H153" s="244"/>
      <c r="I153" s="245">
        <f>ROUND(E153*H153,2)</f>
        <v>0</v>
      </c>
      <c r="J153" s="244"/>
      <c r="K153" s="245">
        <f>ROUND(E153*J153,2)</f>
        <v>0</v>
      </c>
      <c r="L153" s="245">
        <v>21</v>
      </c>
      <c r="M153" s="245">
        <f>G153*(1+L153/100)</f>
        <v>0</v>
      </c>
      <c r="N153" s="245">
        <v>1.444E-2</v>
      </c>
      <c r="O153" s="245">
        <f>ROUND(E153*N153,2)</f>
        <v>0.03</v>
      </c>
      <c r="P153" s="245">
        <v>0</v>
      </c>
      <c r="Q153" s="245">
        <f>ROUND(E153*P153,2)</f>
        <v>0</v>
      </c>
      <c r="R153" s="245" t="s">
        <v>159</v>
      </c>
      <c r="S153" s="245" t="s">
        <v>119</v>
      </c>
      <c r="T153" s="246" t="s">
        <v>120</v>
      </c>
      <c r="U153" s="221">
        <v>1.25</v>
      </c>
      <c r="V153" s="221">
        <f>ROUND(E153*U153,2)</f>
        <v>2.5</v>
      </c>
      <c r="W153" s="221"/>
      <c r="X153" s="221" t="s">
        <v>121</v>
      </c>
      <c r="Y153" s="212"/>
      <c r="Z153" s="212"/>
      <c r="AA153" s="212"/>
      <c r="AB153" s="212"/>
      <c r="AC153" s="212"/>
      <c r="AD153" s="212"/>
      <c r="AE153" s="212"/>
      <c r="AF153" s="212"/>
      <c r="AG153" s="212" t="s">
        <v>122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ht="22.5" outlineLevel="1">
      <c r="A154" s="240">
        <v>70</v>
      </c>
      <c r="B154" s="241" t="s">
        <v>328</v>
      </c>
      <c r="C154" s="252" t="s">
        <v>329</v>
      </c>
      <c r="D154" s="242" t="s">
        <v>167</v>
      </c>
      <c r="E154" s="243">
        <v>6</v>
      </c>
      <c r="F154" s="244"/>
      <c r="G154" s="245">
        <f>ROUND(E154*F154,2)</f>
        <v>0</v>
      </c>
      <c r="H154" s="244"/>
      <c r="I154" s="245">
        <f>ROUND(E154*H154,2)</f>
        <v>0</v>
      </c>
      <c r="J154" s="244"/>
      <c r="K154" s="245">
        <f>ROUND(E154*J154,2)</f>
        <v>0</v>
      </c>
      <c r="L154" s="245">
        <v>21</v>
      </c>
      <c r="M154" s="245">
        <f>G154*(1+L154/100)</f>
        <v>0</v>
      </c>
      <c r="N154" s="245">
        <v>8.4999999999999995E-4</v>
      </c>
      <c r="O154" s="245">
        <f>ROUND(E154*N154,2)</f>
        <v>0.01</v>
      </c>
      <c r="P154" s="245">
        <v>0</v>
      </c>
      <c r="Q154" s="245">
        <f>ROUND(E154*P154,2)</f>
        <v>0</v>
      </c>
      <c r="R154" s="245" t="s">
        <v>159</v>
      </c>
      <c r="S154" s="245" t="s">
        <v>119</v>
      </c>
      <c r="T154" s="246" t="s">
        <v>120</v>
      </c>
      <c r="U154" s="221">
        <v>0.44500000000000001</v>
      </c>
      <c r="V154" s="221">
        <f>ROUND(E154*U154,2)</f>
        <v>2.67</v>
      </c>
      <c r="W154" s="221"/>
      <c r="X154" s="221" t="s">
        <v>121</v>
      </c>
      <c r="Y154" s="212"/>
      <c r="Z154" s="212"/>
      <c r="AA154" s="212"/>
      <c r="AB154" s="212"/>
      <c r="AC154" s="212"/>
      <c r="AD154" s="212"/>
      <c r="AE154" s="212"/>
      <c r="AF154" s="212"/>
      <c r="AG154" s="212" t="s">
        <v>122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ht="22.5" outlineLevel="1">
      <c r="A155" s="240">
        <v>71</v>
      </c>
      <c r="B155" s="241" t="s">
        <v>330</v>
      </c>
      <c r="C155" s="252" t="s">
        <v>331</v>
      </c>
      <c r="D155" s="242" t="s">
        <v>167</v>
      </c>
      <c r="E155" s="243">
        <v>2</v>
      </c>
      <c r="F155" s="244"/>
      <c r="G155" s="245">
        <f>ROUND(E155*F155,2)</f>
        <v>0</v>
      </c>
      <c r="H155" s="244"/>
      <c r="I155" s="245">
        <f>ROUND(E155*H155,2)</f>
        <v>0</v>
      </c>
      <c r="J155" s="244"/>
      <c r="K155" s="245">
        <f>ROUND(E155*J155,2)</f>
        <v>0</v>
      </c>
      <c r="L155" s="245">
        <v>21</v>
      </c>
      <c r="M155" s="245">
        <f>G155*(1+L155/100)</f>
        <v>0</v>
      </c>
      <c r="N155" s="245">
        <v>1.72E-3</v>
      </c>
      <c r="O155" s="245">
        <f>ROUND(E155*N155,2)</f>
        <v>0</v>
      </c>
      <c r="P155" s="245">
        <v>0</v>
      </c>
      <c r="Q155" s="245">
        <f>ROUND(E155*P155,2)</f>
        <v>0</v>
      </c>
      <c r="R155" s="245" t="s">
        <v>159</v>
      </c>
      <c r="S155" s="245" t="s">
        <v>119</v>
      </c>
      <c r="T155" s="246" t="s">
        <v>120</v>
      </c>
      <c r="U155" s="221">
        <v>0.47599999999999998</v>
      </c>
      <c r="V155" s="221">
        <f>ROUND(E155*U155,2)</f>
        <v>0.95</v>
      </c>
      <c r="W155" s="221"/>
      <c r="X155" s="221" t="s">
        <v>121</v>
      </c>
      <c r="Y155" s="212"/>
      <c r="Z155" s="212"/>
      <c r="AA155" s="212"/>
      <c r="AB155" s="212"/>
      <c r="AC155" s="212"/>
      <c r="AD155" s="212"/>
      <c r="AE155" s="212"/>
      <c r="AF155" s="212"/>
      <c r="AG155" s="212" t="s">
        <v>122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>
      <c r="A156" s="240">
        <v>72</v>
      </c>
      <c r="B156" s="241" t="s">
        <v>332</v>
      </c>
      <c r="C156" s="252" t="s">
        <v>333</v>
      </c>
      <c r="D156" s="242" t="s">
        <v>167</v>
      </c>
      <c r="E156" s="243">
        <v>6</v>
      </c>
      <c r="F156" s="244"/>
      <c r="G156" s="245">
        <f>ROUND(E156*F156,2)</f>
        <v>0</v>
      </c>
      <c r="H156" s="244"/>
      <c r="I156" s="245">
        <f>ROUND(E156*H156,2)</f>
        <v>0</v>
      </c>
      <c r="J156" s="244"/>
      <c r="K156" s="245">
        <f>ROUND(E156*J156,2)</f>
        <v>0</v>
      </c>
      <c r="L156" s="245">
        <v>21</v>
      </c>
      <c r="M156" s="245">
        <f>G156*(1+L156/100)</f>
        <v>0</v>
      </c>
      <c r="N156" s="245">
        <v>1.3999999999999999E-4</v>
      </c>
      <c r="O156" s="245">
        <f>ROUND(E156*N156,2)</f>
        <v>0</v>
      </c>
      <c r="P156" s="245">
        <v>0</v>
      </c>
      <c r="Q156" s="245">
        <f>ROUND(E156*P156,2)</f>
        <v>0</v>
      </c>
      <c r="R156" s="245" t="s">
        <v>159</v>
      </c>
      <c r="S156" s="245" t="s">
        <v>119</v>
      </c>
      <c r="T156" s="246" t="s">
        <v>120</v>
      </c>
      <c r="U156" s="221">
        <v>0.246</v>
      </c>
      <c r="V156" s="221">
        <f>ROUND(E156*U156,2)</f>
        <v>1.48</v>
      </c>
      <c r="W156" s="221"/>
      <c r="X156" s="221" t="s">
        <v>121</v>
      </c>
      <c r="Y156" s="212"/>
      <c r="Z156" s="212"/>
      <c r="AA156" s="212"/>
      <c r="AB156" s="212"/>
      <c r="AC156" s="212"/>
      <c r="AD156" s="212"/>
      <c r="AE156" s="212"/>
      <c r="AF156" s="212"/>
      <c r="AG156" s="212" t="s">
        <v>122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>
      <c r="A157" s="231">
        <v>73</v>
      </c>
      <c r="B157" s="232" t="s">
        <v>334</v>
      </c>
      <c r="C157" s="249" t="s">
        <v>335</v>
      </c>
      <c r="D157" s="233" t="s">
        <v>167</v>
      </c>
      <c r="E157" s="234">
        <v>21</v>
      </c>
      <c r="F157" s="235"/>
      <c r="G157" s="236">
        <f>ROUND(E157*F157,2)</f>
        <v>0</v>
      </c>
      <c r="H157" s="235"/>
      <c r="I157" s="236">
        <f>ROUND(E157*H157,2)</f>
        <v>0</v>
      </c>
      <c r="J157" s="235"/>
      <c r="K157" s="236">
        <f>ROUND(E157*J157,2)</f>
        <v>0</v>
      </c>
      <c r="L157" s="236">
        <v>21</v>
      </c>
      <c r="M157" s="236">
        <f>G157*(1+L157/100)</f>
        <v>0</v>
      </c>
      <c r="N157" s="236">
        <v>8.0000000000000004E-4</v>
      </c>
      <c r="O157" s="236">
        <f>ROUND(E157*N157,2)</f>
        <v>0.02</v>
      </c>
      <c r="P157" s="236">
        <v>0</v>
      </c>
      <c r="Q157" s="236">
        <f>ROUND(E157*P157,2)</f>
        <v>0</v>
      </c>
      <c r="R157" s="236" t="s">
        <v>159</v>
      </c>
      <c r="S157" s="236" t="s">
        <v>119</v>
      </c>
      <c r="T157" s="237" t="s">
        <v>120</v>
      </c>
      <c r="U157" s="221">
        <v>0.37</v>
      </c>
      <c r="V157" s="221">
        <f>ROUND(E157*U157,2)</f>
        <v>7.77</v>
      </c>
      <c r="W157" s="221"/>
      <c r="X157" s="221" t="s">
        <v>121</v>
      </c>
      <c r="Y157" s="212"/>
      <c r="Z157" s="212"/>
      <c r="AA157" s="212"/>
      <c r="AB157" s="212"/>
      <c r="AC157" s="212"/>
      <c r="AD157" s="212"/>
      <c r="AE157" s="212"/>
      <c r="AF157" s="212"/>
      <c r="AG157" s="212" t="s">
        <v>122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>
      <c r="A158" s="219"/>
      <c r="B158" s="220"/>
      <c r="C158" s="251" t="s">
        <v>336</v>
      </c>
      <c r="D158" s="222"/>
      <c r="E158" s="223">
        <v>21</v>
      </c>
      <c r="F158" s="221"/>
      <c r="G158" s="221"/>
      <c r="H158" s="221"/>
      <c r="I158" s="221"/>
      <c r="J158" s="221"/>
      <c r="K158" s="221"/>
      <c r="L158" s="221"/>
      <c r="M158" s="221"/>
      <c r="N158" s="221"/>
      <c r="O158" s="221"/>
      <c r="P158" s="221"/>
      <c r="Q158" s="221"/>
      <c r="R158" s="221"/>
      <c r="S158" s="221"/>
      <c r="T158" s="221"/>
      <c r="U158" s="221"/>
      <c r="V158" s="221"/>
      <c r="W158" s="221"/>
      <c r="X158" s="221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126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>
      <c r="A159" s="240">
        <v>74</v>
      </c>
      <c r="B159" s="241" t="s">
        <v>337</v>
      </c>
      <c r="C159" s="252" t="s">
        <v>338</v>
      </c>
      <c r="D159" s="242" t="s">
        <v>321</v>
      </c>
      <c r="E159" s="243">
        <v>5</v>
      </c>
      <c r="F159" s="244"/>
      <c r="G159" s="245">
        <f>ROUND(E159*F159,2)</f>
        <v>0</v>
      </c>
      <c r="H159" s="244"/>
      <c r="I159" s="245">
        <f>ROUND(E159*H159,2)</f>
        <v>0</v>
      </c>
      <c r="J159" s="244"/>
      <c r="K159" s="245">
        <f>ROUND(E159*J159,2)</f>
        <v>0</v>
      </c>
      <c r="L159" s="245">
        <v>21</v>
      </c>
      <c r="M159" s="245">
        <f>G159*(1+L159/100)</f>
        <v>0</v>
      </c>
      <c r="N159" s="245">
        <v>1.8890000000000001E-2</v>
      </c>
      <c r="O159" s="245">
        <f>ROUND(E159*N159,2)</f>
        <v>0.09</v>
      </c>
      <c r="P159" s="245">
        <v>0</v>
      </c>
      <c r="Q159" s="245">
        <f>ROUND(E159*P159,2)</f>
        <v>0</v>
      </c>
      <c r="R159" s="245"/>
      <c r="S159" s="245" t="s">
        <v>139</v>
      </c>
      <c r="T159" s="246" t="s">
        <v>120</v>
      </c>
      <c r="U159" s="221">
        <v>0.97299999999999998</v>
      </c>
      <c r="V159" s="221">
        <f>ROUND(E159*U159,2)</f>
        <v>4.87</v>
      </c>
      <c r="W159" s="221"/>
      <c r="X159" s="221" t="s">
        <v>121</v>
      </c>
      <c r="Y159" s="212"/>
      <c r="Z159" s="212"/>
      <c r="AA159" s="212"/>
      <c r="AB159" s="212"/>
      <c r="AC159" s="212"/>
      <c r="AD159" s="212"/>
      <c r="AE159" s="212"/>
      <c r="AF159" s="212"/>
      <c r="AG159" s="212" t="s">
        <v>122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>
      <c r="A160" s="240">
        <v>75</v>
      </c>
      <c r="B160" s="241" t="s">
        <v>339</v>
      </c>
      <c r="C160" s="252" t="s">
        <v>340</v>
      </c>
      <c r="D160" s="242" t="s">
        <v>321</v>
      </c>
      <c r="E160" s="243">
        <v>10</v>
      </c>
      <c r="F160" s="244"/>
      <c r="G160" s="245">
        <f>ROUND(E160*F160,2)</f>
        <v>0</v>
      </c>
      <c r="H160" s="244"/>
      <c r="I160" s="245">
        <f>ROUND(E160*H160,2)</f>
        <v>0</v>
      </c>
      <c r="J160" s="244"/>
      <c r="K160" s="245">
        <f>ROUND(E160*J160,2)</f>
        <v>0</v>
      </c>
      <c r="L160" s="245">
        <v>21</v>
      </c>
      <c r="M160" s="245">
        <f>G160*(1+L160/100)</f>
        <v>0</v>
      </c>
      <c r="N160" s="245">
        <v>1.201E-2</v>
      </c>
      <c r="O160" s="245">
        <f>ROUND(E160*N160,2)</f>
        <v>0.12</v>
      </c>
      <c r="P160" s="245">
        <v>0</v>
      </c>
      <c r="Q160" s="245">
        <f>ROUND(E160*P160,2)</f>
        <v>0</v>
      </c>
      <c r="R160" s="245"/>
      <c r="S160" s="245" t="s">
        <v>139</v>
      </c>
      <c r="T160" s="246" t="s">
        <v>120</v>
      </c>
      <c r="U160" s="221">
        <v>1.1890000000000001</v>
      </c>
      <c r="V160" s="221">
        <f>ROUND(E160*U160,2)</f>
        <v>11.89</v>
      </c>
      <c r="W160" s="221"/>
      <c r="X160" s="221" t="s">
        <v>121</v>
      </c>
      <c r="Y160" s="212"/>
      <c r="Z160" s="212"/>
      <c r="AA160" s="212"/>
      <c r="AB160" s="212"/>
      <c r="AC160" s="212"/>
      <c r="AD160" s="212"/>
      <c r="AE160" s="212"/>
      <c r="AF160" s="212"/>
      <c r="AG160" s="212" t="s">
        <v>122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>
      <c r="A161" s="240">
        <v>76</v>
      </c>
      <c r="B161" s="241" t="s">
        <v>341</v>
      </c>
      <c r="C161" s="252" t="s">
        <v>342</v>
      </c>
      <c r="D161" s="242" t="s">
        <v>321</v>
      </c>
      <c r="E161" s="243">
        <v>10</v>
      </c>
      <c r="F161" s="244"/>
      <c r="G161" s="245">
        <f>ROUND(E161*F161,2)</f>
        <v>0</v>
      </c>
      <c r="H161" s="244"/>
      <c r="I161" s="245">
        <f>ROUND(E161*H161,2)</f>
        <v>0</v>
      </c>
      <c r="J161" s="244"/>
      <c r="K161" s="245">
        <f>ROUND(E161*J161,2)</f>
        <v>0</v>
      </c>
      <c r="L161" s="245">
        <v>21</v>
      </c>
      <c r="M161" s="245">
        <f>G161*(1+L161/100)</f>
        <v>0</v>
      </c>
      <c r="N161" s="245">
        <v>4.7699999999999999E-3</v>
      </c>
      <c r="O161" s="245">
        <f>ROUND(E161*N161,2)</f>
        <v>0.05</v>
      </c>
      <c r="P161" s="245">
        <v>0</v>
      </c>
      <c r="Q161" s="245">
        <f>ROUND(E161*P161,2)</f>
        <v>0</v>
      </c>
      <c r="R161" s="245"/>
      <c r="S161" s="245" t="s">
        <v>139</v>
      </c>
      <c r="T161" s="246" t="s">
        <v>120</v>
      </c>
      <c r="U161" s="221">
        <v>0.32500000000000001</v>
      </c>
      <c r="V161" s="221">
        <f>ROUND(E161*U161,2)</f>
        <v>3.25</v>
      </c>
      <c r="W161" s="221"/>
      <c r="X161" s="221" t="s">
        <v>121</v>
      </c>
      <c r="Y161" s="212"/>
      <c r="Z161" s="212"/>
      <c r="AA161" s="212"/>
      <c r="AB161" s="212"/>
      <c r="AC161" s="212"/>
      <c r="AD161" s="212"/>
      <c r="AE161" s="212"/>
      <c r="AF161" s="212"/>
      <c r="AG161" s="212" t="s">
        <v>122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>
      <c r="A162" s="240">
        <v>77</v>
      </c>
      <c r="B162" s="241" t="s">
        <v>343</v>
      </c>
      <c r="C162" s="252" t="s">
        <v>344</v>
      </c>
      <c r="D162" s="242" t="s">
        <v>167</v>
      </c>
      <c r="E162" s="243">
        <v>2</v>
      </c>
      <c r="F162" s="244"/>
      <c r="G162" s="245">
        <f>ROUND(E162*F162,2)</f>
        <v>0</v>
      </c>
      <c r="H162" s="244"/>
      <c r="I162" s="245">
        <f>ROUND(E162*H162,2)</f>
        <v>0</v>
      </c>
      <c r="J162" s="244"/>
      <c r="K162" s="245">
        <f>ROUND(E162*J162,2)</f>
        <v>0</v>
      </c>
      <c r="L162" s="245">
        <v>21</v>
      </c>
      <c r="M162" s="245">
        <f>G162*(1+L162/100)</f>
        <v>0</v>
      </c>
      <c r="N162" s="245">
        <v>8.8000000000000003E-4</v>
      </c>
      <c r="O162" s="245">
        <f>ROUND(E162*N162,2)</f>
        <v>0</v>
      </c>
      <c r="P162" s="245">
        <v>0</v>
      </c>
      <c r="Q162" s="245">
        <f>ROUND(E162*P162,2)</f>
        <v>0</v>
      </c>
      <c r="R162" s="245"/>
      <c r="S162" s="245" t="s">
        <v>139</v>
      </c>
      <c r="T162" s="246" t="s">
        <v>140</v>
      </c>
      <c r="U162" s="221">
        <v>1.091</v>
      </c>
      <c r="V162" s="221">
        <f>ROUND(E162*U162,2)</f>
        <v>2.1800000000000002</v>
      </c>
      <c r="W162" s="221"/>
      <c r="X162" s="221" t="s">
        <v>121</v>
      </c>
      <c r="Y162" s="212"/>
      <c r="Z162" s="212"/>
      <c r="AA162" s="212"/>
      <c r="AB162" s="212"/>
      <c r="AC162" s="212"/>
      <c r="AD162" s="212"/>
      <c r="AE162" s="212"/>
      <c r="AF162" s="212"/>
      <c r="AG162" s="212" t="s">
        <v>122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>
      <c r="A163" s="240">
        <v>78</v>
      </c>
      <c r="B163" s="241" t="s">
        <v>345</v>
      </c>
      <c r="C163" s="252" t="s">
        <v>346</v>
      </c>
      <c r="D163" s="242" t="s">
        <v>321</v>
      </c>
      <c r="E163" s="243">
        <v>2</v>
      </c>
      <c r="F163" s="244"/>
      <c r="G163" s="245">
        <f>ROUND(E163*F163,2)</f>
        <v>0</v>
      </c>
      <c r="H163" s="244"/>
      <c r="I163" s="245">
        <f>ROUND(E163*H163,2)</f>
        <v>0</v>
      </c>
      <c r="J163" s="244"/>
      <c r="K163" s="245">
        <f>ROUND(E163*J163,2)</f>
        <v>0</v>
      </c>
      <c r="L163" s="245">
        <v>21</v>
      </c>
      <c r="M163" s="245">
        <f>G163*(1+L163/100)</f>
        <v>0</v>
      </c>
      <c r="N163" s="245">
        <v>1.6E-2</v>
      </c>
      <c r="O163" s="245">
        <f>ROUND(E163*N163,2)</f>
        <v>0.03</v>
      </c>
      <c r="P163" s="245">
        <v>0</v>
      </c>
      <c r="Q163" s="245">
        <f>ROUND(E163*P163,2)</f>
        <v>0</v>
      </c>
      <c r="R163" s="245"/>
      <c r="S163" s="245" t="s">
        <v>139</v>
      </c>
      <c r="T163" s="246" t="s">
        <v>120</v>
      </c>
      <c r="U163" s="221">
        <v>0.5</v>
      </c>
      <c r="V163" s="221">
        <f>ROUND(E163*U163,2)</f>
        <v>1</v>
      </c>
      <c r="W163" s="221"/>
      <c r="X163" s="221" t="s">
        <v>121</v>
      </c>
      <c r="Y163" s="212"/>
      <c r="Z163" s="212"/>
      <c r="AA163" s="212"/>
      <c r="AB163" s="212"/>
      <c r="AC163" s="212"/>
      <c r="AD163" s="212"/>
      <c r="AE163" s="212"/>
      <c r="AF163" s="212"/>
      <c r="AG163" s="212" t="s">
        <v>122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>
      <c r="A164" s="240">
        <v>79</v>
      </c>
      <c r="B164" s="241" t="s">
        <v>347</v>
      </c>
      <c r="C164" s="252" t="s">
        <v>348</v>
      </c>
      <c r="D164" s="242" t="s">
        <v>288</v>
      </c>
      <c r="E164" s="243">
        <v>1</v>
      </c>
      <c r="F164" s="244"/>
      <c r="G164" s="245">
        <f>ROUND(E164*F164,2)</f>
        <v>0</v>
      </c>
      <c r="H164" s="244"/>
      <c r="I164" s="245">
        <f>ROUND(E164*H164,2)</f>
        <v>0</v>
      </c>
      <c r="J164" s="244"/>
      <c r="K164" s="245">
        <f>ROUND(E164*J164,2)</f>
        <v>0</v>
      </c>
      <c r="L164" s="245">
        <v>21</v>
      </c>
      <c r="M164" s="245">
        <f>G164*(1+L164/100)</f>
        <v>0</v>
      </c>
      <c r="N164" s="245">
        <v>1E-3</v>
      </c>
      <c r="O164" s="245">
        <f>ROUND(E164*N164,2)</f>
        <v>0</v>
      </c>
      <c r="P164" s="245">
        <v>0</v>
      </c>
      <c r="Q164" s="245">
        <f>ROUND(E164*P164,2)</f>
        <v>0</v>
      </c>
      <c r="R164" s="245"/>
      <c r="S164" s="245" t="s">
        <v>139</v>
      </c>
      <c r="T164" s="246" t="s">
        <v>140</v>
      </c>
      <c r="U164" s="221">
        <v>0</v>
      </c>
      <c r="V164" s="221">
        <f>ROUND(E164*U164,2)</f>
        <v>0</v>
      </c>
      <c r="W164" s="221"/>
      <c r="X164" s="221" t="s">
        <v>121</v>
      </c>
      <c r="Y164" s="212"/>
      <c r="Z164" s="212"/>
      <c r="AA164" s="212"/>
      <c r="AB164" s="212"/>
      <c r="AC164" s="212"/>
      <c r="AD164" s="212"/>
      <c r="AE164" s="212"/>
      <c r="AF164" s="212"/>
      <c r="AG164" s="212" t="s">
        <v>122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>
      <c r="A165" s="231">
        <v>80</v>
      </c>
      <c r="B165" s="232" t="s">
        <v>349</v>
      </c>
      <c r="C165" s="249" t="s">
        <v>350</v>
      </c>
      <c r="D165" s="233" t="s">
        <v>321</v>
      </c>
      <c r="E165" s="234">
        <v>24</v>
      </c>
      <c r="F165" s="235"/>
      <c r="G165" s="236">
        <f>ROUND(E165*F165,2)</f>
        <v>0</v>
      </c>
      <c r="H165" s="235"/>
      <c r="I165" s="236">
        <f>ROUND(E165*H165,2)</f>
        <v>0</v>
      </c>
      <c r="J165" s="235"/>
      <c r="K165" s="236">
        <f>ROUND(E165*J165,2)</f>
        <v>0</v>
      </c>
      <c r="L165" s="236">
        <v>21</v>
      </c>
      <c r="M165" s="236">
        <f>G165*(1+L165/100)</f>
        <v>0</v>
      </c>
      <c r="N165" s="236">
        <v>1.7000000000000001E-4</v>
      </c>
      <c r="O165" s="236">
        <f>ROUND(E165*N165,2)</f>
        <v>0</v>
      </c>
      <c r="P165" s="236">
        <v>0</v>
      </c>
      <c r="Q165" s="236">
        <f>ROUND(E165*P165,2)</f>
        <v>0</v>
      </c>
      <c r="R165" s="236"/>
      <c r="S165" s="236" t="s">
        <v>139</v>
      </c>
      <c r="T165" s="237" t="s">
        <v>120</v>
      </c>
      <c r="U165" s="221">
        <v>0.22700000000000001</v>
      </c>
      <c r="V165" s="221">
        <f>ROUND(E165*U165,2)</f>
        <v>5.45</v>
      </c>
      <c r="W165" s="221"/>
      <c r="X165" s="221" t="s">
        <v>121</v>
      </c>
      <c r="Y165" s="212"/>
      <c r="Z165" s="212"/>
      <c r="AA165" s="212"/>
      <c r="AB165" s="212"/>
      <c r="AC165" s="212"/>
      <c r="AD165" s="212"/>
      <c r="AE165" s="212"/>
      <c r="AF165" s="212"/>
      <c r="AG165" s="212" t="s">
        <v>122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>
      <c r="A166" s="219"/>
      <c r="B166" s="220"/>
      <c r="C166" s="251" t="s">
        <v>351</v>
      </c>
      <c r="D166" s="222"/>
      <c r="E166" s="223">
        <v>22</v>
      </c>
      <c r="F166" s="221"/>
      <c r="G166" s="221"/>
      <c r="H166" s="221"/>
      <c r="I166" s="221"/>
      <c r="J166" s="221"/>
      <c r="K166" s="221"/>
      <c r="L166" s="221"/>
      <c r="M166" s="221"/>
      <c r="N166" s="221"/>
      <c r="O166" s="221"/>
      <c r="P166" s="221"/>
      <c r="Q166" s="221"/>
      <c r="R166" s="221"/>
      <c r="S166" s="221"/>
      <c r="T166" s="221"/>
      <c r="U166" s="221"/>
      <c r="V166" s="221"/>
      <c r="W166" s="221"/>
      <c r="X166" s="221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126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>
      <c r="A167" s="219"/>
      <c r="B167" s="220"/>
      <c r="C167" s="251" t="s">
        <v>352</v>
      </c>
      <c r="D167" s="222"/>
      <c r="E167" s="223">
        <v>2</v>
      </c>
      <c r="F167" s="221"/>
      <c r="G167" s="221"/>
      <c r="H167" s="221"/>
      <c r="I167" s="221"/>
      <c r="J167" s="221"/>
      <c r="K167" s="221"/>
      <c r="L167" s="221"/>
      <c r="M167" s="221"/>
      <c r="N167" s="221"/>
      <c r="O167" s="221"/>
      <c r="P167" s="221"/>
      <c r="Q167" s="221"/>
      <c r="R167" s="221"/>
      <c r="S167" s="221"/>
      <c r="T167" s="221"/>
      <c r="U167" s="221"/>
      <c r="V167" s="221"/>
      <c r="W167" s="221"/>
      <c r="X167" s="221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126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>
      <c r="A168" s="240">
        <v>81</v>
      </c>
      <c r="B168" s="241" t="s">
        <v>353</v>
      </c>
      <c r="C168" s="252" t="s">
        <v>354</v>
      </c>
      <c r="D168" s="242" t="s">
        <v>167</v>
      </c>
      <c r="E168" s="243">
        <v>3</v>
      </c>
      <c r="F168" s="244"/>
      <c r="G168" s="245">
        <f>ROUND(E168*F168,2)</f>
        <v>0</v>
      </c>
      <c r="H168" s="244"/>
      <c r="I168" s="245">
        <f>ROUND(E168*H168,2)</f>
        <v>0</v>
      </c>
      <c r="J168" s="244"/>
      <c r="K168" s="245">
        <f>ROUND(E168*J168,2)</f>
        <v>0</v>
      </c>
      <c r="L168" s="245">
        <v>21</v>
      </c>
      <c r="M168" s="245">
        <f>G168*(1+L168/100)</f>
        <v>0</v>
      </c>
      <c r="N168" s="245">
        <v>3.8280000000000002E-2</v>
      </c>
      <c r="O168" s="245">
        <f>ROUND(E168*N168,2)</f>
        <v>0.11</v>
      </c>
      <c r="P168" s="245">
        <v>0</v>
      </c>
      <c r="Q168" s="245">
        <f>ROUND(E168*P168,2)</f>
        <v>0</v>
      </c>
      <c r="R168" s="245"/>
      <c r="S168" s="245" t="s">
        <v>139</v>
      </c>
      <c r="T168" s="246" t="s">
        <v>120</v>
      </c>
      <c r="U168" s="221">
        <v>0</v>
      </c>
      <c r="V168" s="221">
        <f>ROUND(E168*U168,2)</f>
        <v>0</v>
      </c>
      <c r="W168" s="221"/>
      <c r="X168" s="221" t="s">
        <v>141</v>
      </c>
      <c r="Y168" s="212"/>
      <c r="Z168" s="212"/>
      <c r="AA168" s="212"/>
      <c r="AB168" s="212"/>
      <c r="AC168" s="212"/>
      <c r="AD168" s="212"/>
      <c r="AE168" s="212"/>
      <c r="AF168" s="212"/>
      <c r="AG168" s="212" t="s">
        <v>142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ht="22.5" outlineLevel="1">
      <c r="A169" s="240">
        <v>82</v>
      </c>
      <c r="B169" s="241" t="s">
        <v>355</v>
      </c>
      <c r="C169" s="252" t="s">
        <v>356</v>
      </c>
      <c r="D169" s="242" t="s">
        <v>167</v>
      </c>
      <c r="E169" s="243">
        <v>6</v>
      </c>
      <c r="F169" s="244"/>
      <c r="G169" s="245">
        <f>ROUND(E169*F169,2)</f>
        <v>0</v>
      </c>
      <c r="H169" s="244"/>
      <c r="I169" s="245">
        <f>ROUND(E169*H169,2)</f>
        <v>0</v>
      </c>
      <c r="J169" s="244"/>
      <c r="K169" s="245">
        <f>ROUND(E169*J169,2)</f>
        <v>0</v>
      </c>
      <c r="L169" s="245">
        <v>21</v>
      </c>
      <c r="M169" s="245">
        <f>G169*(1+L169/100)</f>
        <v>0</v>
      </c>
      <c r="N169" s="245">
        <v>2.3000000000000001E-4</v>
      </c>
      <c r="O169" s="245">
        <f>ROUND(E169*N169,2)</f>
        <v>0</v>
      </c>
      <c r="P169" s="245">
        <v>0</v>
      </c>
      <c r="Q169" s="245">
        <f>ROUND(E169*P169,2)</f>
        <v>0</v>
      </c>
      <c r="R169" s="245" t="s">
        <v>298</v>
      </c>
      <c r="S169" s="245" t="s">
        <v>119</v>
      </c>
      <c r="T169" s="246" t="s">
        <v>120</v>
      </c>
      <c r="U169" s="221">
        <v>0</v>
      </c>
      <c r="V169" s="221">
        <f>ROUND(E169*U169,2)</f>
        <v>0</v>
      </c>
      <c r="W169" s="221"/>
      <c r="X169" s="221" t="s">
        <v>299</v>
      </c>
      <c r="Y169" s="212"/>
      <c r="Z169" s="212"/>
      <c r="AA169" s="212"/>
      <c r="AB169" s="212"/>
      <c r="AC169" s="212"/>
      <c r="AD169" s="212"/>
      <c r="AE169" s="212"/>
      <c r="AF169" s="212"/>
      <c r="AG169" s="212" t="s">
        <v>300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>
      <c r="A170" s="231">
        <v>83</v>
      </c>
      <c r="B170" s="232" t="s">
        <v>357</v>
      </c>
      <c r="C170" s="249" t="s">
        <v>358</v>
      </c>
      <c r="D170" s="233" t="s">
        <v>138</v>
      </c>
      <c r="E170" s="234">
        <v>0.52573000000000003</v>
      </c>
      <c r="F170" s="235"/>
      <c r="G170" s="236">
        <f>ROUND(E170*F170,2)</f>
        <v>0</v>
      </c>
      <c r="H170" s="235"/>
      <c r="I170" s="236">
        <f>ROUND(E170*H170,2)</f>
        <v>0</v>
      </c>
      <c r="J170" s="235"/>
      <c r="K170" s="236">
        <f>ROUND(E170*J170,2)</f>
        <v>0</v>
      </c>
      <c r="L170" s="236">
        <v>21</v>
      </c>
      <c r="M170" s="236">
        <f>G170*(1+L170/100)</f>
        <v>0</v>
      </c>
      <c r="N170" s="236">
        <v>0</v>
      </c>
      <c r="O170" s="236">
        <f>ROUND(E170*N170,2)</f>
        <v>0</v>
      </c>
      <c r="P170" s="236">
        <v>0</v>
      </c>
      <c r="Q170" s="236">
        <f>ROUND(E170*P170,2)</f>
        <v>0</v>
      </c>
      <c r="R170" s="236" t="s">
        <v>159</v>
      </c>
      <c r="S170" s="236" t="s">
        <v>119</v>
      </c>
      <c r="T170" s="237" t="s">
        <v>120</v>
      </c>
      <c r="U170" s="221">
        <v>1.573</v>
      </c>
      <c r="V170" s="221">
        <f>ROUND(E170*U170,2)</f>
        <v>0.83</v>
      </c>
      <c r="W170" s="221"/>
      <c r="X170" s="221" t="s">
        <v>150</v>
      </c>
      <c r="Y170" s="212"/>
      <c r="Z170" s="212"/>
      <c r="AA170" s="212"/>
      <c r="AB170" s="212"/>
      <c r="AC170" s="212"/>
      <c r="AD170" s="212"/>
      <c r="AE170" s="212"/>
      <c r="AF170" s="212"/>
      <c r="AG170" s="212" t="s">
        <v>151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>
      <c r="A171" s="219"/>
      <c r="B171" s="220"/>
      <c r="C171" s="250" t="s">
        <v>316</v>
      </c>
      <c r="D171" s="239"/>
      <c r="E171" s="239"/>
      <c r="F171" s="239"/>
      <c r="G171" s="239"/>
      <c r="H171" s="221"/>
      <c r="I171" s="221"/>
      <c r="J171" s="221"/>
      <c r="K171" s="221"/>
      <c r="L171" s="221"/>
      <c r="M171" s="221"/>
      <c r="N171" s="221"/>
      <c r="O171" s="221"/>
      <c r="P171" s="221"/>
      <c r="Q171" s="221"/>
      <c r="R171" s="221"/>
      <c r="S171" s="221"/>
      <c r="T171" s="221"/>
      <c r="U171" s="221"/>
      <c r="V171" s="221"/>
      <c r="W171" s="221"/>
      <c r="X171" s="221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124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>
      <c r="A172" s="219"/>
      <c r="B172" s="220"/>
      <c r="C172" s="251" t="s">
        <v>153</v>
      </c>
      <c r="D172" s="222"/>
      <c r="E172" s="223"/>
      <c r="F172" s="221"/>
      <c r="G172" s="221"/>
      <c r="H172" s="221"/>
      <c r="I172" s="221"/>
      <c r="J172" s="221"/>
      <c r="K172" s="221"/>
      <c r="L172" s="221"/>
      <c r="M172" s="221"/>
      <c r="N172" s="221"/>
      <c r="O172" s="221"/>
      <c r="P172" s="221"/>
      <c r="Q172" s="221"/>
      <c r="R172" s="221"/>
      <c r="S172" s="221"/>
      <c r="T172" s="221"/>
      <c r="U172" s="221"/>
      <c r="V172" s="221"/>
      <c r="W172" s="221"/>
      <c r="X172" s="221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126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>
      <c r="A173" s="219"/>
      <c r="B173" s="220"/>
      <c r="C173" s="251" t="s">
        <v>359</v>
      </c>
      <c r="D173" s="222"/>
      <c r="E173" s="223"/>
      <c r="F173" s="221"/>
      <c r="G173" s="221"/>
      <c r="H173" s="221"/>
      <c r="I173" s="221"/>
      <c r="J173" s="221"/>
      <c r="K173" s="221"/>
      <c r="L173" s="221"/>
      <c r="M173" s="221"/>
      <c r="N173" s="221"/>
      <c r="O173" s="221"/>
      <c r="P173" s="221"/>
      <c r="Q173" s="221"/>
      <c r="R173" s="221"/>
      <c r="S173" s="221"/>
      <c r="T173" s="221"/>
      <c r="U173" s="221"/>
      <c r="V173" s="221"/>
      <c r="W173" s="221"/>
      <c r="X173" s="221"/>
      <c r="Y173" s="212"/>
      <c r="Z173" s="212"/>
      <c r="AA173" s="212"/>
      <c r="AB173" s="212"/>
      <c r="AC173" s="212"/>
      <c r="AD173" s="212"/>
      <c r="AE173" s="212"/>
      <c r="AF173" s="212"/>
      <c r="AG173" s="212" t="s">
        <v>126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>
      <c r="A174" s="219"/>
      <c r="B174" s="220"/>
      <c r="C174" s="251" t="s">
        <v>360</v>
      </c>
      <c r="D174" s="222"/>
      <c r="E174" s="223">
        <v>0.52573000000000003</v>
      </c>
      <c r="F174" s="221"/>
      <c r="G174" s="221"/>
      <c r="H174" s="221"/>
      <c r="I174" s="221"/>
      <c r="J174" s="221"/>
      <c r="K174" s="221"/>
      <c r="L174" s="221"/>
      <c r="M174" s="221"/>
      <c r="N174" s="221"/>
      <c r="O174" s="221"/>
      <c r="P174" s="221"/>
      <c r="Q174" s="221"/>
      <c r="R174" s="221"/>
      <c r="S174" s="221"/>
      <c r="T174" s="221"/>
      <c r="U174" s="221"/>
      <c r="V174" s="221"/>
      <c r="W174" s="221"/>
      <c r="X174" s="221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126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>
      <c r="A175" s="225" t="s">
        <v>113</v>
      </c>
      <c r="B175" s="226" t="s">
        <v>79</v>
      </c>
      <c r="C175" s="248" t="s">
        <v>80</v>
      </c>
      <c r="D175" s="227"/>
      <c r="E175" s="228"/>
      <c r="F175" s="229"/>
      <c r="G175" s="229">
        <f>SUMIF(AG176:AG182,"&lt;&gt;NOR",G176:G182)</f>
        <v>0</v>
      </c>
      <c r="H175" s="229"/>
      <c r="I175" s="229">
        <f>SUM(I176:I182)</f>
        <v>0</v>
      </c>
      <c r="J175" s="229"/>
      <c r="K175" s="229">
        <f>SUM(K176:K182)</f>
        <v>0</v>
      </c>
      <c r="L175" s="229"/>
      <c r="M175" s="229">
        <f>SUM(M176:M182)</f>
        <v>0</v>
      </c>
      <c r="N175" s="229"/>
      <c r="O175" s="229">
        <f>SUM(O176:O182)</f>
        <v>0.08</v>
      </c>
      <c r="P175" s="229"/>
      <c r="Q175" s="229">
        <f>SUM(Q176:Q182)</f>
        <v>0</v>
      </c>
      <c r="R175" s="229"/>
      <c r="S175" s="229"/>
      <c r="T175" s="230"/>
      <c r="U175" s="224"/>
      <c r="V175" s="224">
        <f>SUM(V176:V182)</f>
        <v>11.540000000000001</v>
      </c>
      <c r="W175" s="224"/>
      <c r="X175" s="224"/>
      <c r="AG175" t="s">
        <v>114</v>
      </c>
    </row>
    <row r="176" spans="1:60" outlineLevel="1">
      <c r="A176" s="240">
        <v>84</v>
      </c>
      <c r="B176" s="241" t="s">
        <v>361</v>
      </c>
      <c r="C176" s="252" t="s">
        <v>362</v>
      </c>
      <c r="D176" s="242" t="s">
        <v>321</v>
      </c>
      <c r="E176" s="243">
        <v>5</v>
      </c>
      <c r="F176" s="244"/>
      <c r="G176" s="245">
        <f>ROUND(E176*F176,2)</f>
        <v>0</v>
      </c>
      <c r="H176" s="244"/>
      <c r="I176" s="245">
        <f>ROUND(E176*H176,2)</f>
        <v>0</v>
      </c>
      <c r="J176" s="244"/>
      <c r="K176" s="245">
        <f>ROUND(E176*J176,2)</f>
        <v>0</v>
      </c>
      <c r="L176" s="245">
        <v>21</v>
      </c>
      <c r="M176" s="245">
        <f>G176*(1+L176/100)</f>
        <v>0</v>
      </c>
      <c r="N176" s="245">
        <v>1.2970000000000001E-2</v>
      </c>
      <c r="O176" s="245">
        <f>ROUND(E176*N176,2)</f>
        <v>0.06</v>
      </c>
      <c r="P176" s="245">
        <v>0</v>
      </c>
      <c r="Q176" s="245">
        <f>ROUND(E176*P176,2)</f>
        <v>0</v>
      </c>
      <c r="R176" s="245"/>
      <c r="S176" s="245" t="s">
        <v>139</v>
      </c>
      <c r="T176" s="246" t="s">
        <v>120</v>
      </c>
      <c r="U176" s="221">
        <v>1.9</v>
      </c>
      <c r="V176" s="221">
        <f>ROUND(E176*U176,2)</f>
        <v>9.5</v>
      </c>
      <c r="W176" s="221"/>
      <c r="X176" s="221" t="s">
        <v>121</v>
      </c>
      <c r="Y176" s="212"/>
      <c r="Z176" s="212"/>
      <c r="AA176" s="212"/>
      <c r="AB176" s="212"/>
      <c r="AC176" s="212"/>
      <c r="AD176" s="212"/>
      <c r="AE176" s="212"/>
      <c r="AF176" s="212"/>
      <c r="AG176" s="212" t="s">
        <v>122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>
      <c r="A177" s="240">
        <v>85</v>
      </c>
      <c r="B177" s="241" t="s">
        <v>363</v>
      </c>
      <c r="C177" s="252" t="s">
        <v>364</v>
      </c>
      <c r="D177" s="242" t="s">
        <v>321</v>
      </c>
      <c r="E177" s="243">
        <v>1</v>
      </c>
      <c r="F177" s="244"/>
      <c r="G177" s="245">
        <f>ROUND(E177*F177,2)</f>
        <v>0</v>
      </c>
      <c r="H177" s="244"/>
      <c r="I177" s="245">
        <f>ROUND(E177*H177,2)</f>
        <v>0</v>
      </c>
      <c r="J177" s="244"/>
      <c r="K177" s="245">
        <f>ROUND(E177*J177,2)</f>
        <v>0</v>
      </c>
      <c r="L177" s="245">
        <v>21</v>
      </c>
      <c r="M177" s="245">
        <f>G177*(1+L177/100)</f>
        <v>0</v>
      </c>
      <c r="N177" s="245">
        <v>1.7999999999999999E-2</v>
      </c>
      <c r="O177" s="245">
        <f>ROUND(E177*N177,2)</f>
        <v>0.02</v>
      </c>
      <c r="P177" s="245">
        <v>0</v>
      </c>
      <c r="Q177" s="245">
        <f>ROUND(E177*P177,2)</f>
        <v>0</v>
      </c>
      <c r="R177" s="245"/>
      <c r="S177" s="245" t="s">
        <v>139</v>
      </c>
      <c r="T177" s="246" t="s">
        <v>120</v>
      </c>
      <c r="U177" s="221">
        <v>1.9</v>
      </c>
      <c r="V177" s="221">
        <f>ROUND(E177*U177,2)</f>
        <v>1.9</v>
      </c>
      <c r="W177" s="221"/>
      <c r="X177" s="221" t="s">
        <v>121</v>
      </c>
      <c r="Y177" s="212"/>
      <c r="Z177" s="212"/>
      <c r="AA177" s="212"/>
      <c r="AB177" s="212"/>
      <c r="AC177" s="212"/>
      <c r="AD177" s="212"/>
      <c r="AE177" s="212"/>
      <c r="AF177" s="212"/>
      <c r="AG177" s="212" t="s">
        <v>122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>
      <c r="A178" s="231">
        <v>86</v>
      </c>
      <c r="B178" s="232" t="s">
        <v>365</v>
      </c>
      <c r="C178" s="249" t="s">
        <v>366</v>
      </c>
      <c r="D178" s="233" t="s">
        <v>138</v>
      </c>
      <c r="E178" s="234">
        <v>8.2849999999999993E-2</v>
      </c>
      <c r="F178" s="235"/>
      <c r="G178" s="236">
        <f>ROUND(E178*F178,2)</f>
        <v>0</v>
      </c>
      <c r="H178" s="235"/>
      <c r="I178" s="236">
        <f>ROUND(E178*H178,2)</f>
        <v>0</v>
      </c>
      <c r="J178" s="235"/>
      <c r="K178" s="236">
        <f>ROUND(E178*J178,2)</f>
        <v>0</v>
      </c>
      <c r="L178" s="236">
        <v>21</v>
      </c>
      <c r="M178" s="236">
        <f>G178*(1+L178/100)</f>
        <v>0</v>
      </c>
      <c r="N178" s="236">
        <v>0</v>
      </c>
      <c r="O178" s="236">
        <f>ROUND(E178*N178,2)</f>
        <v>0</v>
      </c>
      <c r="P178" s="236">
        <v>0</v>
      </c>
      <c r="Q178" s="236">
        <f>ROUND(E178*P178,2)</f>
        <v>0</v>
      </c>
      <c r="R178" s="236" t="s">
        <v>159</v>
      </c>
      <c r="S178" s="236" t="s">
        <v>119</v>
      </c>
      <c r="T178" s="237" t="s">
        <v>120</v>
      </c>
      <c r="U178" s="221">
        <v>1.7230000000000001</v>
      </c>
      <c r="V178" s="221">
        <f>ROUND(E178*U178,2)</f>
        <v>0.14000000000000001</v>
      </c>
      <c r="W178" s="221"/>
      <c r="X178" s="221" t="s">
        <v>150</v>
      </c>
      <c r="Y178" s="212"/>
      <c r="Z178" s="212"/>
      <c r="AA178" s="212"/>
      <c r="AB178" s="212"/>
      <c r="AC178" s="212"/>
      <c r="AD178" s="212"/>
      <c r="AE178" s="212"/>
      <c r="AF178" s="212"/>
      <c r="AG178" s="212" t="s">
        <v>151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>
      <c r="A179" s="219"/>
      <c r="B179" s="220"/>
      <c r="C179" s="250" t="s">
        <v>316</v>
      </c>
      <c r="D179" s="239"/>
      <c r="E179" s="239"/>
      <c r="F179" s="239"/>
      <c r="G179" s="239"/>
      <c r="H179" s="221"/>
      <c r="I179" s="221"/>
      <c r="J179" s="221"/>
      <c r="K179" s="221"/>
      <c r="L179" s="221"/>
      <c r="M179" s="221"/>
      <c r="N179" s="221"/>
      <c r="O179" s="221"/>
      <c r="P179" s="221"/>
      <c r="Q179" s="221"/>
      <c r="R179" s="221"/>
      <c r="S179" s="221"/>
      <c r="T179" s="221"/>
      <c r="U179" s="221"/>
      <c r="V179" s="221"/>
      <c r="W179" s="221"/>
      <c r="X179" s="221"/>
      <c r="Y179" s="212"/>
      <c r="Z179" s="212"/>
      <c r="AA179" s="212"/>
      <c r="AB179" s="212"/>
      <c r="AC179" s="212"/>
      <c r="AD179" s="212"/>
      <c r="AE179" s="212"/>
      <c r="AF179" s="212"/>
      <c r="AG179" s="212" t="s">
        <v>124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>
      <c r="A180" s="219"/>
      <c r="B180" s="220"/>
      <c r="C180" s="251" t="s">
        <v>153</v>
      </c>
      <c r="D180" s="222"/>
      <c r="E180" s="223"/>
      <c r="F180" s="221"/>
      <c r="G180" s="221"/>
      <c r="H180" s="221"/>
      <c r="I180" s="221"/>
      <c r="J180" s="221"/>
      <c r="K180" s="221"/>
      <c r="L180" s="221"/>
      <c r="M180" s="221"/>
      <c r="N180" s="221"/>
      <c r="O180" s="221"/>
      <c r="P180" s="221"/>
      <c r="Q180" s="221"/>
      <c r="R180" s="221"/>
      <c r="S180" s="221"/>
      <c r="T180" s="221"/>
      <c r="U180" s="221"/>
      <c r="V180" s="221"/>
      <c r="W180" s="221"/>
      <c r="X180" s="221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126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>
      <c r="A181" s="219"/>
      <c r="B181" s="220"/>
      <c r="C181" s="251" t="s">
        <v>367</v>
      </c>
      <c r="D181" s="222"/>
      <c r="E181" s="223"/>
      <c r="F181" s="221"/>
      <c r="G181" s="221"/>
      <c r="H181" s="221"/>
      <c r="I181" s="221"/>
      <c r="J181" s="221"/>
      <c r="K181" s="221"/>
      <c r="L181" s="221"/>
      <c r="M181" s="221"/>
      <c r="N181" s="221"/>
      <c r="O181" s="221"/>
      <c r="P181" s="221"/>
      <c r="Q181" s="221"/>
      <c r="R181" s="221"/>
      <c r="S181" s="221"/>
      <c r="T181" s="221"/>
      <c r="U181" s="221"/>
      <c r="V181" s="221"/>
      <c r="W181" s="221"/>
      <c r="X181" s="221"/>
      <c r="Y181" s="212"/>
      <c r="Z181" s="212"/>
      <c r="AA181" s="212"/>
      <c r="AB181" s="212"/>
      <c r="AC181" s="212"/>
      <c r="AD181" s="212"/>
      <c r="AE181" s="212"/>
      <c r="AF181" s="212"/>
      <c r="AG181" s="212" t="s">
        <v>126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>
      <c r="A182" s="219"/>
      <c r="B182" s="220"/>
      <c r="C182" s="251" t="s">
        <v>368</v>
      </c>
      <c r="D182" s="222"/>
      <c r="E182" s="223">
        <v>8.2849999999999993E-2</v>
      </c>
      <c r="F182" s="221"/>
      <c r="G182" s="221"/>
      <c r="H182" s="221"/>
      <c r="I182" s="221"/>
      <c r="J182" s="221"/>
      <c r="K182" s="221"/>
      <c r="L182" s="221"/>
      <c r="M182" s="221"/>
      <c r="N182" s="221"/>
      <c r="O182" s="221"/>
      <c r="P182" s="221"/>
      <c r="Q182" s="221"/>
      <c r="R182" s="221"/>
      <c r="S182" s="221"/>
      <c r="T182" s="221"/>
      <c r="U182" s="221"/>
      <c r="V182" s="221"/>
      <c r="W182" s="221"/>
      <c r="X182" s="221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126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>
      <c r="A183" s="3"/>
      <c r="B183" s="4"/>
      <c r="C183" s="253"/>
      <c r="D183" s="6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AE183">
        <v>15</v>
      </c>
      <c r="AF183">
        <v>21</v>
      </c>
      <c r="AG183" t="s">
        <v>100</v>
      </c>
    </row>
    <row r="184" spans="1:60">
      <c r="A184" s="215"/>
      <c r="B184" s="216" t="s">
        <v>29</v>
      </c>
      <c r="C184" s="254"/>
      <c r="D184" s="217"/>
      <c r="E184" s="218"/>
      <c r="F184" s="218"/>
      <c r="G184" s="247">
        <f>G8+G24+G28+G34+G88+G149+G175</f>
        <v>0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AE184">
        <f>SUMIF(L7:L182,AE183,G7:G182)</f>
        <v>0</v>
      </c>
      <c r="AF184">
        <f>SUMIF(L7:L182,AF183,G7:G182)</f>
        <v>0</v>
      </c>
      <c r="AG184" t="s">
        <v>369</v>
      </c>
    </row>
    <row r="185" spans="1:60">
      <c r="C185" s="255"/>
      <c r="D185" s="10"/>
      <c r="AG185" t="s">
        <v>370</v>
      </c>
    </row>
    <row r="186" spans="1:60">
      <c r="D186" s="10"/>
    </row>
    <row r="187" spans="1:60">
      <c r="D187" s="10"/>
    </row>
    <row r="188" spans="1:60">
      <c r="D188" s="10"/>
    </row>
    <row r="189" spans="1:60">
      <c r="D189" s="10"/>
    </row>
    <row r="190" spans="1:60">
      <c r="D190" s="10"/>
    </row>
    <row r="191" spans="1:60">
      <c r="D191" s="10"/>
    </row>
    <row r="192" spans="1:60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E7C2" sheet="1"/>
  <mergeCells count="32">
    <mergeCell ref="C171:G171"/>
    <mergeCell ref="C179:G179"/>
    <mergeCell ref="C90:G90"/>
    <mergeCell ref="C93:G93"/>
    <mergeCell ref="C96:G96"/>
    <mergeCell ref="C99:G99"/>
    <mergeCell ref="C102:G102"/>
    <mergeCell ref="C145:G145"/>
    <mergeCell ref="C64:G64"/>
    <mergeCell ref="C66:G66"/>
    <mergeCell ref="C68:G68"/>
    <mergeCell ref="C71:G71"/>
    <mergeCell ref="C74:G74"/>
    <mergeCell ref="C77:G77"/>
    <mergeCell ref="C50:G50"/>
    <mergeCell ref="C52:G52"/>
    <mergeCell ref="C55:G55"/>
    <mergeCell ref="C57:G57"/>
    <mergeCell ref="C59:G59"/>
    <mergeCell ref="C62:G62"/>
    <mergeCell ref="C26:G26"/>
    <mergeCell ref="C30:G30"/>
    <mergeCell ref="C36:G36"/>
    <mergeCell ref="C38:G38"/>
    <mergeCell ref="C46:G46"/>
    <mergeCell ref="C48:G48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197" t="s">
        <v>87</v>
      </c>
      <c r="B1" s="197"/>
      <c r="C1" s="197"/>
      <c r="D1" s="197"/>
      <c r="E1" s="197"/>
      <c r="F1" s="197"/>
      <c r="G1" s="197"/>
      <c r="AG1" t="s">
        <v>88</v>
      </c>
    </row>
    <row r="2" spans="1:60" ht="24.95" customHeight="1">
      <c r="A2" s="198" t="s">
        <v>7</v>
      </c>
      <c r="B2" s="49" t="s">
        <v>44</v>
      </c>
      <c r="C2" s="201" t="s">
        <v>45</v>
      </c>
      <c r="D2" s="199"/>
      <c r="E2" s="199"/>
      <c r="F2" s="199"/>
      <c r="G2" s="200"/>
      <c r="AG2" t="s">
        <v>89</v>
      </c>
    </row>
    <row r="3" spans="1:60" ht="24.95" customHeight="1">
      <c r="A3" s="198" t="s">
        <v>8</v>
      </c>
      <c r="B3" s="49" t="s">
        <v>58</v>
      </c>
      <c r="C3" s="201" t="s">
        <v>59</v>
      </c>
      <c r="D3" s="199"/>
      <c r="E3" s="199"/>
      <c r="F3" s="199"/>
      <c r="G3" s="200"/>
      <c r="AC3" s="177" t="s">
        <v>371</v>
      </c>
      <c r="AG3" t="s">
        <v>90</v>
      </c>
    </row>
    <row r="4" spans="1:60" ht="24.95" customHeight="1">
      <c r="A4" s="202" t="s">
        <v>9</v>
      </c>
      <c r="B4" s="203" t="s">
        <v>60</v>
      </c>
      <c r="C4" s="204" t="s">
        <v>59</v>
      </c>
      <c r="D4" s="205"/>
      <c r="E4" s="205"/>
      <c r="F4" s="205"/>
      <c r="G4" s="206"/>
      <c r="AG4" t="s">
        <v>91</v>
      </c>
    </row>
    <row r="5" spans="1:60">
      <c r="D5" s="10"/>
    </row>
    <row r="6" spans="1:60" ht="38.25">
      <c r="A6" s="208" t="s">
        <v>92</v>
      </c>
      <c r="B6" s="210" t="s">
        <v>93</v>
      </c>
      <c r="C6" s="210" t="s">
        <v>94</v>
      </c>
      <c r="D6" s="209" t="s">
        <v>95</v>
      </c>
      <c r="E6" s="208" t="s">
        <v>96</v>
      </c>
      <c r="F6" s="207" t="s">
        <v>97</v>
      </c>
      <c r="G6" s="208" t="s">
        <v>29</v>
      </c>
      <c r="H6" s="211" t="s">
        <v>30</v>
      </c>
      <c r="I6" s="211" t="s">
        <v>98</v>
      </c>
      <c r="J6" s="211" t="s">
        <v>31</v>
      </c>
      <c r="K6" s="211" t="s">
        <v>99</v>
      </c>
      <c r="L6" s="211" t="s">
        <v>100</v>
      </c>
      <c r="M6" s="211" t="s">
        <v>101</v>
      </c>
      <c r="N6" s="211" t="s">
        <v>102</v>
      </c>
      <c r="O6" s="211" t="s">
        <v>103</v>
      </c>
      <c r="P6" s="211" t="s">
        <v>104</v>
      </c>
      <c r="Q6" s="211" t="s">
        <v>105</v>
      </c>
      <c r="R6" s="211" t="s">
        <v>106</v>
      </c>
      <c r="S6" s="211" t="s">
        <v>107</v>
      </c>
      <c r="T6" s="211" t="s">
        <v>108</v>
      </c>
      <c r="U6" s="211" t="s">
        <v>109</v>
      </c>
      <c r="V6" s="211" t="s">
        <v>110</v>
      </c>
      <c r="W6" s="211" t="s">
        <v>111</v>
      </c>
      <c r="X6" s="211" t="s">
        <v>112</v>
      </c>
    </row>
    <row r="7" spans="1:60" hidden="1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>
      <c r="A8" s="225" t="s">
        <v>113</v>
      </c>
      <c r="B8" s="226" t="s">
        <v>54</v>
      </c>
      <c r="C8" s="248" t="s">
        <v>65</v>
      </c>
      <c r="D8" s="227"/>
      <c r="E8" s="228"/>
      <c r="F8" s="229"/>
      <c r="G8" s="229">
        <f>SUMIF(AG9:AG39,"&lt;&gt;NOR",G9:G39)</f>
        <v>0</v>
      </c>
      <c r="H8" s="229"/>
      <c r="I8" s="229">
        <f>SUM(I9:I39)</f>
        <v>0</v>
      </c>
      <c r="J8" s="229"/>
      <c r="K8" s="229">
        <f>SUM(K9:K39)</f>
        <v>0</v>
      </c>
      <c r="L8" s="229"/>
      <c r="M8" s="229">
        <f>SUM(M9:M39)</f>
        <v>0</v>
      </c>
      <c r="N8" s="229"/>
      <c r="O8" s="229">
        <f>SUM(O9:O39)</f>
        <v>45.480000000000004</v>
      </c>
      <c r="P8" s="229"/>
      <c r="Q8" s="229">
        <f>SUM(Q9:Q39)</f>
        <v>0</v>
      </c>
      <c r="R8" s="229"/>
      <c r="S8" s="229"/>
      <c r="T8" s="230"/>
      <c r="U8" s="224"/>
      <c r="V8" s="224">
        <f>SUM(V9:V39)</f>
        <v>121.85999999999999</v>
      </c>
      <c r="W8" s="224"/>
      <c r="X8" s="224"/>
      <c r="AG8" t="s">
        <v>114</v>
      </c>
    </row>
    <row r="9" spans="1:60" outlineLevel="1">
      <c r="A9" s="231">
        <v>1</v>
      </c>
      <c r="B9" s="232" t="s">
        <v>372</v>
      </c>
      <c r="C9" s="249" t="s">
        <v>373</v>
      </c>
      <c r="D9" s="233" t="s">
        <v>117</v>
      </c>
      <c r="E9" s="234">
        <v>9.6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 t="s">
        <v>118</v>
      </c>
      <c r="S9" s="236" t="s">
        <v>119</v>
      </c>
      <c r="T9" s="237" t="s">
        <v>120</v>
      </c>
      <c r="U9" s="221">
        <v>0.36499999999999999</v>
      </c>
      <c r="V9" s="221">
        <f>ROUND(E9*U9,2)</f>
        <v>3.5</v>
      </c>
      <c r="W9" s="221"/>
      <c r="X9" s="221" t="s">
        <v>121</v>
      </c>
      <c r="Y9" s="212"/>
      <c r="Z9" s="212"/>
      <c r="AA9" s="212"/>
      <c r="AB9" s="212"/>
      <c r="AC9" s="212"/>
      <c r="AD9" s="212"/>
      <c r="AE9" s="212"/>
      <c r="AF9" s="212"/>
      <c r="AG9" s="212" t="s">
        <v>122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>
      <c r="A10" s="219"/>
      <c r="B10" s="220"/>
      <c r="C10" s="250" t="s">
        <v>123</v>
      </c>
      <c r="D10" s="239"/>
      <c r="E10" s="239"/>
      <c r="F10" s="239"/>
      <c r="G10" s="239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124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38" t="str">
        <f>C10</f>
        <v>zapažených i nezapažených s urovnáním dna do předepsaného profilu a spádu, s přehozením výkopku na přilehlém terénu na vzdálenost do 3 m od podélné osy rýhy nebo s naložením výkopku na dopravní prostředek.</v>
      </c>
      <c r="BB10" s="212"/>
      <c r="BC10" s="212"/>
      <c r="BD10" s="212"/>
      <c r="BE10" s="212"/>
      <c r="BF10" s="212"/>
      <c r="BG10" s="212"/>
      <c r="BH10" s="212"/>
    </row>
    <row r="11" spans="1:60" outlineLevel="1">
      <c r="A11" s="219"/>
      <c r="B11" s="220"/>
      <c r="C11" s="251" t="s">
        <v>374</v>
      </c>
      <c r="D11" s="222"/>
      <c r="E11" s="223">
        <v>9.6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126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>
      <c r="A12" s="231">
        <v>2</v>
      </c>
      <c r="B12" s="232" t="s">
        <v>375</v>
      </c>
      <c r="C12" s="249" t="s">
        <v>376</v>
      </c>
      <c r="D12" s="233" t="s">
        <v>117</v>
      </c>
      <c r="E12" s="234">
        <v>80.400000000000006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6">
        <v>0</v>
      </c>
      <c r="O12" s="236">
        <f>ROUND(E12*N12,2)</f>
        <v>0</v>
      </c>
      <c r="P12" s="236">
        <v>0</v>
      </c>
      <c r="Q12" s="236">
        <f>ROUND(E12*P12,2)</f>
        <v>0</v>
      </c>
      <c r="R12" s="236" t="s">
        <v>118</v>
      </c>
      <c r="S12" s="236" t="s">
        <v>119</v>
      </c>
      <c r="T12" s="237" t="s">
        <v>120</v>
      </c>
      <c r="U12" s="221">
        <v>0.2</v>
      </c>
      <c r="V12" s="221">
        <f>ROUND(E12*U12,2)</f>
        <v>16.079999999999998</v>
      </c>
      <c r="W12" s="221"/>
      <c r="X12" s="221" t="s">
        <v>121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122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33.75" outlineLevel="1">
      <c r="A13" s="219"/>
      <c r="B13" s="220"/>
      <c r="C13" s="250" t="s">
        <v>377</v>
      </c>
      <c r="D13" s="239"/>
      <c r="E13" s="239"/>
      <c r="F13" s="239"/>
      <c r="G13" s="239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2"/>
      <c r="Z13" s="212"/>
      <c r="AA13" s="212"/>
      <c r="AB13" s="212"/>
      <c r="AC13" s="212"/>
      <c r="AD13" s="212"/>
      <c r="AE13" s="212"/>
      <c r="AF13" s="212"/>
      <c r="AG13" s="212" t="s">
        <v>124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38" t="str">
        <f>C13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3" s="212"/>
      <c r="BC13" s="212"/>
      <c r="BD13" s="212"/>
      <c r="BE13" s="212"/>
      <c r="BF13" s="212"/>
      <c r="BG13" s="212"/>
      <c r="BH13" s="212"/>
    </row>
    <row r="14" spans="1:60" outlineLevel="1">
      <c r="A14" s="219"/>
      <c r="B14" s="220"/>
      <c r="C14" s="251" t="s">
        <v>378</v>
      </c>
      <c r="D14" s="222"/>
      <c r="E14" s="223">
        <v>26.6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2"/>
      <c r="Z14" s="212"/>
      <c r="AA14" s="212"/>
      <c r="AB14" s="212"/>
      <c r="AC14" s="212"/>
      <c r="AD14" s="212"/>
      <c r="AE14" s="212"/>
      <c r="AF14" s="212"/>
      <c r="AG14" s="212" t="s">
        <v>126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>
      <c r="A15" s="219"/>
      <c r="B15" s="220"/>
      <c r="C15" s="251" t="s">
        <v>379</v>
      </c>
      <c r="D15" s="222"/>
      <c r="E15" s="223">
        <v>41.4</v>
      </c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12"/>
      <c r="Z15" s="212"/>
      <c r="AA15" s="212"/>
      <c r="AB15" s="212"/>
      <c r="AC15" s="212"/>
      <c r="AD15" s="212"/>
      <c r="AE15" s="212"/>
      <c r="AF15" s="212"/>
      <c r="AG15" s="212" t="s">
        <v>126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>
      <c r="A16" s="219"/>
      <c r="B16" s="220"/>
      <c r="C16" s="251" t="s">
        <v>380</v>
      </c>
      <c r="D16" s="222"/>
      <c r="E16" s="223">
        <v>3.6</v>
      </c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126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>
      <c r="A17" s="219"/>
      <c r="B17" s="220"/>
      <c r="C17" s="251" t="s">
        <v>381</v>
      </c>
      <c r="D17" s="222"/>
      <c r="E17" s="223">
        <v>7.2</v>
      </c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126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>
      <c r="A18" s="219"/>
      <c r="B18" s="220"/>
      <c r="C18" s="251" t="s">
        <v>382</v>
      </c>
      <c r="D18" s="222"/>
      <c r="E18" s="223">
        <v>1.6</v>
      </c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12"/>
      <c r="Z18" s="212"/>
      <c r="AA18" s="212"/>
      <c r="AB18" s="212"/>
      <c r="AC18" s="212"/>
      <c r="AD18" s="212"/>
      <c r="AE18" s="212"/>
      <c r="AF18" s="212"/>
      <c r="AG18" s="212" t="s">
        <v>126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>
      <c r="A19" s="231">
        <v>3</v>
      </c>
      <c r="B19" s="232" t="s">
        <v>383</v>
      </c>
      <c r="C19" s="249" t="s">
        <v>384</v>
      </c>
      <c r="D19" s="233" t="s">
        <v>385</v>
      </c>
      <c r="E19" s="234">
        <v>90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21</v>
      </c>
      <c r="M19" s="236">
        <f>G19*(1+L19/100)</f>
        <v>0</v>
      </c>
      <c r="N19" s="236">
        <v>9.8999999999999999E-4</v>
      </c>
      <c r="O19" s="236">
        <f>ROUND(E19*N19,2)</f>
        <v>0.09</v>
      </c>
      <c r="P19" s="236">
        <v>0</v>
      </c>
      <c r="Q19" s="236">
        <f>ROUND(E19*P19,2)</f>
        <v>0</v>
      </c>
      <c r="R19" s="236" t="s">
        <v>118</v>
      </c>
      <c r="S19" s="236" t="s">
        <v>119</v>
      </c>
      <c r="T19" s="237" t="s">
        <v>120</v>
      </c>
      <c r="U19" s="221">
        <v>0.23599999999999999</v>
      </c>
      <c r="V19" s="221">
        <f>ROUND(E19*U19,2)</f>
        <v>21.24</v>
      </c>
      <c r="W19" s="221"/>
      <c r="X19" s="221" t="s">
        <v>121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122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>
      <c r="A20" s="219"/>
      <c r="B20" s="220"/>
      <c r="C20" s="250" t="s">
        <v>386</v>
      </c>
      <c r="D20" s="239"/>
      <c r="E20" s="239"/>
      <c r="F20" s="239"/>
      <c r="G20" s="239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12"/>
      <c r="Z20" s="212"/>
      <c r="AA20" s="212"/>
      <c r="AB20" s="212"/>
      <c r="AC20" s="212"/>
      <c r="AD20" s="212"/>
      <c r="AE20" s="212"/>
      <c r="AF20" s="212"/>
      <c r="AG20" s="212" t="s">
        <v>124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>
      <c r="A21" s="219"/>
      <c r="B21" s="220"/>
      <c r="C21" s="251" t="s">
        <v>387</v>
      </c>
      <c r="D21" s="222"/>
      <c r="E21" s="223">
        <v>90</v>
      </c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12"/>
      <c r="Z21" s="212"/>
      <c r="AA21" s="212"/>
      <c r="AB21" s="212"/>
      <c r="AC21" s="212"/>
      <c r="AD21" s="212"/>
      <c r="AE21" s="212"/>
      <c r="AF21" s="212"/>
      <c r="AG21" s="212" t="s">
        <v>126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>
      <c r="A22" s="231">
        <v>4</v>
      </c>
      <c r="B22" s="232" t="s">
        <v>388</v>
      </c>
      <c r="C22" s="249" t="s">
        <v>389</v>
      </c>
      <c r="D22" s="233" t="s">
        <v>385</v>
      </c>
      <c r="E22" s="234">
        <v>90</v>
      </c>
      <c r="F22" s="235"/>
      <c r="G22" s="236">
        <f>ROUND(E22*F22,2)</f>
        <v>0</v>
      </c>
      <c r="H22" s="235"/>
      <c r="I22" s="236">
        <f>ROUND(E22*H22,2)</f>
        <v>0</v>
      </c>
      <c r="J22" s="235"/>
      <c r="K22" s="236">
        <f>ROUND(E22*J22,2)</f>
        <v>0</v>
      </c>
      <c r="L22" s="236">
        <v>21</v>
      </c>
      <c r="M22" s="236">
        <f>G22*(1+L22/100)</f>
        <v>0</v>
      </c>
      <c r="N22" s="236">
        <v>0</v>
      </c>
      <c r="O22" s="236">
        <f>ROUND(E22*N22,2)</f>
        <v>0</v>
      </c>
      <c r="P22" s="236">
        <v>0</v>
      </c>
      <c r="Q22" s="236">
        <f>ROUND(E22*P22,2)</f>
        <v>0</v>
      </c>
      <c r="R22" s="236" t="s">
        <v>118</v>
      </c>
      <c r="S22" s="236" t="s">
        <v>119</v>
      </c>
      <c r="T22" s="237" t="s">
        <v>120</v>
      </c>
      <c r="U22" s="221">
        <v>7.0000000000000007E-2</v>
      </c>
      <c r="V22" s="221">
        <f>ROUND(E22*U22,2)</f>
        <v>6.3</v>
      </c>
      <c r="W22" s="221"/>
      <c r="X22" s="221" t="s">
        <v>121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122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>
      <c r="A23" s="219"/>
      <c r="B23" s="220"/>
      <c r="C23" s="250" t="s">
        <v>390</v>
      </c>
      <c r="D23" s="239"/>
      <c r="E23" s="239"/>
      <c r="F23" s="239"/>
      <c r="G23" s="239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12"/>
      <c r="Z23" s="212"/>
      <c r="AA23" s="212"/>
      <c r="AB23" s="212"/>
      <c r="AC23" s="212"/>
      <c r="AD23" s="212"/>
      <c r="AE23" s="212"/>
      <c r="AF23" s="212"/>
      <c r="AG23" s="212" t="s">
        <v>124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1">
      <c r="A24" s="231">
        <v>5</v>
      </c>
      <c r="B24" s="232" t="s">
        <v>391</v>
      </c>
      <c r="C24" s="249" t="s">
        <v>392</v>
      </c>
      <c r="D24" s="233" t="s">
        <v>117</v>
      </c>
      <c r="E24" s="234">
        <v>31.739850000000001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6">
        <v>0</v>
      </c>
      <c r="O24" s="236">
        <f>ROUND(E24*N24,2)</f>
        <v>0</v>
      </c>
      <c r="P24" s="236">
        <v>0</v>
      </c>
      <c r="Q24" s="236">
        <f>ROUND(E24*P24,2)</f>
        <v>0</v>
      </c>
      <c r="R24" s="236" t="s">
        <v>118</v>
      </c>
      <c r="S24" s="236" t="s">
        <v>119</v>
      </c>
      <c r="T24" s="237" t="s">
        <v>120</v>
      </c>
      <c r="U24" s="221">
        <v>0.65</v>
      </c>
      <c r="V24" s="221">
        <f>ROUND(E24*U24,2)</f>
        <v>20.63</v>
      </c>
      <c r="W24" s="221"/>
      <c r="X24" s="221" t="s">
        <v>121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122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>
      <c r="A25" s="219"/>
      <c r="B25" s="220"/>
      <c r="C25" s="251" t="s">
        <v>393</v>
      </c>
      <c r="D25" s="222"/>
      <c r="E25" s="223">
        <v>31.739850000000001</v>
      </c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12"/>
      <c r="Z25" s="212"/>
      <c r="AA25" s="212"/>
      <c r="AB25" s="212"/>
      <c r="AC25" s="212"/>
      <c r="AD25" s="212"/>
      <c r="AE25" s="212"/>
      <c r="AF25" s="212"/>
      <c r="AG25" s="212" t="s">
        <v>126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2.5" outlineLevel="1">
      <c r="A26" s="231">
        <v>6</v>
      </c>
      <c r="B26" s="232" t="s">
        <v>394</v>
      </c>
      <c r="C26" s="249" t="s">
        <v>395</v>
      </c>
      <c r="D26" s="233" t="s">
        <v>117</v>
      </c>
      <c r="E26" s="234">
        <v>58.260150000000003</v>
      </c>
      <c r="F26" s="235"/>
      <c r="G26" s="236">
        <f>ROUND(E26*F26,2)</f>
        <v>0</v>
      </c>
      <c r="H26" s="235"/>
      <c r="I26" s="236">
        <f>ROUND(E26*H26,2)</f>
        <v>0</v>
      </c>
      <c r="J26" s="235"/>
      <c r="K26" s="236">
        <f>ROUND(E26*J26,2)</f>
        <v>0</v>
      </c>
      <c r="L26" s="236">
        <v>21</v>
      </c>
      <c r="M26" s="236">
        <f>G26*(1+L26/100)</f>
        <v>0</v>
      </c>
      <c r="N26" s="236">
        <v>0</v>
      </c>
      <c r="O26" s="236">
        <f>ROUND(E26*N26,2)</f>
        <v>0</v>
      </c>
      <c r="P26" s="236">
        <v>0</v>
      </c>
      <c r="Q26" s="236">
        <f>ROUND(E26*P26,2)</f>
        <v>0</v>
      </c>
      <c r="R26" s="236" t="s">
        <v>118</v>
      </c>
      <c r="S26" s="236" t="s">
        <v>119</v>
      </c>
      <c r="T26" s="237" t="s">
        <v>120</v>
      </c>
      <c r="U26" s="221">
        <v>0.2</v>
      </c>
      <c r="V26" s="221">
        <f>ROUND(E26*U26,2)</f>
        <v>11.65</v>
      </c>
      <c r="W26" s="221"/>
      <c r="X26" s="221" t="s">
        <v>121</v>
      </c>
      <c r="Y26" s="212"/>
      <c r="Z26" s="212"/>
      <c r="AA26" s="212"/>
      <c r="AB26" s="212"/>
      <c r="AC26" s="212"/>
      <c r="AD26" s="212"/>
      <c r="AE26" s="212"/>
      <c r="AF26" s="212"/>
      <c r="AG26" s="212" t="s">
        <v>122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>
      <c r="A27" s="219"/>
      <c r="B27" s="220"/>
      <c r="C27" s="250" t="s">
        <v>396</v>
      </c>
      <c r="D27" s="239"/>
      <c r="E27" s="239"/>
      <c r="F27" s="239"/>
      <c r="G27" s="239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12"/>
      <c r="Z27" s="212"/>
      <c r="AA27" s="212"/>
      <c r="AB27" s="212"/>
      <c r="AC27" s="212"/>
      <c r="AD27" s="212"/>
      <c r="AE27" s="212"/>
      <c r="AF27" s="212"/>
      <c r="AG27" s="212" t="s">
        <v>124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>
      <c r="A28" s="219"/>
      <c r="B28" s="220"/>
      <c r="C28" s="251" t="s">
        <v>397</v>
      </c>
      <c r="D28" s="222"/>
      <c r="E28" s="223">
        <v>80.400000000000006</v>
      </c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12"/>
      <c r="Z28" s="212"/>
      <c r="AA28" s="212"/>
      <c r="AB28" s="212"/>
      <c r="AC28" s="212"/>
      <c r="AD28" s="212"/>
      <c r="AE28" s="212"/>
      <c r="AF28" s="212"/>
      <c r="AG28" s="212" t="s">
        <v>126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>
      <c r="A29" s="219"/>
      <c r="B29" s="220"/>
      <c r="C29" s="251" t="s">
        <v>398</v>
      </c>
      <c r="D29" s="222"/>
      <c r="E29" s="223">
        <v>-22.835999999999999</v>
      </c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12"/>
      <c r="Z29" s="212"/>
      <c r="AA29" s="212"/>
      <c r="AB29" s="212"/>
      <c r="AC29" s="212"/>
      <c r="AD29" s="212"/>
      <c r="AE29" s="212"/>
      <c r="AF29" s="212"/>
      <c r="AG29" s="212" t="s">
        <v>126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>
      <c r="A30" s="219"/>
      <c r="B30" s="220"/>
      <c r="C30" s="251" t="s">
        <v>399</v>
      </c>
      <c r="D30" s="222"/>
      <c r="E30" s="223">
        <v>-4.1038500000000004</v>
      </c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2"/>
      <c r="Z30" s="212"/>
      <c r="AA30" s="212"/>
      <c r="AB30" s="212"/>
      <c r="AC30" s="212"/>
      <c r="AD30" s="212"/>
      <c r="AE30" s="212"/>
      <c r="AF30" s="212"/>
      <c r="AG30" s="212" t="s">
        <v>126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>
      <c r="A31" s="219"/>
      <c r="B31" s="220"/>
      <c r="C31" s="251" t="s">
        <v>400</v>
      </c>
      <c r="D31" s="222"/>
      <c r="E31" s="223">
        <v>4.8</v>
      </c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12"/>
      <c r="Z31" s="212"/>
      <c r="AA31" s="212"/>
      <c r="AB31" s="212"/>
      <c r="AC31" s="212"/>
      <c r="AD31" s="212"/>
      <c r="AE31" s="212"/>
      <c r="AF31" s="212"/>
      <c r="AG31" s="212" t="s">
        <v>126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>
      <c r="A32" s="231">
        <v>7</v>
      </c>
      <c r="B32" s="232" t="s">
        <v>401</v>
      </c>
      <c r="C32" s="249" t="s">
        <v>402</v>
      </c>
      <c r="D32" s="233" t="s">
        <v>117</v>
      </c>
      <c r="E32" s="234">
        <v>26.70232</v>
      </c>
      <c r="F32" s="235"/>
      <c r="G32" s="236">
        <f>ROUND(E32*F32,2)</f>
        <v>0</v>
      </c>
      <c r="H32" s="235"/>
      <c r="I32" s="236">
        <f>ROUND(E32*H32,2)</f>
        <v>0</v>
      </c>
      <c r="J32" s="235"/>
      <c r="K32" s="236">
        <f>ROUND(E32*J32,2)</f>
        <v>0</v>
      </c>
      <c r="L32" s="236">
        <v>21</v>
      </c>
      <c r="M32" s="236">
        <f>G32*(1+L32/100)</f>
        <v>0</v>
      </c>
      <c r="N32" s="236">
        <v>1.7</v>
      </c>
      <c r="O32" s="236">
        <f>ROUND(E32*N32,2)</f>
        <v>45.39</v>
      </c>
      <c r="P32" s="236">
        <v>0</v>
      </c>
      <c r="Q32" s="236">
        <f>ROUND(E32*P32,2)</f>
        <v>0</v>
      </c>
      <c r="R32" s="236"/>
      <c r="S32" s="236" t="s">
        <v>139</v>
      </c>
      <c r="T32" s="237" t="s">
        <v>120</v>
      </c>
      <c r="U32" s="221">
        <v>1.59</v>
      </c>
      <c r="V32" s="221">
        <f>ROUND(E32*U32,2)</f>
        <v>42.46</v>
      </c>
      <c r="W32" s="221"/>
      <c r="X32" s="221" t="s">
        <v>121</v>
      </c>
      <c r="Y32" s="212"/>
      <c r="Z32" s="212"/>
      <c r="AA32" s="212"/>
      <c r="AB32" s="212"/>
      <c r="AC32" s="212"/>
      <c r="AD32" s="212"/>
      <c r="AE32" s="212"/>
      <c r="AF32" s="212"/>
      <c r="AG32" s="212" t="s">
        <v>122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>
      <c r="A33" s="219"/>
      <c r="B33" s="220"/>
      <c r="C33" s="251" t="s">
        <v>403</v>
      </c>
      <c r="D33" s="222"/>
      <c r="E33" s="223">
        <v>22.835999999999999</v>
      </c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12"/>
      <c r="Z33" s="212"/>
      <c r="AA33" s="212"/>
      <c r="AB33" s="212"/>
      <c r="AC33" s="212"/>
      <c r="AD33" s="212"/>
      <c r="AE33" s="212"/>
      <c r="AF33" s="212"/>
      <c r="AG33" s="212" t="s">
        <v>126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>
      <c r="A34" s="219"/>
      <c r="B34" s="220"/>
      <c r="C34" s="251" t="s">
        <v>404</v>
      </c>
      <c r="D34" s="222"/>
      <c r="E34" s="223">
        <v>-3.0769999999999999E-2</v>
      </c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12"/>
      <c r="Z34" s="212"/>
      <c r="AA34" s="212"/>
      <c r="AB34" s="212"/>
      <c r="AC34" s="212"/>
      <c r="AD34" s="212"/>
      <c r="AE34" s="212"/>
      <c r="AF34" s="212"/>
      <c r="AG34" s="212" t="s">
        <v>126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>
      <c r="A35" s="219"/>
      <c r="B35" s="220"/>
      <c r="C35" s="251" t="s">
        <v>405</v>
      </c>
      <c r="D35" s="222"/>
      <c r="E35" s="223">
        <v>-0.84402999999999995</v>
      </c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12"/>
      <c r="Z35" s="212"/>
      <c r="AA35" s="212"/>
      <c r="AB35" s="212"/>
      <c r="AC35" s="212"/>
      <c r="AD35" s="212"/>
      <c r="AE35" s="212"/>
      <c r="AF35" s="212"/>
      <c r="AG35" s="212" t="s">
        <v>126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>
      <c r="A36" s="219"/>
      <c r="B36" s="220"/>
      <c r="C36" s="251" t="s">
        <v>400</v>
      </c>
      <c r="D36" s="222"/>
      <c r="E36" s="223">
        <v>4.8</v>
      </c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12"/>
      <c r="Z36" s="212"/>
      <c r="AA36" s="212"/>
      <c r="AB36" s="212"/>
      <c r="AC36" s="212"/>
      <c r="AD36" s="212"/>
      <c r="AE36" s="212"/>
      <c r="AF36" s="212"/>
      <c r="AG36" s="212" t="s">
        <v>126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>
      <c r="A37" s="219"/>
      <c r="B37" s="220"/>
      <c r="C37" s="251" t="s">
        <v>406</v>
      </c>
      <c r="D37" s="222"/>
      <c r="E37" s="223">
        <v>-5.8880000000000002E-2</v>
      </c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12"/>
      <c r="Z37" s="212"/>
      <c r="AA37" s="212"/>
      <c r="AB37" s="212"/>
      <c r="AC37" s="212"/>
      <c r="AD37" s="212"/>
      <c r="AE37" s="212"/>
      <c r="AF37" s="212"/>
      <c r="AG37" s="212" t="s">
        <v>126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2.5" outlineLevel="1">
      <c r="A38" s="231">
        <v>8</v>
      </c>
      <c r="B38" s="232" t="s">
        <v>136</v>
      </c>
      <c r="C38" s="249" t="s">
        <v>137</v>
      </c>
      <c r="D38" s="233" t="s">
        <v>138</v>
      </c>
      <c r="E38" s="234">
        <v>57.131729999999997</v>
      </c>
      <c r="F38" s="235"/>
      <c r="G38" s="236">
        <f>ROUND(E38*F38,2)</f>
        <v>0</v>
      </c>
      <c r="H38" s="235"/>
      <c r="I38" s="236">
        <f>ROUND(E38*H38,2)</f>
        <v>0</v>
      </c>
      <c r="J38" s="235"/>
      <c r="K38" s="236">
        <f>ROUND(E38*J38,2)</f>
        <v>0</v>
      </c>
      <c r="L38" s="236">
        <v>21</v>
      </c>
      <c r="M38" s="236">
        <f>G38*(1+L38/100)</f>
        <v>0</v>
      </c>
      <c r="N38" s="236">
        <v>0</v>
      </c>
      <c r="O38" s="236">
        <f>ROUND(E38*N38,2)</f>
        <v>0</v>
      </c>
      <c r="P38" s="236">
        <v>0</v>
      </c>
      <c r="Q38" s="236">
        <f>ROUND(E38*P38,2)</f>
        <v>0</v>
      </c>
      <c r="R38" s="236"/>
      <c r="S38" s="236" t="s">
        <v>139</v>
      </c>
      <c r="T38" s="237" t="s">
        <v>140</v>
      </c>
      <c r="U38" s="221">
        <v>0</v>
      </c>
      <c r="V38" s="221">
        <f>ROUND(E38*U38,2)</f>
        <v>0</v>
      </c>
      <c r="W38" s="221"/>
      <c r="X38" s="221" t="s">
        <v>141</v>
      </c>
      <c r="Y38" s="212"/>
      <c r="Z38" s="212"/>
      <c r="AA38" s="212"/>
      <c r="AB38" s="212"/>
      <c r="AC38" s="212"/>
      <c r="AD38" s="212"/>
      <c r="AE38" s="212"/>
      <c r="AF38" s="212"/>
      <c r="AG38" s="212" t="s">
        <v>142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>
      <c r="A39" s="219"/>
      <c r="B39" s="220"/>
      <c r="C39" s="251" t="s">
        <v>407</v>
      </c>
      <c r="D39" s="222"/>
      <c r="E39" s="223">
        <v>57.131729999999997</v>
      </c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12"/>
      <c r="Z39" s="212"/>
      <c r="AA39" s="212"/>
      <c r="AB39" s="212"/>
      <c r="AC39" s="212"/>
      <c r="AD39" s="212"/>
      <c r="AE39" s="212"/>
      <c r="AF39" s="212"/>
      <c r="AG39" s="212" t="s">
        <v>126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>
      <c r="A40" s="225" t="s">
        <v>113</v>
      </c>
      <c r="B40" s="226" t="s">
        <v>58</v>
      </c>
      <c r="C40" s="248" t="s">
        <v>66</v>
      </c>
      <c r="D40" s="227"/>
      <c r="E40" s="228"/>
      <c r="F40" s="229"/>
      <c r="G40" s="229">
        <f>SUMIF(AG41:AG43,"&lt;&gt;NOR",G41:G43)</f>
        <v>0</v>
      </c>
      <c r="H40" s="229"/>
      <c r="I40" s="229">
        <f>SUM(I41:I43)</f>
        <v>0</v>
      </c>
      <c r="J40" s="229"/>
      <c r="K40" s="229">
        <f>SUM(K41:K43)</f>
        <v>0</v>
      </c>
      <c r="L40" s="229"/>
      <c r="M40" s="229">
        <f>SUM(M41:M43)</f>
        <v>0</v>
      </c>
      <c r="N40" s="229"/>
      <c r="O40" s="229">
        <f>SUM(O41:O43)</f>
        <v>0</v>
      </c>
      <c r="P40" s="229"/>
      <c r="Q40" s="229">
        <f>SUM(Q41:Q43)</f>
        <v>0</v>
      </c>
      <c r="R40" s="229"/>
      <c r="S40" s="229"/>
      <c r="T40" s="230"/>
      <c r="U40" s="224"/>
      <c r="V40" s="224">
        <f>SUM(V41:V43)</f>
        <v>0</v>
      </c>
      <c r="W40" s="224"/>
      <c r="X40" s="224"/>
      <c r="AG40" t="s">
        <v>114</v>
      </c>
    </row>
    <row r="41" spans="1:60" ht="22.5" outlineLevel="1">
      <c r="A41" s="231">
        <v>9</v>
      </c>
      <c r="B41" s="232" t="s">
        <v>408</v>
      </c>
      <c r="C41" s="249" t="s">
        <v>409</v>
      </c>
      <c r="D41" s="233" t="s">
        <v>321</v>
      </c>
      <c r="E41" s="234">
        <v>1</v>
      </c>
      <c r="F41" s="235"/>
      <c r="G41" s="236">
        <f>ROUND(E41*F41,2)</f>
        <v>0</v>
      </c>
      <c r="H41" s="235"/>
      <c r="I41" s="236">
        <f>ROUND(E41*H41,2)</f>
        <v>0</v>
      </c>
      <c r="J41" s="235"/>
      <c r="K41" s="236">
        <f>ROUND(E41*J41,2)</f>
        <v>0</v>
      </c>
      <c r="L41" s="236">
        <v>21</v>
      </c>
      <c r="M41" s="236">
        <f>G41*(1+L41/100)</f>
        <v>0</v>
      </c>
      <c r="N41" s="236">
        <v>0</v>
      </c>
      <c r="O41" s="236">
        <f>ROUND(E41*N41,2)</f>
        <v>0</v>
      </c>
      <c r="P41" s="236">
        <v>0</v>
      </c>
      <c r="Q41" s="236">
        <f>ROUND(E41*P41,2)</f>
        <v>0</v>
      </c>
      <c r="R41" s="236" t="s">
        <v>410</v>
      </c>
      <c r="S41" s="236" t="s">
        <v>119</v>
      </c>
      <c r="T41" s="237" t="s">
        <v>120</v>
      </c>
      <c r="U41" s="221">
        <v>0</v>
      </c>
      <c r="V41" s="221">
        <f>ROUND(E41*U41,2)</f>
        <v>0</v>
      </c>
      <c r="W41" s="221"/>
      <c r="X41" s="221" t="s">
        <v>141</v>
      </c>
      <c r="Y41" s="212"/>
      <c r="Z41" s="212"/>
      <c r="AA41" s="212"/>
      <c r="AB41" s="212"/>
      <c r="AC41" s="212"/>
      <c r="AD41" s="212"/>
      <c r="AE41" s="212"/>
      <c r="AF41" s="212"/>
      <c r="AG41" s="212" t="s">
        <v>142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56.25" outlineLevel="1">
      <c r="A42" s="219"/>
      <c r="B42" s="220"/>
      <c r="C42" s="250" t="s">
        <v>411</v>
      </c>
      <c r="D42" s="239"/>
      <c r="E42" s="239"/>
      <c r="F42" s="239"/>
      <c r="G42" s="239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12"/>
      <c r="Z42" s="212"/>
      <c r="AA42" s="212"/>
      <c r="AB42" s="212"/>
      <c r="AC42" s="212"/>
      <c r="AD42" s="212"/>
      <c r="AE42" s="212"/>
      <c r="AF42" s="212"/>
      <c r="AG42" s="212" t="s">
        <v>124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38" t="str">
        <f>C42</f>
        <v>Vyhloubení jámy s urovnáním dna do předepsaného profilu a spádu, s případným nutným přemístěním ve výkopišti. Svislé přemístění výkopku. Uložení části výkopku na přilehlém terénu na vzdálenost do 3 m od okraje jámy Odvoz přebytku zeminy do 6 km se složením, bez rozhrnutí. Lože ze štěrkodrtě frakce do 63 mm tl. 100 mm. Montáž vsakovacích plastových bloků. Rozprostření geotextilie. Osazení filtrační šachty. Zpětný zásyp vykopanou zemonou s uložením výkopku po vrstvách, se zhutněním. Dodávka vsakovacích bloků, odvětrávací hlavice, geotextilie a filtrační šachty.</v>
      </c>
      <c r="BB42" s="212"/>
      <c r="BC42" s="212"/>
      <c r="BD42" s="212"/>
      <c r="BE42" s="212"/>
      <c r="BF42" s="212"/>
      <c r="BG42" s="212"/>
      <c r="BH42" s="212"/>
    </row>
    <row r="43" spans="1:60" outlineLevel="1">
      <c r="A43" s="219"/>
      <c r="B43" s="220"/>
      <c r="C43" s="257" t="s">
        <v>412</v>
      </c>
      <c r="D43" s="256"/>
      <c r="E43" s="256"/>
      <c r="F43" s="256"/>
      <c r="G43" s="256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12"/>
      <c r="Z43" s="212"/>
      <c r="AA43" s="212"/>
      <c r="AB43" s="212"/>
      <c r="AC43" s="212"/>
      <c r="AD43" s="212"/>
      <c r="AE43" s="212"/>
      <c r="AF43" s="212"/>
      <c r="AG43" s="212" t="s">
        <v>124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>
      <c r="A44" s="225" t="s">
        <v>113</v>
      </c>
      <c r="B44" s="226" t="s">
        <v>67</v>
      </c>
      <c r="C44" s="248" t="s">
        <v>68</v>
      </c>
      <c r="D44" s="227"/>
      <c r="E44" s="228"/>
      <c r="F44" s="229"/>
      <c r="G44" s="229">
        <f>SUMIF(AG45:AG52,"&lt;&gt;NOR",G45:G52)</f>
        <v>0</v>
      </c>
      <c r="H44" s="229"/>
      <c r="I44" s="229">
        <f>SUM(I45:I52)</f>
        <v>0</v>
      </c>
      <c r="J44" s="229"/>
      <c r="K44" s="229">
        <f>SUM(K45:K52)</f>
        <v>0</v>
      </c>
      <c r="L44" s="229"/>
      <c r="M44" s="229">
        <f>SUM(M45:M52)</f>
        <v>0</v>
      </c>
      <c r="N44" s="229"/>
      <c r="O44" s="229">
        <f>SUM(O45:O52)</f>
        <v>6.41</v>
      </c>
      <c r="P44" s="229"/>
      <c r="Q44" s="229">
        <f>SUM(Q45:Q52)</f>
        <v>0</v>
      </c>
      <c r="R44" s="229"/>
      <c r="S44" s="229"/>
      <c r="T44" s="230"/>
      <c r="U44" s="224"/>
      <c r="V44" s="224">
        <f>SUM(V45:V52)</f>
        <v>3.7199999999999998</v>
      </c>
      <c r="W44" s="224"/>
      <c r="X44" s="224"/>
      <c r="AG44" t="s">
        <v>114</v>
      </c>
    </row>
    <row r="45" spans="1:60" ht="22.5" outlineLevel="1">
      <c r="A45" s="231">
        <v>10</v>
      </c>
      <c r="B45" s="232" t="s">
        <v>413</v>
      </c>
      <c r="C45" s="249" t="s">
        <v>414</v>
      </c>
      <c r="D45" s="233" t="s">
        <v>158</v>
      </c>
      <c r="E45" s="234">
        <v>2</v>
      </c>
      <c r="F45" s="235"/>
      <c r="G45" s="236">
        <f>ROUND(E45*F45,2)</f>
        <v>0</v>
      </c>
      <c r="H45" s="235"/>
      <c r="I45" s="236">
        <f>ROUND(E45*H45,2)</f>
        <v>0</v>
      </c>
      <c r="J45" s="235"/>
      <c r="K45" s="236">
        <f>ROUND(E45*J45,2)</f>
        <v>0</v>
      </c>
      <c r="L45" s="236">
        <v>21</v>
      </c>
      <c r="M45" s="236">
        <f>G45*(1+L45/100)</f>
        <v>0</v>
      </c>
      <c r="N45" s="236">
        <v>0</v>
      </c>
      <c r="O45" s="236">
        <f>ROUND(E45*N45,2)</f>
        <v>0</v>
      </c>
      <c r="P45" s="236">
        <v>0</v>
      </c>
      <c r="Q45" s="236">
        <f>ROUND(E45*P45,2)</f>
        <v>0</v>
      </c>
      <c r="R45" s="236" t="s">
        <v>415</v>
      </c>
      <c r="S45" s="236" t="s">
        <v>119</v>
      </c>
      <c r="T45" s="237" t="s">
        <v>120</v>
      </c>
      <c r="U45" s="221">
        <v>4.8000000000000001E-2</v>
      </c>
      <c r="V45" s="221">
        <f>ROUND(E45*U45,2)</f>
        <v>0.1</v>
      </c>
      <c r="W45" s="221"/>
      <c r="X45" s="221" t="s">
        <v>121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122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>
      <c r="A46" s="219"/>
      <c r="B46" s="220"/>
      <c r="C46" s="250" t="s">
        <v>416</v>
      </c>
      <c r="D46" s="239"/>
      <c r="E46" s="239"/>
      <c r="F46" s="239"/>
      <c r="G46" s="239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12"/>
      <c r="Z46" s="212"/>
      <c r="AA46" s="212"/>
      <c r="AB46" s="212"/>
      <c r="AC46" s="212"/>
      <c r="AD46" s="212"/>
      <c r="AE46" s="212"/>
      <c r="AF46" s="212"/>
      <c r="AG46" s="212" t="s">
        <v>124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1">
      <c r="A47" s="231">
        <v>11</v>
      </c>
      <c r="B47" s="232" t="s">
        <v>417</v>
      </c>
      <c r="C47" s="249" t="s">
        <v>418</v>
      </c>
      <c r="D47" s="233" t="s">
        <v>158</v>
      </c>
      <c r="E47" s="234">
        <v>42</v>
      </c>
      <c r="F47" s="235"/>
      <c r="G47" s="236">
        <f>ROUND(E47*F47,2)</f>
        <v>0</v>
      </c>
      <c r="H47" s="235"/>
      <c r="I47" s="236">
        <f>ROUND(E47*H47,2)</f>
        <v>0</v>
      </c>
      <c r="J47" s="235"/>
      <c r="K47" s="236">
        <f>ROUND(E47*J47,2)</f>
        <v>0</v>
      </c>
      <c r="L47" s="236">
        <v>21</v>
      </c>
      <c r="M47" s="236">
        <f>G47*(1+L47/100)</f>
        <v>0</v>
      </c>
      <c r="N47" s="236">
        <v>0</v>
      </c>
      <c r="O47" s="236">
        <f>ROUND(E47*N47,2)</f>
        <v>0</v>
      </c>
      <c r="P47" s="236">
        <v>0</v>
      </c>
      <c r="Q47" s="236">
        <f>ROUND(E47*P47,2)</f>
        <v>0</v>
      </c>
      <c r="R47" s="236" t="s">
        <v>415</v>
      </c>
      <c r="S47" s="236" t="s">
        <v>119</v>
      </c>
      <c r="T47" s="237" t="s">
        <v>120</v>
      </c>
      <c r="U47" s="221">
        <v>5.8999999999999997E-2</v>
      </c>
      <c r="V47" s="221">
        <f>ROUND(E47*U47,2)</f>
        <v>2.48</v>
      </c>
      <c r="W47" s="221"/>
      <c r="X47" s="221" t="s">
        <v>121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122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>
      <c r="A48" s="219"/>
      <c r="B48" s="220"/>
      <c r="C48" s="250" t="s">
        <v>416</v>
      </c>
      <c r="D48" s="239"/>
      <c r="E48" s="239"/>
      <c r="F48" s="239"/>
      <c r="G48" s="239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12"/>
      <c r="Z48" s="212"/>
      <c r="AA48" s="212"/>
      <c r="AB48" s="212"/>
      <c r="AC48" s="212"/>
      <c r="AD48" s="212"/>
      <c r="AE48" s="212"/>
      <c r="AF48" s="212"/>
      <c r="AG48" s="212" t="s">
        <v>124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>
      <c r="A49" s="240">
        <v>12</v>
      </c>
      <c r="B49" s="241" t="s">
        <v>419</v>
      </c>
      <c r="C49" s="252" t="s">
        <v>420</v>
      </c>
      <c r="D49" s="242" t="s">
        <v>158</v>
      </c>
      <c r="E49" s="243">
        <v>44</v>
      </c>
      <c r="F49" s="244"/>
      <c r="G49" s="245">
        <f>ROUND(E49*F49,2)</f>
        <v>0</v>
      </c>
      <c r="H49" s="244"/>
      <c r="I49" s="245">
        <f>ROUND(E49*H49,2)</f>
        <v>0</v>
      </c>
      <c r="J49" s="244"/>
      <c r="K49" s="245">
        <f>ROUND(E49*J49,2)</f>
        <v>0</v>
      </c>
      <c r="L49" s="245">
        <v>21</v>
      </c>
      <c r="M49" s="245">
        <f>G49*(1+L49/100)</f>
        <v>0</v>
      </c>
      <c r="N49" s="245">
        <v>0</v>
      </c>
      <c r="O49" s="245">
        <f>ROUND(E49*N49,2)</f>
        <v>0</v>
      </c>
      <c r="P49" s="245">
        <v>0</v>
      </c>
      <c r="Q49" s="245">
        <f>ROUND(E49*P49,2)</f>
        <v>0</v>
      </c>
      <c r="R49" s="245" t="s">
        <v>415</v>
      </c>
      <c r="S49" s="245" t="s">
        <v>119</v>
      </c>
      <c r="T49" s="246" t="s">
        <v>120</v>
      </c>
      <c r="U49" s="221">
        <v>2.5999999999999999E-2</v>
      </c>
      <c r="V49" s="221">
        <f>ROUND(E49*U49,2)</f>
        <v>1.1399999999999999</v>
      </c>
      <c r="W49" s="221"/>
      <c r="X49" s="221" t="s">
        <v>121</v>
      </c>
      <c r="Y49" s="212"/>
      <c r="Z49" s="212"/>
      <c r="AA49" s="212"/>
      <c r="AB49" s="212"/>
      <c r="AC49" s="212"/>
      <c r="AD49" s="212"/>
      <c r="AE49" s="212"/>
      <c r="AF49" s="212"/>
      <c r="AG49" s="212" t="s">
        <v>122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>
      <c r="A50" s="240">
        <v>13</v>
      </c>
      <c r="B50" s="241" t="s">
        <v>421</v>
      </c>
      <c r="C50" s="252" t="s">
        <v>422</v>
      </c>
      <c r="D50" s="242" t="s">
        <v>158</v>
      </c>
      <c r="E50" s="243">
        <v>2</v>
      </c>
      <c r="F50" s="244"/>
      <c r="G50" s="245">
        <f>ROUND(E50*F50,2)</f>
        <v>0</v>
      </c>
      <c r="H50" s="244"/>
      <c r="I50" s="245">
        <f>ROUND(E50*H50,2)</f>
        <v>0</v>
      </c>
      <c r="J50" s="244"/>
      <c r="K50" s="245">
        <f>ROUND(E50*J50,2)</f>
        <v>0</v>
      </c>
      <c r="L50" s="245">
        <v>21</v>
      </c>
      <c r="M50" s="245">
        <f>G50*(1+L50/100)</f>
        <v>0</v>
      </c>
      <c r="N50" s="245">
        <v>7.4599999999999996E-3</v>
      </c>
      <c r="O50" s="245">
        <f>ROUND(E50*N50,2)</f>
        <v>0.01</v>
      </c>
      <c r="P50" s="245">
        <v>0</v>
      </c>
      <c r="Q50" s="245">
        <f>ROUND(E50*P50,2)</f>
        <v>0</v>
      </c>
      <c r="R50" s="245"/>
      <c r="S50" s="245" t="s">
        <v>139</v>
      </c>
      <c r="T50" s="246" t="s">
        <v>140</v>
      </c>
      <c r="U50" s="221">
        <v>0</v>
      </c>
      <c r="V50" s="221">
        <f>ROUND(E50*U50,2)</f>
        <v>0</v>
      </c>
      <c r="W50" s="221"/>
      <c r="X50" s="221" t="s">
        <v>121</v>
      </c>
      <c r="Y50" s="212"/>
      <c r="Z50" s="212"/>
      <c r="AA50" s="212"/>
      <c r="AB50" s="212"/>
      <c r="AC50" s="212"/>
      <c r="AD50" s="212"/>
      <c r="AE50" s="212"/>
      <c r="AF50" s="212"/>
      <c r="AG50" s="212" t="s">
        <v>122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>
      <c r="A51" s="240">
        <v>14</v>
      </c>
      <c r="B51" s="241" t="s">
        <v>423</v>
      </c>
      <c r="C51" s="252" t="s">
        <v>424</v>
      </c>
      <c r="D51" s="242" t="s">
        <v>158</v>
      </c>
      <c r="E51" s="243">
        <v>42</v>
      </c>
      <c r="F51" s="244"/>
      <c r="G51" s="245">
        <f>ROUND(E51*F51,2)</f>
        <v>0</v>
      </c>
      <c r="H51" s="244"/>
      <c r="I51" s="245">
        <f>ROUND(E51*H51,2)</f>
        <v>0</v>
      </c>
      <c r="J51" s="244"/>
      <c r="K51" s="245">
        <f>ROUND(E51*J51,2)</f>
        <v>0</v>
      </c>
      <c r="L51" s="245">
        <v>21</v>
      </c>
      <c r="M51" s="245">
        <f>G51*(1+L51/100)</f>
        <v>0</v>
      </c>
      <c r="N51" s="245">
        <v>1.235E-2</v>
      </c>
      <c r="O51" s="245">
        <f>ROUND(E51*N51,2)</f>
        <v>0.52</v>
      </c>
      <c r="P51" s="245">
        <v>0</v>
      </c>
      <c r="Q51" s="245">
        <f>ROUND(E51*P51,2)</f>
        <v>0</v>
      </c>
      <c r="R51" s="245"/>
      <c r="S51" s="245" t="s">
        <v>139</v>
      </c>
      <c r="T51" s="246" t="s">
        <v>140</v>
      </c>
      <c r="U51" s="221">
        <v>0</v>
      </c>
      <c r="V51" s="221">
        <f>ROUND(E51*U51,2)</f>
        <v>0</v>
      </c>
      <c r="W51" s="221"/>
      <c r="X51" s="221" t="s">
        <v>121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122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>
      <c r="A52" s="240">
        <v>15</v>
      </c>
      <c r="B52" s="241" t="s">
        <v>425</v>
      </c>
      <c r="C52" s="252" t="s">
        <v>426</v>
      </c>
      <c r="D52" s="242" t="s">
        <v>288</v>
      </c>
      <c r="E52" s="243">
        <v>2</v>
      </c>
      <c r="F52" s="244"/>
      <c r="G52" s="245">
        <f>ROUND(E52*F52,2)</f>
        <v>0</v>
      </c>
      <c r="H52" s="244"/>
      <c r="I52" s="245">
        <f>ROUND(E52*H52,2)</f>
        <v>0</v>
      </c>
      <c r="J52" s="244"/>
      <c r="K52" s="245">
        <f>ROUND(E52*J52,2)</f>
        <v>0</v>
      </c>
      <c r="L52" s="245">
        <v>21</v>
      </c>
      <c r="M52" s="245">
        <f>G52*(1+L52/100)</f>
        <v>0</v>
      </c>
      <c r="N52" s="245">
        <v>2.9409999999999998</v>
      </c>
      <c r="O52" s="245">
        <f>ROUND(E52*N52,2)</f>
        <v>5.88</v>
      </c>
      <c r="P52" s="245">
        <v>0</v>
      </c>
      <c r="Q52" s="245">
        <f>ROUND(E52*P52,2)</f>
        <v>0</v>
      </c>
      <c r="R52" s="245"/>
      <c r="S52" s="245" t="s">
        <v>139</v>
      </c>
      <c r="T52" s="246" t="s">
        <v>140</v>
      </c>
      <c r="U52" s="221">
        <v>0</v>
      </c>
      <c r="V52" s="221">
        <f>ROUND(E52*U52,2)</f>
        <v>0</v>
      </c>
      <c r="W52" s="221"/>
      <c r="X52" s="221" t="s">
        <v>121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122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>
      <c r="A53" s="225" t="s">
        <v>113</v>
      </c>
      <c r="B53" s="226" t="s">
        <v>69</v>
      </c>
      <c r="C53" s="248" t="s">
        <v>70</v>
      </c>
      <c r="D53" s="227"/>
      <c r="E53" s="228"/>
      <c r="F53" s="229"/>
      <c r="G53" s="229">
        <f>SUMIF(AG54:AG58,"&lt;&gt;NOR",G54:G58)</f>
        <v>0</v>
      </c>
      <c r="H53" s="229"/>
      <c r="I53" s="229">
        <f>SUM(I54:I58)</f>
        <v>0</v>
      </c>
      <c r="J53" s="229"/>
      <c r="K53" s="229">
        <f>SUM(K54:K58)</f>
        <v>0</v>
      </c>
      <c r="L53" s="229"/>
      <c r="M53" s="229">
        <f>SUM(M54:M58)</f>
        <v>0</v>
      </c>
      <c r="N53" s="229"/>
      <c r="O53" s="229">
        <f>SUM(O54:O58)</f>
        <v>0</v>
      </c>
      <c r="P53" s="229"/>
      <c r="Q53" s="229">
        <f>SUM(Q54:Q58)</f>
        <v>0</v>
      </c>
      <c r="R53" s="229"/>
      <c r="S53" s="229"/>
      <c r="T53" s="230"/>
      <c r="U53" s="224"/>
      <c r="V53" s="224">
        <f>SUM(V54:V58)</f>
        <v>10.98</v>
      </c>
      <c r="W53" s="224"/>
      <c r="X53" s="224"/>
      <c r="AG53" t="s">
        <v>114</v>
      </c>
    </row>
    <row r="54" spans="1:60" ht="22.5" outlineLevel="1">
      <c r="A54" s="231">
        <v>16</v>
      </c>
      <c r="B54" s="232" t="s">
        <v>427</v>
      </c>
      <c r="C54" s="249" t="s">
        <v>428</v>
      </c>
      <c r="D54" s="233" t="s">
        <v>138</v>
      </c>
      <c r="E54" s="234">
        <v>51.89866</v>
      </c>
      <c r="F54" s="235"/>
      <c r="G54" s="236">
        <f>ROUND(E54*F54,2)</f>
        <v>0</v>
      </c>
      <c r="H54" s="235"/>
      <c r="I54" s="236">
        <f>ROUND(E54*H54,2)</f>
        <v>0</v>
      </c>
      <c r="J54" s="235"/>
      <c r="K54" s="236">
        <f>ROUND(E54*J54,2)</f>
        <v>0</v>
      </c>
      <c r="L54" s="236">
        <v>21</v>
      </c>
      <c r="M54" s="236">
        <f>G54*(1+L54/100)</f>
        <v>0</v>
      </c>
      <c r="N54" s="236">
        <v>0</v>
      </c>
      <c r="O54" s="236">
        <f>ROUND(E54*N54,2)</f>
        <v>0</v>
      </c>
      <c r="P54" s="236">
        <v>0</v>
      </c>
      <c r="Q54" s="236">
        <f>ROUND(E54*P54,2)</f>
        <v>0</v>
      </c>
      <c r="R54" s="236" t="s">
        <v>415</v>
      </c>
      <c r="S54" s="236" t="s">
        <v>119</v>
      </c>
      <c r="T54" s="237" t="s">
        <v>120</v>
      </c>
      <c r="U54" s="221">
        <v>0.21149999999999999</v>
      </c>
      <c r="V54" s="221">
        <f>ROUND(E54*U54,2)</f>
        <v>10.98</v>
      </c>
      <c r="W54" s="221"/>
      <c r="X54" s="221" t="s">
        <v>150</v>
      </c>
      <c r="Y54" s="212"/>
      <c r="Z54" s="212"/>
      <c r="AA54" s="212"/>
      <c r="AB54" s="212"/>
      <c r="AC54" s="212"/>
      <c r="AD54" s="212"/>
      <c r="AE54" s="212"/>
      <c r="AF54" s="212"/>
      <c r="AG54" s="212" t="s">
        <v>151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>
      <c r="A55" s="219"/>
      <c r="B55" s="220"/>
      <c r="C55" s="250" t="s">
        <v>429</v>
      </c>
      <c r="D55" s="239"/>
      <c r="E55" s="239"/>
      <c r="F55" s="239"/>
      <c r="G55" s="239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12"/>
      <c r="Z55" s="212"/>
      <c r="AA55" s="212"/>
      <c r="AB55" s="212"/>
      <c r="AC55" s="212"/>
      <c r="AD55" s="212"/>
      <c r="AE55" s="212"/>
      <c r="AF55" s="212"/>
      <c r="AG55" s="212" t="s">
        <v>124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>
      <c r="A56" s="219"/>
      <c r="B56" s="220"/>
      <c r="C56" s="251" t="s">
        <v>153</v>
      </c>
      <c r="D56" s="222"/>
      <c r="E56" s="223"/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12"/>
      <c r="Z56" s="212"/>
      <c r="AA56" s="212"/>
      <c r="AB56" s="212"/>
      <c r="AC56" s="212"/>
      <c r="AD56" s="212"/>
      <c r="AE56" s="212"/>
      <c r="AF56" s="212"/>
      <c r="AG56" s="212" t="s">
        <v>126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>
      <c r="A57" s="219"/>
      <c r="B57" s="220"/>
      <c r="C57" s="251" t="s">
        <v>430</v>
      </c>
      <c r="D57" s="222"/>
      <c r="E57" s="223"/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12"/>
      <c r="Z57" s="212"/>
      <c r="AA57" s="212"/>
      <c r="AB57" s="212"/>
      <c r="AC57" s="212"/>
      <c r="AD57" s="212"/>
      <c r="AE57" s="212"/>
      <c r="AF57" s="212"/>
      <c r="AG57" s="212" t="s">
        <v>126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>
      <c r="A58" s="219"/>
      <c r="B58" s="220"/>
      <c r="C58" s="251" t="s">
        <v>431</v>
      </c>
      <c r="D58" s="222"/>
      <c r="E58" s="223">
        <v>51.89866</v>
      </c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12"/>
      <c r="Z58" s="212"/>
      <c r="AA58" s="212"/>
      <c r="AB58" s="212"/>
      <c r="AC58" s="212"/>
      <c r="AD58" s="212"/>
      <c r="AE58" s="212"/>
      <c r="AF58" s="212"/>
      <c r="AG58" s="212" t="s">
        <v>126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>
      <c r="A59" s="225" t="s">
        <v>113</v>
      </c>
      <c r="B59" s="226" t="s">
        <v>75</v>
      </c>
      <c r="C59" s="248" t="s">
        <v>76</v>
      </c>
      <c r="D59" s="227"/>
      <c r="E59" s="228"/>
      <c r="F59" s="229"/>
      <c r="G59" s="229">
        <f>SUMIF(AG60:AG61,"&lt;&gt;NOR",G60:G61)</f>
        <v>0</v>
      </c>
      <c r="H59" s="229"/>
      <c r="I59" s="229">
        <f>SUM(I60:I61)</f>
        <v>0</v>
      </c>
      <c r="J59" s="229"/>
      <c r="K59" s="229">
        <f>SUM(K60:K61)</f>
        <v>0</v>
      </c>
      <c r="L59" s="229"/>
      <c r="M59" s="229">
        <f>SUM(M60:M61)</f>
        <v>0</v>
      </c>
      <c r="N59" s="229"/>
      <c r="O59" s="229">
        <f>SUM(O60:O61)</f>
        <v>0</v>
      </c>
      <c r="P59" s="229"/>
      <c r="Q59" s="229">
        <f>SUM(Q60:Q61)</f>
        <v>0</v>
      </c>
      <c r="R59" s="229"/>
      <c r="S59" s="229"/>
      <c r="T59" s="230"/>
      <c r="U59" s="224"/>
      <c r="V59" s="224">
        <f>SUM(V60:V61)</f>
        <v>0</v>
      </c>
      <c r="W59" s="224"/>
      <c r="X59" s="224"/>
      <c r="AG59" t="s">
        <v>114</v>
      </c>
    </row>
    <row r="60" spans="1:60" ht="22.5" outlineLevel="1">
      <c r="A60" s="240">
        <v>17</v>
      </c>
      <c r="B60" s="241" t="s">
        <v>432</v>
      </c>
      <c r="C60" s="252" t="s">
        <v>433</v>
      </c>
      <c r="D60" s="242" t="s">
        <v>288</v>
      </c>
      <c r="E60" s="243">
        <v>1</v>
      </c>
      <c r="F60" s="244"/>
      <c r="G60" s="245">
        <f>ROUND(E60*F60,2)</f>
        <v>0</v>
      </c>
      <c r="H60" s="244"/>
      <c r="I60" s="245">
        <f>ROUND(E60*H60,2)</f>
        <v>0</v>
      </c>
      <c r="J60" s="244"/>
      <c r="K60" s="245">
        <f>ROUND(E60*J60,2)</f>
        <v>0</v>
      </c>
      <c r="L60" s="245">
        <v>21</v>
      </c>
      <c r="M60" s="245">
        <f>G60*(1+L60/100)</f>
        <v>0</v>
      </c>
      <c r="N60" s="245">
        <v>0</v>
      </c>
      <c r="O60" s="245">
        <f>ROUND(E60*N60,2)</f>
        <v>0</v>
      </c>
      <c r="P60" s="245">
        <v>0</v>
      </c>
      <c r="Q60" s="245">
        <f>ROUND(E60*P60,2)</f>
        <v>0</v>
      </c>
      <c r="R60" s="245"/>
      <c r="S60" s="245" t="s">
        <v>139</v>
      </c>
      <c r="T60" s="246" t="s">
        <v>140</v>
      </c>
      <c r="U60" s="221">
        <v>0</v>
      </c>
      <c r="V60" s="221">
        <f>ROUND(E60*U60,2)</f>
        <v>0</v>
      </c>
      <c r="W60" s="221"/>
      <c r="X60" s="221" t="s">
        <v>121</v>
      </c>
      <c r="Y60" s="212"/>
      <c r="Z60" s="212"/>
      <c r="AA60" s="212"/>
      <c r="AB60" s="212"/>
      <c r="AC60" s="212"/>
      <c r="AD60" s="212"/>
      <c r="AE60" s="212"/>
      <c r="AF60" s="212"/>
      <c r="AG60" s="212" t="s">
        <v>122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2.5" outlineLevel="1">
      <c r="A61" s="240">
        <v>18</v>
      </c>
      <c r="B61" s="241" t="s">
        <v>434</v>
      </c>
      <c r="C61" s="252" t="s">
        <v>435</v>
      </c>
      <c r="D61" s="242" t="s">
        <v>288</v>
      </c>
      <c r="E61" s="243">
        <v>1</v>
      </c>
      <c r="F61" s="244"/>
      <c r="G61" s="245">
        <f>ROUND(E61*F61,2)</f>
        <v>0</v>
      </c>
      <c r="H61" s="244"/>
      <c r="I61" s="245">
        <f>ROUND(E61*H61,2)</f>
        <v>0</v>
      </c>
      <c r="J61" s="244"/>
      <c r="K61" s="245">
        <f>ROUND(E61*J61,2)</f>
        <v>0</v>
      </c>
      <c r="L61" s="245">
        <v>21</v>
      </c>
      <c r="M61" s="245">
        <f>G61*(1+L61/100)</f>
        <v>0</v>
      </c>
      <c r="N61" s="245">
        <v>0</v>
      </c>
      <c r="O61" s="245">
        <f>ROUND(E61*N61,2)</f>
        <v>0</v>
      </c>
      <c r="P61" s="245">
        <v>0</v>
      </c>
      <c r="Q61" s="245">
        <f>ROUND(E61*P61,2)</f>
        <v>0</v>
      </c>
      <c r="R61" s="245"/>
      <c r="S61" s="245" t="s">
        <v>139</v>
      </c>
      <c r="T61" s="246" t="s">
        <v>140</v>
      </c>
      <c r="U61" s="221">
        <v>0</v>
      </c>
      <c r="V61" s="221">
        <f>ROUND(E61*U61,2)</f>
        <v>0</v>
      </c>
      <c r="W61" s="221"/>
      <c r="X61" s="221" t="s">
        <v>121</v>
      </c>
      <c r="Y61" s="212"/>
      <c r="Z61" s="212"/>
      <c r="AA61" s="212"/>
      <c r="AB61" s="212"/>
      <c r="AC61" s="212"/>
      <c r="AD61" s="212"/>
      <c r="AE61" s="212"/>
      <c r="AF61" s="212"/>
      <c r="AG61" s="212" t="s">
        <v>122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>
      <c r="A62" s="225" t="s">
        <v>113</v>
      </c>
      <c r="B62" s="226" t="s">
        <v>81</v>
      </c>
      <c r="C62" s="248" t="s">
        <v>82</v>
      </c>
      <c r="D62" s="227"/>
      <c r="E62" s="228"/>
      <c r="F62" s="229"/>
      <c r="G62" s="229">
        <f>SUMIF(AG63:AG63,"&lt;&gt;NOR",G63:G63)</f>
        <v>0</v>
      </c>
      <c r="H62" s="229"/>
      <c r="I62" s="229">
        <f>SUM(I63:I63)</f>
        <v>0</v>
      </c>
      <c r="J62" s="229"/>
      <c r="K62" s="229">
        <f>SUM(K63:K63)</f>
        <v>0</v>
      </c>
      <c r="L62" s="229"/>
      <c r="M62" s="229">
        <f>SUM(M63:M63)</f>
        <v>0</v>
      </c>
      <c r="N62" s="229"/>
      <c r="O62" s="229">
        <f>SUM(O63:O63)</f>
        <v>0.01</v>
      </c>
      <c r="P62" s="229"/>
      <c r="Q62" s="229">
        <f>SUM(Q63:Q63)</f>
        <v>0</v>
      </c>
      <c r="R62" s="229"/>
      <c r="S62" s="229"/>
      <c r="T62" s="230"/>
      <c r="U62" s="224"/>
      <c r="V62" s="224">
        <f>SUM(V63:V63)</f>
        <v>1.53</v>
      </c>
      <c r="W62" s="224"/>
      <c r="X62" s="224"/>
      <c r="AG62" t="s">
        <v>114</v>
      </c>
    </row>
    <row r="63" spans="1:60" outlineLevel="1">
      <c r="A63" s="240">
        <v>19</v>
      </c>
      <c r="B63" s="241" t="s">
        <v>436</v>
      </c>
      <c r="C63" s="252" t="s">
        <v>437</v>
      </c>
      <c r="D63" s="242" t="s">
        <v>158</v>
      </c>
      <c r="E63" s="243">
        <v>30</v>
      </c>
      <c r="F63" s="244"/>
      <c r="G63" s="245">
        <f>ROUND(E63*F63,2)</f>
        <v>0</v>
      </c>
      <c r="H63" s="244"/>
      <c r="I63" s="245">
        <f>ROUND(E63*H63,2)</f>
        <v>0</v>
      </c>
      <c r="J63" s="244"/>
      <c r="K63" s="245">
        <f>ROUND(E63*J63,2)</f>
        <v>0</v>
      </c>
      <c r="L63" s="245">
        <v>21</v>
      </c>
      <c r="M63" s="245">
        <f>G63*(1+L63/100)</f>
        <v>0</v>
      </c>
      <c r="N63" s="245">
        <v>3.2000000000000003E-4</v>
      </c>
      <c r="O63" s="245">
        <f>ROUND(E63*N63,2)</f>
        <v>0.01</v>
      </c>
      <c r="P63" s="245">
        <v>0</v>
      </c>
      <c r="Q63" s="245">
        <f>ROUND(E63*P63,2)</f>
        <v>0</v>
      </c>
      <c r="R63" s="245"/>
      <c r="S63" s="245" t="s">
        <v>139</v>
      </c>
      <c r="T63" s="246" t="s">
        <v>120</v>
      </c>
      <c r="U63" s="221">
        <v>5.0959999999999998E-2</v>
      </c>
      <c r="V63" s="221">
        <f>ROUND(E63*U63,2)</f>
        <v>1.53</v>
      </c>
      <c r="W63" s="221"/>
      <c r="X63" s="221" t="s">
        <v>121</v>
      </c>
      <c r="Y63" s="212"/>
      <c r="Z63" s="212"/>
      <c r="AA63" s="212"/>
      <c r="AB63" s="212"/>
      <c r="AC63" s="212"/>
      <c r="AD63" s="212"/>
      <c r="AE63" s="212"/>
      <c r="AF63" s="212"/>
      <c r="AG63" s="212" t="s">
        <v>122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>
      <c r="A64" s="225" t="s">
        <v>113</v>
      </c>
      <c r="B64" s="226" t="s">
        <v>83</v>
      </c>
      <c r="C64" s="248" t="s">
        <v>84</v>
      </c>
      <c r="D64" s="227"/>
      <c r="E64" s="228"/>
      <c r="F64" s="229"/>
      <c r="G64" s="229">
        <f>SUMIF(AG65:AG68,"&lt;&gt;NOR",G65:G68)</f>
        <v>0</v>
      </c>
      <c r="H64" s="229"/>
      <c r="I64" s="229">
        <f>SUM(I65:I68)</f>
        <v>0</v>
      </c>
      <c r="J64" s="229"/>
      <c r="K64" s="229">
        <f>SUM(K65:K68)</f>
        <v>0</v>
      </c>
      <c r="L64" s="229"/>
      <c r="M64" s="229">
        <f>SUM(M65:M68)</f>
        <v>0</v>
      </c>
      <c r="N64" s="229"/>
      <c r="O64" s="229">
        <f>SUM(O65:O68)</f>
        <v>0.01</v>
      </c>
      <c r="P64" s="229"/>
      <c r="Q64" s="229">
        <f>SUM(Q65:Q68)</f>
        <v>0</v>
      </c>
      <c r="R64" s="229"/>
      <c r="S64" s="229"/>
      <c r="T64" s="230"/>
      <c r="U64" s="224"/>
      <c r="V64" s="224">
        <f>SUM(V65:V68)</f>
        <v>3.33</v>
      </c>
      <c r="W64" s="224"/>
      <c r="X64" s="224"/>
      <c r="AG64" t="s">
        <v>114</v>
      </c>
    </row>
    <row r="65" spans="1:60" outlineLevel="1">
      <c r="A65" s="240">
        <v>20</v>
      </c>
      <c r="B65" s="241" t="s">
        <v>438</v>
      </c>
      <c r="C65" s="252" t="s">
        <v>439</v>
      </c>
      <c r="D65" s="242" t="s">
        <v>158</v>
      </c>
      <c r="E65" s="243">
        <v>30</v>
      </c>
      <c r="F65" s="244"/>
      <c r="G65" s="245">
        <f>ROUND(E65*F65,2)</f>
        <v>0</v>
      </c>
      <c r="H65" s="244"/>
      <c r="I65" s="245">
        <f>ROUND(E65*H65,2)</f>
        <v>0</v>
      </c>
      <c r="J65" s="244"/>
      <c r="K65" s="245">
        <f>ROUND(E65*J65,2)</f>
        <v>0</v>
      </c>
      <c r="L65" s="245">
        <v>21</v>
      </c>
      <c r="M65" s="245">
        <f>G65*(1+L65/100)</f>
        <v>0</v>
      </c>
      <c r="N65" s="245">
        <v>0</v>
      </c>
      <c r="O65" s="245">
        <f>ROUND(E65*N65,2)</f>
        <v>0</v>
      </c>
      <c r="P65" s="245">
        <v>0</v>
      </c>
      <c r="Q65" s="245">
        <f>ROUND(E65*P65,2)</f>
        <v>0</v>
      </c>
      <c r="R65" s="245"/>
      <c r="S65" s="245" t="s">
        <v>119</v>
      </c>
      <c r="T65" s="246" t="s">
        <v>120</v>
      </c>
      <c r="U65" s="221">
        <v>8.5000000000000006E-2</v>
      </c>
      <c r="V65" s="221">
        <f>ROUND(E65*U65,2)</f>
        <v>2.5499999999999998</v>
      </c>
      <c r="W65" s="221"/>
      <c r="X65" s="221" t="s">
        <v>121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122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>
      <c r="A66" s="240">
        <v>21</v>
      </c>
      <c r="B66" s="241" t="s">
        <v>440</v>
      </c>
      <c r="C66" s="252" t="s">
        <v>441</v>
      </c>
      <c r="D66" s="242" t="s">
        <v>158</v>
      </c>
      <c r="E66" s="243">
        <v>30</v>
      </c>
      <c r="F66" s="244"/>
      <c r="G66" s="245">
        <f>ROUND(E66*F66,2)</f>
        <v>0</v>
      </c>
      <c r="H66" s="244"/>
      <c r="I66" s="245">
        <f>ROUND(E66*H66,2)</f>
        <v>0</v>
      </c>
      <c r="J66" s="244"/>
      <c r="K66" s="245">
        <f>ROUND(E66*J66,2)</f>
        <v>0</v>
      </c>
      <c r="L66" s="245">
        <v>21</v>
      </c>
      <c r="M66" s="245">
        <f>G66*(1+L66/100)</f>
        <v>0</v>
      </c>
      <c r="N66" s="245">
        <v>6.0000000000000002E-5</v>
      </c>
      <c r="O66" s="245">
        <f>ROUND(E66*N66,2)</f>
        <v>0</v>
      </c>
      <c r="P66" s="245">
        <v>0</v>
      </c>
      <c r="Q66" s="245">
        <f>ROUND(E66*P66,2)</f>
        <v>0</v>
      </c>
      <c r="R66" s="245"/>
      <c r="S66" s="245" t="s">
        <v>119</v>
      </c>
      <c r="T66" s="246" t="s">
        <v>120</v>
      </c>
      <c r="U66" s="221">
        <v>2.5999999999999999E-2</v>
      </c>
      <c r="V66" s="221">
        <f>ROUND(E66*U66,2)</f>
        <v>0.78</v>
      </c>
      <c r="W66" s="221"/>
      <c r="X66" s="221" t="s">
        <v>121</v>
      </c>
      <c r="Y66" s="212"/>
      <c r="Z66" s="212"/>
      <c r="AA66" s="212"/>
      <c r="AB66" s="212"/>
      <c r="AC66" s="212"/>
      <c r="AD66" s="212"/>
      <c r="AE66" s="212"/>
      <c r="AF66" s="212"/>
      <c r="AG66" s="212" t="s">
        <v>122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>
      <c r="A67" s="231">
        <v>22</v>
      </c>
      <c r="B67" s="232" t="s">
        <v>442</v>
      </c>
      <c r="C67" s="249" t="s">
        <v>443</v>
      </c>
      <c r="D67" s="233" t="s">
        <v>158</v>
      </c>
      <c r="E67" s="234">
        <v>30.45</v>
      </c>
      <c r="F67" s="235"/>
      <c r="G67" s="236">
        <f>ROUND(E67*F67,2)</f>
        <v>0</v>
      </c>
      <c r="H67" s="235"/>
      <c r="I67" s="236">
        <f>ROUND(E67*H67,2)</f>
        <v>0</v>
      </c>
      <c r="J67" s="235"/>
      <c r="K67" s="236">
        <f>ROUND(E67*J67,2)</f>
        <v>0</v>
      </c>
      <c r="L67" s="236">
        <v>21</v>
      </c>
      <c r="M67" s="236">
        <f>G67*(1+L67/100)</f>
        <v>0</v>
      </c>
      <c r="N67" s="236">
        <v>2.5999999999999998E-4</v>
      </c>
      <c r="O67" s="236">
        <f>ROUND(E67*N67,2)</f>
        <v>0.01</v>
      </c>
      <c r="P67" s="236">
        <v>0</v>
      </c>
      <c r="Q67" s="236">
        <f>ROUND(E67*P67,2)</f>
        <v>0</v>
      </c>
      <c r="R67" s="236" t="s">
        <v>298</v>
      </c>
      <c r="S67" s="236" t="s">
        <v>119</v>
      </c>
      <c r="T67" s="237" t="s">
        <v>120</v>
      </c>
      <c r="U67" s="221">
        <v>0</v>
      </c>
      <c r="V67" s="221">
        <f>ROUND(E67*U67,2)</f>
        <v>0</v>
      </c>
      <c r="W67" s="221"/>
      <c r="X67" s="221" t="s">
        <v>299</v>
      </c>
      <c r="Y67" s="212"/>
      <c r="Z67" s="212"/>
      <c r="AA67" s="212"/>
      <c r="AB67" s="212"/>
      <c r="AC67" s="212"/>
      <c r="AD67" s="212"/>
      <c r="AE67" s="212"/>
      <c r="AF67" s="212"/>
      <c r="AG67" s="212" t="s">
        <v>300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>
      <c r="A68" s="219"/>
      <c r="B68" s="220"/>
      <c r="C68" s="251" t="s">
        <v>444</v>
      </c>
      <c r="D68" s="222"/>
      <c r="E68" s="223">
        <v>30.45</v>
      </c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12"/>
      <c r="Z68" s="212"/>
      <c r="AA68" s="212"/>
      <c r="AB68" s="212"/>
      <c r="AC68" s="212"/>
      <c r="AD68" s="212"/>
      <c r="AE68" s="212"/>
      <c r="AF68" s="212"/>
      <c r="AG68" s="212" t="s">
        <v>126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>
      <c r="A69" s="3"/>
      <c r="B69" s="4"/>
      <c r="C69" s="253"/>
      <c r="D69" s="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AE69">
        <v>15</v>
      </c>
      <c r="AF69">
        <v>21</v>
      </c>
      <c r="AG69" t="s">
        <v>100</v>
      </c>
    </row>
    <row r="70" spans="1:60">
      <c r="A70" s="215"/>
      <c r="B70" s="216" t="s">
        <v>29</v>
      </c>
      <c r="C70" s="254"/>
      <c r="D70" s="217"/>
      <c r="E70" s="218"/>
      <c r="F70" s="218"/>
      <c r="G70" s="247">
        <f>G8+G40+G44+G53+G59+G62+G64</f>
        <v>0</v>
      </c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AE70">
        <f>SUMIF(L7:L68,AE69,G7:G68)</f>
        <v>0</v>
      </c>
      <c r="AF70">
        <f>SUMIF(L7:L68,AF69,G7:G68)</f>
        <v>0</v>
      </c>
      <c r="AG70" t="s">
        <v>369</v>
      </c>
    </row>
    <row r="71" spans="1:60">
      <c r="C71" s="255"/>
      <c r="D71" s="10"/>
      <c r="AG71" t="s">
        <v>370</v>
      </c>
    </row>
    <row r="72" spans="1:60">
      <c r="D72" s="10"/>
    </row>
    <row r="73" spans="1:60">
      <c r="D73" s="10"/>
    </row>
    <row r="74" spans="1:60">
      <c r="D74" s="10"/>
    </row>
    <row r="75" spans="1:60">
      <c r="D75" s="10"/>
    </row>
    <row r="76" spans="1:60">
      <c r="D76" s="10"/>
    </row>
    <row r="77" spans="1:60">
      <c r="D77" s="10"/>
    </row>
    <row r="78" spans="1:60">
      <c r="D78" s="10"/>
    </row>
    <row r="79" spans="1:60">
      <c r="D79" s="10"/>
    </row>
    <row r="80" spans="1:60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E7C2" sheet="1"/>
  <mergeCells count="14">
    <mergeCell ref="C48:G48"/>
    <mergeCell ref="C55:G55"/>
    <mergeCell ref="C20:G20"/>
    <mergeCell ref="C23:G23"/>
    <mergeCell ref="C27:G27"/>
    <mergeCell ref="C42:G42"/>
    <mergeCell ref="C43:G43"/>
    <mergeCell ref="C46:G46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1 01 Pol</vt:lpstr>
      <vt:lpstr>2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01 Pol'!Názvy_tisku</vt:lpstr>
      <vt:lpstr>'2 02 Pol'!Názvy_tisku</vt:lpstr>
      <vt:lpstr>oadresa</vt:lpstr>
      <vt:lpstr>Stavba!Objednatel</vt:lpstr>
      <vt:lpstr>Stavba!Objekt</vt:lpstr>
      <vt:lpstr>'1 01 Pol'!Oblast_tisku</vt:lpstr>
      <vt:lpstr>'2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</dc:creator>
  <cp:lastModifiedBy>Vladimir</cp:lastModifiedBy>
  <cp:lastPrinted>2019-03-19T12:27:02Z</cp:lastPrinted>
  <dcterms:created xsi:type="dcterms:W3CDTF">2009-04-08T07:15:50Z</dcterms:created>
  <dcterms:modified xsi:type="dcterms:W3CDTF">2020-09-30T10:31:26Z</dcterms:modified>
</cp:coreProperties>
</file>