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70" windowHeight="0" activeTab="1"/>
  </bookViews>
  <sheets>
    <sheet name="Rekapitulace stavby" sheetId="1" r:id="rId1"/>
    <sheet name="2022-01 - Oprava MK U Piv..." sheetId="2" r:id="rId2"/>
    <sheet name="Pokyny pro vyplnění" sheetId="3" r:id="rId3"/>
  </sheets>
  <definedNames>
    <definedName name="_xlnm._FilterDatabase" localSheetId="1" hidden="1">'2022-01 - Oprava MK U Piv...'!$C$82:$K$180</definedName>
    <definedName name="_xlnm.Print_Area" localSheetId="1">'2022-01 - Oprava MK U Piv...'!$C$4:$J$37,'2022-01 - Oprava MK U Piv...'!$C$43:$J$66,'2022-01 - Oprava MK U Piv...'!$C$72:$K$180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'2022-01 - Oprava MK U Piv...'!$82:$82</definedName>
  </definedNames>
  <calcPr calcId="152511"/>
</workbook>
</file>

<file path=xl/sharedStrings.xml><?xml version="1.0" encoding="utf-8"?>
<sst xmlns="http://schemas.openxmlformats.org/spreadsheetml/2006/main" count="1479" uniqueCount="455">
  <si>
    <t>Export Komplet</t>
  </si>
  <si>
    <t>VZ</t>
  </si>
  <si>
    <t>2.0</t>
  </si>
  <si>
    <t>ZAMOK</t>
  </si>
  <si>
    <t>False</t>
  </si>
  <si>
    <t>{a261c95c-2286-4350-b9af-1c48436cabd0}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</si>
  <si>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</si>
  <si>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</si>
  <si>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</si>
  <si>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</si>
  <si>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</si>
  <si>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</si>
  <si>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</si>
  <si>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</si>
  <si>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</si>
  <si>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</si>
  <si>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</si>
  <si>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MK U Pivovaru</t>
  </si>
  <si>
    <t>KSO:</t>
  </si>
  <si>
    <t/>
  </si>
  <si>
    <t>CC-CZ:</t>
  </si>
  <si>
    <t>Místo:</t>
  </si>
  <si>
    <t xml:space="preserve"> </t>
  </si>
  <si>
    <t>Datum:</t>
  </si>
  <si>
    <t>19. 1. 2022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</si>
  <si>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</si>
  <si>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</si>
  <si>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</si>
  <si>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</si>
  <si>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</si>
  <si>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</si>
  <si>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</si>
  <si>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</si>
  <si>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</si>
  <si>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</si>
  <si>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</si>
  <si>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</si>
  <si>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</si>
  <si>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</si>
  <si>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</si>
  <si>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</si>
  <si>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</si>
  <si>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</si>
  <si>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</si>
  <si>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</si>
  <si>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</si>
  <si>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</si>
  <si>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</si>
  <si>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</si>
  <si>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</si>
  <si>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</si>
  <si>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</si>
  <si>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</si>
  <si>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</si>
  <si>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</si>
  <si>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</si>
  <si>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</si>
  <si>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</si>
  <si>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</si>
  <si>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</si>
  <si>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</si>
  <si>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</si>
  <si>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</si>
  <si>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</si>
  <si>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</si>
  <si>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</si>
  <si>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</si>
  <si>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</si>
  <si>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</si>
  <si>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</si>
  <si>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</si>
  <si>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</si>
  <si>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</si>
  <si>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</si>
  <si>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</si>
  <si>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</si>
  <si>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</si>
  <si>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</si>
  <si>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</si>
  <si>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</si>
  <si>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</si>
  <si>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</si>
  <si>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</si>
  <si>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</si>
  <si>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</si>
  <si>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</si>
  <si>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</si>
  <si>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</si>
  <si>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</si>
  <si>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</si>
  <si>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</si>
  <si>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</si>
  <si>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</si>
  <si>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</si>
  <si>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</si>
  <si>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</si>
  <si>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</si>
  <si>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</si>
  <si>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</si>
  <si>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</si>
  <si>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</si>
  <si>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</si>
  <si>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</si>
  <si>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</si>
  <si>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</si>
  <si>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</si>
  <si>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</si>
  <si>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</si>
  <si>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</si>
  <si>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</si>
  <si>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113154332</t>
  </si>
  <si>
    <t>Frézování živičného krytu tl 40 mm pruh š přes 1 do 2 m pl přes 1000 do 10000 m2 bez překážek v trase</t>
  </si>
  <si>
    <t>m2</t>
  </si>
  <si>
    <t>CS ÚRS 2022 01</t>
  </si>
  <si>
    <t>4</t>
  </si>
  <si>
    <t>-1958438729</t>
  </si>
  <si>
    <t>PP</t>
  </si>
  <si>
    <t>Frézování živičného podkladu nebo krytu s naložením na dopravní prostředek plochy přes 1 000 do 10 000 m2 bez překážek v trase pruhu šířky přes 1 m do 2 m, tloušťky vrstvy 40 mm</t>
  </si>
  <si>
    <t>Online PSC</t>
  </si>
  <si>
    <t>https://podminky.urs.cz/item/CS_URS_2022_01/113154332</t>
  </si>
  <si>
    <t>113154463</t>
  </si>
  <si>
    <t>Frézování živičného krytu tl 40 mm pruh š přes 1 do 2 m pl přes 10000 m2 s překážkami v trase</t>
  </si>
  <si>
    <t>1721857697</t>
  </si>
  <si>
    <t>Frézování živičného podkladu nebo krytu s naložením na dopravní prostředek plochy přes 10 000 m2 s překážkami v trase pruhu šířky do 2 m, tloušťky vrstvy 40 mm</t>
  </si>
  <si>
    <t>https://podminky.urs.cz/item/CS_URS_2022_01/113154463</t>
  </si>
  <si>
    <t>5</t>
  </si>
  <si>
    <t>Komunikace pozemní</t>
  </si>
  <si>
    <t>3</t>
  </si>
  <si>
    <t>573211109</t>
  </si>
  <si>
    <t>Postřik živičný spojovací z asfaltu v množství 0,50 kg/m2</t>
  </si>
  <si>
    <t>1440135806</t>
  </si>
  <si>
    <t>Postřik spojovací PS bez posypu kamenivem z asfaltu silničního, v množství 0,50 kg/m2</t>
  </si>
  <si>
    <t>https://podminky.urs.cz/item/CS_URS_2022_01/573211109</t>
  </si>
  <si>
    <t>VV</t>
  </si>
  <si>
    <t>2800" komunikace</t>
  </si>
  <si>
    <t>1000" parkoviště</t>
  </si>
  <si>
    <t>Součet</t>
  </si>
  <si>
    <t>577134111</t>
  </si>
  <si>
    <t>Asfaltový beton vrstva obrusná ACO 11 (ABS) tř. I tl 40 mm š do 3 m z nemodifikovaného asfaltu</t>
  </si>
  <si>
    <t>-406459581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</si>
  <si>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</si>
  <si>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</si>
  <si>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1000"parkoviště</t>
  </si>
  <si>
    <t>8</t>
  </si>
  <si>
    <t>Trubní vedení</t>
  </si>
  <si>
    <t>899131111</t>
  </si>
  <si>
    <t>Výměna šachtového rámu s osazením a dodáním litinového rámu s patkou</t>
  </si>
  <si>
    <t>kus</t>
  </si>
  <si>
    <t>277046214</t>
  </si>
  <si>
    <t>Výměna šachtového rámu tř. D 400 včetně poklopu s osazením a dodáním nového rámu litinového s patkou</t>
  </si>
  <si>
    <t>https://podminky.urs.cz/item/CS_URS_2022_01/899131111</t>
  </si>
  <si>
    <t>9</t>
  </si>
  <si>
    <t>Ostatní konstrukce a práce, bourání</t>
  </si>
  <si>
    <t>6</t>
  </si>
  <si>
    <t>915211112</t>
  </si>
  <si>
    <t>Vodorovné dopravní značení dělící čáry souvislé š 125 mm retroreflexní bílý plast</t>
  </si>
  <si>
    <t>m</t>
  </si>
  <si>
    <t>-1065258571</t>
  </si>
  <si>
    <t>Vodorovné dopravní značení stříkaným plastem dělící čára šířky 125 mm souvislá bílá retroreflexní</t>
  </si>
  <si>
    <t>https://podminky.urs.cz/item/CS_URS_2022_01/915211112</t>
  </si>
  <si>
    <t>86*5,5 "oddělení parkovacích míst</t>
  </si>
  <si>
    <t>7</t>
  </si>
  <si>
    <t>915211116</t>
  </si>
  <si>
    <t>Vodorovné dopravní značení dělící čáry souvislé š 125 mm retroreflexní žlutý plast</t>
  </si>
  <si>
    <t>1956818939</t>
  </si>
  <si>
    <t>Vodorovné dopravní značení stříkaným plastem dělící čára šířky 125 mm souvislá žlutá retroreflexní</t>
  </si>
  <si>
    <t>https://podminky.urs.cz/item/CS_URS_2022_01/915211116</t>
  </si>
  <si>
    <t>90" zvýraznění zákazu parkování - oblouky v křižovatkách</t>
  </si>
  <si>
    <t>915231112</t>
  </si>
  <si>
    <t>Vodorovné dopravní značení přechody pro chodce, šipky, symboly retroreflexní bílý plast</t>
  </si>
  <si>
    <t>179780641</t>
  </si>
  <si>
    <t>Vodorovné dopravní značení stříkaným plastem přechody pro chodce, šipky, symboly nápisy bílé retroreflexní</t>
  </si>
  <si>
    <t>https://podminky.urs.cz/item/CS_URS_2022_01/915231112</t>
  </si>
  <si>
    <t>4"symbol invalida</t>
  </si>
  <si>
    <t>135 *0,5 "135 číslic pro označení parkovacích míst v. 0,5 m</t>
  </si>
  <si>
    <t>916781111R</t>
  </si>
  <si>
    <t>Demontáž a zpětná montáž stávajícího zpomalovacího prahu</t>
  </si>
  <si>
    <t>Specifikace</t>
  </si>
  <si>
    <t>-1243095114</t>
  </si>
  <si>
    <t>10</t>
  </si>
  <si>
    <t>919122132</t>
  </si>
  <si>
    <t>Těsnění spár zálivkou za tepla pro komůrky š 20 mm hl 40 mm s těsnicím profilem</t>
  </si>
  <si>
    <t>662487289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</si>
  <si>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</si>
  <si>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https://podminky.urs.cz/item/CS_URS_2022_01/919122132</t>
  </si>
  <si>
    <t>350</t>
  </si>
  <si>
    <t>25</t>
  </si>
  <si>
    <t>11</t>
  </si>
  <si>
    <t>919735111</t>
  </si>
  <si>
    <t>Řezání stávajícího živičného krytu hl do 50 mm</t>
  </si>
  <si>
    <t>-1371242815</t>
  </si>
  <si>
    <t>Řezání stávajícího živičného krytu nebo podkladu hloubky do 50 mm</t>
  </si>
  <si>
    <t>https://podminky.urs.cz/item/CS_URS_2022_01/919735111</t>
  </si>
  <si>
    <t>12</t>
  </si>
  <si>
    <t>938909311</t>
  </si>
  <si>
    <t>Čištění vozovek metením strojně podkladu nebo krytu betonového nebo živičného</t>
  </si>
  <si>
    <t>209156393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</si>
  <si>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</si>
  <si>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</si>
  <si>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>2800</t>
  </si>
  <si>
    <t>1000</t>
  </si>
  <si>
    <t>997</t>
  </si>
  <si>
    <t>Přesun sutě</t>
  </si>
  <si>
    <t>13</t>
  </si>
  <si>
    <t>997221551</t>
  </si>
  <si>
    <t>Vodorovná doprava suti ze sypkých materiálů do 1 km</t>
  </si>
  <si>
    <t>t</t>
  </si>
  <si>
    <t>-79326636</t>
  </si>
  <si>
    <t>Vodorovná doprava suti bez naložení, ale se složením a s hrubým urovnáním ze sypkých materiálů, na vzdálenost do 1 km</t>
  </si>
  <si>
    <t>https://podminky.urs.cz/item/CS_URS_2022_01/997221551</t>
  </si>
  <si>
    <t>14</t>
  </si>
  <si>
    <t>997221559</t>
  </si>
  <si>
    <t>Příplatek ZKD 1 km u vodorovné dopravy suti ze sypkých materiálů</t>
  </si>
  <si>
    <t>1539762764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</si>
  <si>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</si>
  <si>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</si>
  <si>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449,95" prřeprava do 40 km (AZS KV)</t>
  </si>
  <si>
    <t>449,95*40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</si>
  <si>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</si>
  <si>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</si>
  <si>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-1236196228</t>
  </si>
  <si>
    <t>https://podminky.urs.cz/item/CS_URS_2022_01/997221873</t>
  </si>
  <si>
    <t>16</t>
  </si>
  <si>
    <t>997221875</t>
  </si>
  <si>
    <t>Poplatek za uložení stavebního odpadu na recyklační skládce (skládkovné) asfaltového bez obsahu dehtu zatříděného do Katalogu odpadů pod kódem 17 03 02</t>
  </si>
  <si>
    <t>-1707942615</t>
  </si>
  <si>
    <t>https://podminky.urs.cz/item/CS_URS_2022_01/997221875</t>
  </si>
  <si>
    <t>373,95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</si>
  <si>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</si>
  <si>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</si>
  <si>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</si>
  <si>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</si>
  <si>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</si>
  <si>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-367233197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</si>
  <si>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</si>
  <si>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</si>
  <si>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18</t>
  </si>
  <si>
    <t>998225191</t>
  </si>
  <si>
    <t>Příplatek k přesunu hmot pro pozemní komunikace s krytem z kamene, živičným, betonovým do 1000 m</t>
  </si>
  <si>
    <t>1292691009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</si>
  <si>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</si>
  <si>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https://podminky.urs.cz/item/CS_URS_2022_01/998225191</t>
  </si>
  <si>
    <t>19</t>
  </si>
  <si>
    <t>998225194</t>
  </si>
  <si>
    <t>Příplatek k přesunu hmot pro pozemní komunikace s krytem z kamene, živičným, betonovým do 5000 m</t>
  </si>
  <si>
    <t>-1886292794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</si>
  <si>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</si>
  <si>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https://podminky.urs.cz/item/CS_URS_2022_01/998225194</t>
  </si>
  <si>
    <t>398,406" prřeprava do 15 km (Obalovna Cheb/Dolní Rychnov)</t>
  </si>
  <si>
    <t>398,406*15 'Přepočtené koeficientem množství</t>
  </si>
  <si>
    <t>VRN</t>
  </si>
  <si>
    <t>Vedlejší rozpočtové náklady</t>
  </si>
  <si>
    <t>VRN4</t>
  </si>
  <si>
    <t>Inženýrská činnost</t>
  </si>
  <si>
    <t>20</t>
  </si>
  <si>
    <t>043203000</t>
  </si>
  <si>
    <t>Měření, monitoring, rozbory bez rozlišení</t>
  </si>
  <si>
    <t>Soubor</t>
  </si>
  <si>
    <t>1024</t>
  </si>
  <si>
    <t>-796146392</t>
  </si>
  <si>
    <t>Měření, monitoring, rozbory bez rozlišení (rozbor živice PAU)</t>
  </si>
  <si>
    <t>https://podminky.urs.cz/item/CS_URS_2022_01/043203000</t>
  </si>
  <si>
    <t>VRN7</t>
  </si>
  <si>
    <t>Provozní vlivy</t>
  </si>
  <si>
    <t>072103001</t>
  </si>
  <si>
    <t>Projednání DIO a zajištění DIR komunikace + dopravní značení</t>
  </si>
  <si>
    <t>1020611657</t>
  </si>
  <si>
    <t>Projednání DIO a zajištění DIR komunikace</t>
  </si>
  <si>
    <t>https://podminky.urs.cz/item/CS_URS_2022_01/072103001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</si>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</sst>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4332" TargetMode="External" /><Relationship Id="rId2" Type="http://schemas.openxmlformats.org/officeDocument/2006/relationships/hyperlink" Target="https://podminky.urs.cz/item/CS_URS_2022_01/113154463" TargetMode="External" /><Relationship Id="rId3" Type="http://schemas.openxmlformats.org/officeDocument/2006/relationships/hyperlink" Target="https://podminky.urs.cz/item/CS_URS_2022_01/573211109" TargetMode="External" /><Relationship Id="rId4" Type="http://schemas.openxmlformats.org/officeDocument/2006/relationships/hyperlink" Target="https://podminky.urs.cz/item/CS_URS_2022_01/577134111" TargetMode="External" /><Relationship Id="rId5" Type="http://schemas.openxmlformats.org/officeDocument/2006/relationships/hyperlink" Target="https://podminky.urs.cz/item/CS_URS_2022_01/899131111" TargetMode="External" /><Relationship Id="rId6" Type="http://schemas.openxmlformats.org/officeDocument/2006/relationships/hyperlink" Target="https://podminky.urs.cz/item/CS_URS_2022_01/915211112" TargetMode="External" /><Relationship Id="rId7" Type="http://schemas.openxmlformats.org/officeDocument/2006/relationships/hyperlink" Target="https://podminky.urs.cz/item/CS_URS_2022_01/915211116" TargetMode="External" /><Relationship Id="rId8" Type="http://schemas.openxmlformats.org/officeDocument/2006/relationships/hyperlink" Target="https://podminky.urs.cz/item/CS_URS_2022_01/915231112" TargetMode="External" /><Relationship Id="rId9" Type="http://schemas.openxmlformats.org/officeDocument/2006/relationships/hyperlink" Target="https://podminky.urs.cz/item/CS_URS_2022_01/919122132" TargetMode="External" /><Relationship Id="rId10" Type="http://schemas.openxmlformats.org/officeDocument/2006/relationships/hyperlink" Target="https://podminky.urs.cz/item/CS_URS_2022_01/919735111" TargetMode="External" /><Relationship Id="rId11" Type="http://schemas.openxmlformats.org/officeDocument/2006/relationships/hyperlink" Target="https://podminky.urs.cz/item/CS_URS_2022_01/938909311" TargetMode="External" /><Relationship Id="rId12" Type="http://schemas.openxmlformats.org/officeDocument/2006/relationships/hyperlink" Target="https://podminky.urs.cz/item/CS_URS_2022_01/997221551" TargetMode="External" /><Relationship Id="rId13" Type="http://schemas.openxmlformats.org/officeDocument/2006/relationships/hyperlink" Target="https://podminky.urs.cz/item/CS_URS_2022_01/997221559" TargetMode="External" /><Relationship Id="rId14" Type="http://schemas.openxmlformats.org/officeDocument/2006/relationships/hyperlink" Target="https://podminky.urs.cz/item/CS_URS_2022_01/997221873" TargetMode="External" /><Relationship Id="rId15" Type="http://schemas.openxmlformats.org/officeDocument/2006/relationships/hyperlink" Target="https://podminky.urs.cz/item/CS_URS_2022_01/997221875" TargetMode="External" /><Relationship Id="rId16" Type="http://schemas.openxmlformats.org/officeDocument/2006/relationships/hyperlink" Target="https://podminky.urs.cz/item/CS_URS_2022_01/998225111" TargetMode="External" /><Relationship Id="rId17" Type="http://schemas.openxmlformats.org/officeDocument/2006/relationships/hyperlink" Target="https://podminky.urs.cz/item/CS_URS_2022_01/998225191" TargetMode="External" /><Relationship Id="rId18" Type="http://schemas.openxmlformats.org/officeDocument/2006/relationships/hyperlink" Target="https://podminky.urs.cz/item/CS_URS_2022_01/998225194" TargetMode="External" /><Relationship Id="rId19" Type="http://schemas.openxmlformats.org/officeDocument/2006/relationships/hyperlink" Target="https://podminky.urs.cz/item/CS_URS_2022_01/043203000" TargetMode="External" /><Relationship Id="rId20" Type="http://schemas.openxmlformats.org/officeDocument/2006/relationships/hyperlink" Target="https://podminky.urs.cz/item/CS_URS_2022_01/072103001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7.25" customHeight="1">
      <c r="B23" s="21"/>
      <c r="C23" s="22"/>
      <c r="D23" s="22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36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38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0" t="s">
        <v>47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2022-01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Oprava MK U Pivovaru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19. 1. 2022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 xml:space="preserve"> </v>
      </c>
      <c r="AN49" s="318"/>
      <c r="AO49" s="318"/>
      <c r="AP49" s="318"/>
      <c r="AQ49" s="36"/>
      <c r="AR49" s="39"/>
      <c r="AS49" s="319" t="s">
        <v>49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7" t="str">
        <f>IF(E20="","",E20)</f>
        <v xml:space="preserve"> 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50</v>
      </c>
      <c r="D52" s="326"/>
      <c r="E52" s="326"/>
      <c r="F52" s="326"/>
      <c r="G52" s="326"/>
      <c r="H52" s="66"/>
      <c r="I52" s="327" t="s">
        <v>51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52</v>
      </c>
      <c r="AH52" s="326"/>
      <c r="AI52" s="326"/>
      <c r="AJ52" s="326"/>
      <c r="AK52" s="326"/>
      <c r="AL52" s="326"/>
      <c r="AM52" s="326"/>
      <c r="AN52" s="327" t="s">
        <v>53</v>
      </c>
      <c r="AO52" s="326"/>
      <c r="AP52" s="32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6.5" customHeight="1">
      <c r="A55" s="85" t="s">
        <v>72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'2022-01 - Oprava MK U Piv...'!J28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73</v>
      </c>
      <c r="AR55" s="90"/>
      <c r="AS55" s="91">
        <v>0</v>
      </c>
      <c r="AT55" s="92">
        <f>ROUND(SUM(AV55:AW55),2)</f>
        <v>0</v>
      </c>
      <c r="AU55" s="93">
        <f>'2022-01 - Oprava MK U Piv...'!P83</f>
        <v>0</v>
      </c>
      <c r="AV55" s="92">
        <f>'2022-01 - Oprava MK U Piv...'!J31</f>
        <v>0</v>
      </c>
      <c r="AW55" s="92">
        <f>'2022-01 - Oprava MK U Piv...'!J32</f>
        <v>0</v>
      </c>
      <c r="AX55" s="92">
        <f>'2022-01 - Oprava MK U Piv...'!J33</f>
        <v>0</v>
      </c>
      <c r="AY55" s="92">
        <f>'2022-01 - Oprava MK U Piv...'!J34</f>
        <v>0</v>
      </c>
      <c r="AZ55" s="92">
        <f>'2022-01 - Oprava MK U Piv...'!F31</f>
        <v>0</v>
      </c>
      <c r="BA55" s="92">
        <f>'2022-01 - Oprava MK U Piv...'!F32</f>
        <v>0</v>
      </c>
      <c r="BB55" s="92">
        <f>'2022-01 - Oprava MK U Piv...'!F33</f>
        <v>0</v>
      </c>
      <c r="BC55" s="92">
        <f>'2022-01 - Oprava MK U Piv...'!F34</f>
        <v>0</v>
      </c>
      <c r="BD55" s="94">
        <f>'2022-01 - Oprava MK U Piv...'!F35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PcHEnrCGqYuHZ0v0hL8Gg9X2swryujm5GcKIM2+CD+nuTI45v7ijmnIvge+7OtebgheOGa8uCq9i19ytyt20jA==" saltValue="d4sxhLcug0pTunTTFyPbSSgILq2QfKgorBhiNE5mWtj51uP9Qg+MHFhDKpIeK8sB7kZ2T0k+vu4/F17TxPSTY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2-01 - Oprava MK U Pi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tabSelected="1" workbookViewId="0" topLeftCell="A1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19. 1. 2022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26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27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39" t="s">
        <v>34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ROUND(J83,2)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ROUND((SUM(BE83:BE180)),2)</f>
        <v>0</v>
      </c>
      <c r="G31" s="34"/>
      <c r="H31" s="34"/>
      <c r="I31" s="113">
        <v>0.21</v>
      </c>
      <c r="J31" s="112">
        <f>ROUND(((SUM(BE83:BE180))*I31),2)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ROUND((SUM(BF83:BF180)),2)</f>
        <v>0</v>
      </c>
      <c r="G32" s="34"/>
      <c r="H32" s="34"/>
      <c r="I32" s="113">
        <v>0.15</v>
      </c>
      <c r="J32" s="112">
        <f>ROUND(((SUM(BF83:BF180))*I32),2)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ROUND((SUM(BG83:BG180)),2)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ROUND((SUM(BH83:BH180)),2)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ROUND((SUM(BI83:BI180)),2)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14" t="str">
        <f>E7</f>
        <v>Oprava MK U Pivovaru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 xml:space="preserve"> </v>
      </c>
      <c r="G48" s="36"/>
      <c r="H48" s="36"/>
      <c r="I48" s="29" t="s">
        <v>23</v>
      </c>
      <c r="J48" s="59" t="str">
        <f>IF(J10="","",J10)</f>
        <v>19. 1. 2022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J83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J84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J85</f>
        <v>0</v>
      </c>
      <c r="K57" s="136"/>
      <c r="L57" s="140"/>
    </row>
    <row r="58" spans="2:12" s="10" customFormat="1" ht="19.9" customHeight="1">
      <c r="B58" s="135"/>
      <c r="C58" s="136"/>
      <c r="D58" s="137" t="s">
        <v>84</v>
      </c>
      <c r="E58" s="138"/>
      <c r="F58" s="138"/>
      <c r="G58" s="138"/>
      <c r="H58" s="138"/>
      <c r="I58" s="138"/>
      <c r="J58" s="139">
        <f>J92</f>
        <v>0</v>
      </c>
      <c r="K58" s="136"/>
      <c r="L58" s="140"/>
    </row>
    <row r="59" spans="2:12" s="10" customFormat="1" ht="19.9" customHeight="1">
      <c r="B59" s="135"/>
      <c r="C59" s="136"/>
      <c r="D59" s="137" t="s">
        <v>85</v>
      </c>
      <c r="E59" s="138"/>
      <c r="F59" s="138"/>
      <c r="G59" s="138"/>
      <c r="H59" s="138"/>
      <c r="I59" s="138"/>
      <c r="J59" s="139">
        <f>J105</f>
        <v>0</v>
      </c>
      <c r="K59" s="136"/>
      <c r="L59" s="140"/>
    </row>
    <row r="60" spans="2:12" s="10" customFormat="1" ht="19.9" customHeight="1">
      <c r="B60" s="135"/>
      <c r="C60" s="136"/>
      <c r="D60" s="137" t="s">
        <v>86</v>
      </c>
      <c r="E60" s="138"/>
      <c r="F60" s="138"/>
      <c r="G60" s="138"/>
      <c r="H60" s="138"/>
      <c r="I60" s="138"/>
      <c r="J60" s="139">
        <f>J109</f>
        <v>0</v>
      </c>
      <c r="K60" s="136"/>
      <c r="L60" s="140"/>
    </row>
    <row r="61" spans="2:12" s="10" customFormat="1" ht="19.9" customHeight="1">
      <c r="B61" s="135"/>
      <c r="C61" s="136"/>
      <c r="D61" s="137" t="s">
        <v>87</v>
      </c>
      <c r="E61" s="138"/>
      <c r="F61" s="138"/>
      <c r="G61" s="138"/>
      <c r="H61" s="138"/>
      <c r="I61" s="138"/>
      <c r="J61" s="139">
        <f>J143</f>
        <v>0</v>
      </c>
      <c r="K61" s="136"/>
      <c r="L61" s="140"/>
    </row>
    <row r="62" spans="2:12" s="10" customFormat="1" ht="19.9" customHeight="1">
      <c r="B62" s="135"/>
      <c r="C62" s="136"/>
      <c r="D62" s="137" t="s">
        <v>88</v>
      </c>
      <c r="E62" s="138"/>
      <c r="F62" s="138"/>
      <c r="G62" s="138"/>
      <c r="H62" s="138"/>
      <c r="I62" s="138"/>
      <c r="J62" s="139">
        <f>J160</f>
        <v>0</v>
      </c>
      <c r="K62" s="136"/>
      <c r="L62" s="140"/>
    </row>
    <row r="63" spans="2:12" s="9" customFormat="1" ht="24.95" customHeight="1">
      <c r="B63" s="129"/>
      <c r="C63" s="130"/>
      <c r="D63" s="131" t="s">
        <v>89</v>
      </c>
      <c r="E63" s="132"/>
      <c r="F63" s="132"/>
      <c r="G63" s="132"/>
      <c r="H63" s="132"/>
      <c r="I63" s="132"/>
      <c r="J63" s="133">
        <f>J172</f>
        <v>0</v>
      </c>
      <c r="K63" s="130"/>
      <c r="L63" s="134"/>
    </row>
    <row r="64" spans="2:12" s="10" customFormat="1" ht="19.9" customHeight="1">
      <c r="B64" s="135"/>
      <c r="C64" s="136"/>
      <c r="D64" s="137" t="s">
        <v>90</v>
      </c>
      <c r="E64" s="138"/>
      <c r="F64" s="138"/>
      <c r="G64" s="138"/>
      <c r="H64" s="138"/>
      <c r="I64" s="138"/>
      <c r="J64" s="139">
        <f>J173</f>
        <v>0</v>
      </c>
      <c r="K64" s="136"/>
      <c r="L64" s="140"/>
    </row>
    <row r="65" spans="2:12" s="10" customFormat="1" ht="19.9" customHeight="1">
      <c r="B65" s="135"/>
      <c r="C65" s="136"/>
      <c r="D65" s="137" t="s">
        <v>91</v>
      </c>
      <c r="E65" s="138"/>
      <c r="F65" s="138"/>
      <c r="G65" s="138"/>
      <c r="H65" s="138"/>
      <c r="I65" s="138"/>
      <c r="J65" s="139">
        <f>J177</f>
        <v>0</v>
      </c>
      <c r="K65" s="136"/>
      <c r="L65" s="140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92</v>
      </c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14" t="str">
        <f>E7</f>
        <v>Oprava MK U Pivovaru</v>
      </c>
      <c r="F75" s="340"/>
      <c r="G75" s="340"/>
      <c r="H75" s="340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F10</f>
        <v xml:space="preserve"> </v>
      </c>
      <c r="G77" s="36"/>
      <c r="H77" s="36"/>
      <c r="I77" s="29" t="s">
        <v>23</v>
      </c>
      <c r="J77" s="59" t="str">
        <f>IF(J10="","",J10)</f>
        <v>19. 1. 2022</v>
      </c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E13</f>
        <v xml:space="preserve"> </v>
      </c>
      <c r="G79" s="36"/>
      <c r="H79" s="36"/>
      <c r="I79" s="29" t="s">
        <v>30</v>
      </c>
      <c r="J79" s="32" t="str">
        <f>E19</f>
        <v xml:space="preserve"> </v>
      </c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28</v>
      </c>
      <c r="D80" s="36"/>
      <c r="E80" s="36"/>
      <c r="F80" s="27" t="str">
        <f>IF(E16="","",E16)</f>
        <v>Vyplň údaj</v>
      </c>
      <c r="G80" s="36"/>
      <c r="H80" s="36"/>
      <c r="I80" s="29" t="s">
        <v>32</v>
      </c>
      <c r="J80" s="32" t="str">
        <f>E22</f>
        <v xml:space="preserve"> </v>
      </c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1"/>
      <c r="B82" s="142"/>
      <c r="C82" s="143" t="s">
        <v>93</v>
      </c>
      <c r="D82" s="144" t="s">
        <v>54</v>
      </c>
      <c r="E82" s="144" t="s">
        <v>50</v>
      </c>
      <c r="F82" s="144" t="s">
        <v>51</v>
      </c>
      <c r="G82" s="144" t="s">
        <v>94</v>
      </c>
      <c r="H82" s="144" t="s">
        <v>95</v>
      </c>
      <c r="I82" s="144" t="s">
        <v>96</v>
      </c>
      <c r="J82" s="144" t="s">
        <v>80</v>
      </c>
      <c r="K82" s="145" t="s">
        <v>97</v>
      </c>
      <c r="L82" s="146"/>
      <c r="M82" s="68" t="s">
        <v>19</v>
      </c>
      <c r="N82" s="69" t="s">
        <v>39</v>
      </c>
      <c r="O82" s="69" t="s">
        <v>98</v>
      </c>
      <c r="P82" s="69" t="s">
        <v>99</v>
      </c>
      <c r="Q82" s="69" t="s">
        <v>100</v>
      </c>
      <c r="R82" s="69" t="s">
        <v>101</v>
      </c>
      <c r="S82" s="69" t="s">
        <v>102</v>
      </c>
      <c r="T82" s="70" t="s">
        <v>103</v>
      </c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</row>
    <row r="83" spans="1:63" s="2" customFormat="1" ht="22.9" customHeight="1">
      <c r="A83" s="34"/>
      <c r="B83" s="35"/>
      <c r="C83" s="75" t="s">
        <v>104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P84+P172</f>
        <v>0</v>
      </c>
      <c r="Q83" s="72"/>
      <c r="R83" s="149">
        <f>R84+R172</f>
        <v>399.06918</v>
      </c>
      <c r="S83" s="72"/>
      <c r="T83" s="150">
        <f>T84+T172</f>
        <v>449.95000000000005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81</v>
      </c>
      <c r="BK83" s="151">
        <f>BK84+BK172</f>
        <v>0</v>
      </c>
    </row>
    <row r="84" spans="2:63" s="12" customFormat="1" ht="25.9" customHeight="1">
      <c r="B84" s="152"/>
      <c r="C84" s="153"/>
      <c r="D84" s="154" t="s">
        <v>68</v>
      </c>
      <c r="E84" s="155" t="s">
        <v>105</v>
      </c>
      <c r="F84" s="155" t="s">
        <v>106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P85+P92+P105+P109+P143+P160</f>
        <v>0</v>
      </c>
      <c r="Q84" s="160"/>
      <c r="R84" s="161">
        <f>R85+R92+R105+R109+R143+R160</f>
        <v>399.06918</v>
      </c>
      <c r="S84" s="160"/>
      <c r="T84" s="162">
        <f>T85+T92+T105+T109+T143+T160</f>
        <v>449.95000000000005</v>
      </c>
      <c r="AR84" s="163" t="s">
        <v>74</v>
      </c>
      <c r="AT84" s="164" t="s">
        <v>68</v>
      </c>
      <c r="AU84" s="164" t="s">
        <v>69</v>
      </c>
      <c r="AY84" s="163" t="s">
        <v>107</v>
      </c>
      <c r="BK84" s="165">
        <f>BK85+BK92+BK105+BK109+BK143+BK160</f>
        <v>0</v>
      </c>
    </row>
    <row r="85" spans="2:63" s="12" customFormat="1" ht="22.9" customHeight="1">
      <c r="B85" s="152"/>
      <c r="C85" s="153"/>
      <c r="D85" s="154" t="s">
        <v>68</v>
      </c>
      <c r="E85" s="166" t="s">
        <v>74</v>
      </c>
      <c r="F85" s="166" t="s">
        <v>108</v>
      </c>
      <c r="G85" s="153"/>
      <c r="H85" s="153"/>
      <c r="I85" s="156"/>
      <c r="J85" s="167">
        <f>BK85</f>
        <v>0</v>
      </c>
      <c r="K85" s="153"/>
      <c r="L85" s="158"/>
      <c r="M85" s="159"/>
      <c r="N85" s="160"/>
      <c r="O85" s="160"/>
      <c r="P85" s="161">
        <f>SUM(P86:P91)</f>
        <v>0</v>
      </c>
      <c r="Q85" s="160"/>
      <c r="R85" s="161">
        <f>SUM(R86:R91)</f>
        <v>0.258</v>
      </c>
      <c r="S85" s="160"/>
      <c r="T85" s="162">
        <f>SUM(T86:T91)</f>
        <v>372.6</v>
      </c>
      <c r="AR85" s="163" t="s">
        <v>74</v>
      </c>
      <c r="AT85" s="164" t="s">
        <v>68</v>
      </c>
      <c r="AU85" s="164" t="s">
        <v>74</v>
      </c>
      <c r="AY85" s="163" t="s">
        <v>107</v>
      </c>
      <c r="BK85" s="165">
        <f>SUM(BK86:BK91)</f>
        <v>0</v>
      </c>
    </row>
    <row r="86" spans="1:65" s="2" customFormat="1" ht="21.75" customHeight="1">
      <c r="A86" s="34"/>
      <c r="B86" s="35"/>
      <c r="C86" s="168" t="s">
        <v>74</v>
      </c>
      <c r="D86" s="168" t="s">
        <v>109</v>
      </c>
      <c r="E86" s="169" t="s">
        <v>110</v>
      </c>
      <c r="F86" s="170" t="s">
        <v>111</v>
      </c>
      <c r="G86" s="171" t="s">
        <v>112</v>
      </c>
      <c r="H86" s="172">
        <v>2800</v>
      </c>
      <c r="I86" s="173"/>
      <c r="J86" s="174">
        <f>ROUND(I86*H86,2)</f>
        <v>0</v>
      </c>
      <c r="K86" s="170" t="s">
        <v>113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6E-05</v>
      </c>
      <c r="R86" s="177">
        <f>Q86*H86</f>
        <v>0.168</v>
      </c>
      <c r="S86" s="177">
        <v>0.092</v>
      </c>
      <c r="T86" s="178">
        <f>S86*H86</f>
        <v>257.6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114</v>
      </c>
      <c r="AT86" s="179" t="s">
        <v>109</v>
      </c>
      <c r="AU86" s="179" t="s">
        <v>76</v>
      </c>
      <c r="AY86" s="17" t="s">
        <v>107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114</v>
      </c>
      <c r="BM86" s="179" t="s">
        <v>115</v>
      </c>
    </row>
    <row r="87" spans="1:47" s="2" customFormat="1" ht="19.5">
      <c r="A87" s="34"/>
      <c r="B87" s="35"/>
      <c r="C87" s="36"/>
      <c r="D87" s="181" t="s">
        <v>116</v>
      </c>
      <c r="E87" s="36"/>
      <c r="F87" s="182" t="s">
        <v>117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116</v>
      </c>
      <c r="AU87" s="17" t="s">
        <v>76</v>
      </c>
    </row>
    <row r="88" spans="1:47" s="2" customFormat="1" ht="11.25">
      <c r="A88" s="34"/>
      <c r="B88" s="35"/>
      <c r="C88" s="36"/>
      <c r="D88" s="186" t="s">
        <v>118</v>
      </c>
      <c r="E88" s="36"/>
      <c r="F88" s="187" t="s">
        <v>119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118</v>
      </c>
      <c r="AU88" s="17" t="s">
        <v>76</v>
      </c>
    </row>
    <row r="89" spans="1:65" s="2" customFormat="1" ht="21.75" customHeight="1">
      <c r="A89" s="34"/>
      <c r="B89" s="35"/>
      <c r="C89" s="168" t="s">
        <v>76</v>
      </c>
      <c r="D89" s="168" t="s">
        <v>109</v>
      </c>
      <c r="E89" s="169" t="s">
        <v>120</v>
      </c>
      <c r="F89" s="170" t="s">
        <v>121</v>
      </c>
      <c r="G89" s="171" t="s">
        <v>112</v>
      </c>
      <c r="H89" s="172">
        <v>1000</v>
      </c>
      <c r="I89" s="173"/>
      <c r="J89" s="174">
        <f>ROUND(I89*H89,2)</f>
        <v>0</v>
      </c>
      <c r="K89" s="170" t="s">
        <v>113</v>
      </c>
      <c r="L89" s="39"/>
      <c r="M89" s="175" t="s">
        <v>19</v>
      </c>
      <c r="N89" s="176" t="s">
        <v>40</v>
      </c>
      <c r="O89" s="64"/>
      <c r="P89" s="177">
        <f>O89*H89</f>
        <v>0</v>
      </c>
      <c r="Q89" s="177">
        <v>9E-05</v>
      </c>
      <c r="R89" s="177">
        <f>Q89*H89</f>
        <v>0.09000000000000001</v>
      </c>
      <c r="S89" s="177">
        <v>0.115</v>
      </c>
      <c r="T89" s="178">
        <f>S89*H89</f>
        <v>115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9" t="s">
        <v>114</v>
      </c>
      <c r="AT89" s="179" t="s">
        <v>109</v>
      </c>
      <c r="AU89" s="179" t="s">
        <v>76</v>
      </c>
      <c r="AY89" s="17" t="s">
        <v>107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17" t="s">
        <v>74</v>
      </c>
      <c r="BK89" s="180">
        <f>ROUND(I89*H89,2)</f>
        <v>0</v>
      </c>
      <c r="BL89" s="17" t="s">
        <v>114</v>
      </c>
      <c r="BM89" s="179" t="s">
        <v>122</v>
      </c>
    </row>
    <row r="90" spans="1:47" s="2" customFormat="1" ht="19.5">
      <c r="A90" s="34"/>
      <c r="B90" s="35"/>
      <c r="C90" s="36"/>
      <c r="D90" s="181" t="s">
        <v>116</v>
      </c>
      <c r="E90" s="36"/>
      <c r="F90" s="182" t="s">
        <v>123</v>
      </c>
      <c r="G90" s="36"/>
      <c r="H90" s="36"/>
      <c r="I90" s="183"/>
      <c r="J90" s="36"/>
      <c r="K90" s="36"/>
      <c r="L90" s="39"/>
      <c r="M90" s="184"/>
      <c r="N90" s="185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116</v>
      </c>
      <c r="AU90" s="17" t="s">
        <v>76</v>
      </c>
    </row>
    <row r="91" spans="1:47" s="2" customFormat="1" ht="11.25">
      <c r="A91" s="34"/>
      <c r="B91" s="35"/>
      <c r="C91" s="36"/>
      <c r="D91" s="186" t="s">
        <v>118</v>
      </c>
      <c r="E91" s="36"/>
      <c r="F91" s="187" t="s">
        <v>124</v>
      </c>
      <c r="G91" s="36"/>
      <c r="H91" s="36"/>
      <c r="I91" s="183"/>
      <c r="J91" s="36"/>
      <c r="K91" s="36"/>
      <c r="L91" s="39"/>
      <c r="M91" s="184"/>
      <c r="N91" s="185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118</v>
      </c>
      <c r="AU91" s="17" t="s">
        <v>76</v>
      </c>
    </row>
    <row r="92" spans="2:63" s="12" customFormat="1" ht="22.9" customHeight="1">
      <c r="B92" s="152"/>
      <c r="C92" s="153"/>
      <c r="D92" s="154" t="s">
        <v>68</v>
      </c>
      <c r="E92" s="166" t="s">
        <v>125</v>
      </c>
      <c r="F92" s="166" t="s">
        <v>126</v>
      </c>
      <c r="G92" s="153"/>
      <c r="H92" s="153"/>
      <c r="I92" s="156"/>
      <c r="J92" s="167">
        <f>BK92</f>
        <v>0</v>
      </c>
      <c r="K92" s="153"/>
      <c r="L92" s="158"/>
      <c r="M92" s="159"/>
      <c r="N92" s="160"/>
      <c r="O92" s="160"/>
      <c r="P92" s="161">
        <f>SUM(P93:P104)</f>
        <v>0</v>
      </c>
      <c r="Q92" s="160"/>
      <c r="R92" s="161">
        <f>SUM(R93:R104)</f>
        <v>396.112</v>
      </c>
      <c r="S92" s="160"/>
      <c r="T92" s="162">
        <f>SUM(T93:T104)</f>
        <v>0</v>
      </c>
      <c r="AR92" s="163" t="s">
        <v>74</v>
      </c>
      <c r="AT92" s="164" t="s">
        <v>68</v>
      </c>
      <c r="AU92" s="164" t="s">
        <v>74</v>
      </c>
      <c r="AY92" s="163" t="s">
        <v>107</v>
      </c>
      <c r="BK92" s="165">
        <f>SUM(BK93:BK104)</f>
        <v>0</v>
      </c>
    </row>
    <row r="93" spans="1:65" s="2" customFormat="1" ht="16.5" customHeight="1">
      <c r="A93" s="34"/>
      <c r="B93" s="35"/>
      <c r="C93" s="168" t="s">
        <v>127</v>
      </c>
      <c r="D93" s="168" t="s">
        <v>109</v>
      </c>
      <c r="E93" s="169" t="s">
        <v>128</v>
      </c>
      <c r="F93" s="170" t="s">
        <v>129</v>
      </c>
      <c r="G93" s="171" t="s">
        <v>112</v>
      </c>
      <c r="H93" s="172">
        <v>3800</v>
      </c>
      <c r="I93" s="173"/>
      <c r="J93" s="174">
        <f>ROUND(I93*H93,2)</f>
        <v>0</v>
      </c>
      <c r="K93" s="170" t="s">
        <v>113</v>
      </c>
      <c r="L93" s="39"/>
      <c r="M93" s="175" t="s">
        <v>19</v>
      </c>
      <c r="N93" s="176" t="s">
        <v>40</v>
      </c>
      <c r="O93" s="64"/>
      <c r="P93" s="177">
        <f>O93*H93</f>
        <v>0</v>
      </c>
      <c r="Q93" s="177">
        <v>0.00051</v>
      </c>
      <c r="R93" s="177">
        <f>Q93*H93</f>
        <v>1.9380000000000002</v>
      </c>
      <c r="S93" s="177">
        <v>0</v>
      </c>
      <c r="T93" s="17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9" t="s">
        <v>114</v>
      </c>
      <c r="AT93" s="179" t="s">
        <v>109</v>
      </c>
      <c r="AU93" s="179" t="s">
        <v>76</v>
      </c>
      <c r="AY93" s="17" t="s">
        <v>107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7" t="s">
        <v>74</v>
      </c>
      <c r="BK93" s="180">
        <f>ROUND(I93*H93,2)</f>
        <v>0</v>
      </c>
      <c r="BL93" s="17" t="s">
        <v>114</v>
      </c>
      <c r="BM93" s="179" t="s">
        <v>130</v>
      </c>
    </row>
    <row r="94" spans="1:47" s="2" customFormat="1" ht="11.25">
      <c r="A94" s="34"/>
      <c r="B94" s="35"/>
      <c r="C94" s="36"/>
      <c r="D94" s="181" t="s">
        <v>116</v>
      </c>
      <c r="E94" s="36"/>
      <c r="F94" s="182" t="s">
        <v>131</v>
      </c>
      <c r="G94" s="36"/>
      <c r="H94" s="36"/>
      <c r="I94" s="183"/>
      <c r="J94" s="36"/>
      <c r="K94" s="36"/>
      <c r="L94" s="39"/>
      <c r="M94" s="184"/>
      <c r="N94" s="18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116</v>
      </c>
      <c r="AU94" s="17" t="s">
        <v>76</v>
      </c>
    </row>
    <row r="95" spans="1:47" s="2" customFormat="1" ht="11.25">
      <c r="A95" s="34"/>
      <c r="B95" s="35"/>
      <c r="C95" s="36"/>
      <c r="D95" s="186" t="s">
        <v>118</v>
      </c>
      <c r="E95" s="36"/>
      <c r="F95" s="187" t="s">
        <v>132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118</v>
      </c>
      <c r="AU95" s="17" t="s">
        <v>76</v>
      </c>
    </row>
    <row r="96" spans="2:51" s="13" customFormat="1" ht="11.25">
      <c r="B96" s="188"/>
      <c r="C96" s="189"/>
      <c r="D96" s="181" t="s">
        <v>133</v>
      </c>
      <c r="E96" s="190" t="s">
        <v>19</v>
      </c>
      <c r="F96" s="191" t="s">
        <v>134</v>
      </c>
      <c r="G96" s="189"/>
      <c r="H96" s="192">
        <v>2800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133</v>
      </c>
      <c r="AU96" s="198" t="s">
        <v>76</v>
      </c>
      <c r="AV96" s="13" t="s">
        <v>76</v>
      </c>
      <c r="AW96" s="13" t="s">
        <v>31</v>
      </c>
      <c r="AX96" s="13" t="s">
        <v>69</v>
      </c>
      <c r="AY96" s="198" t="s">
        <v>107</v>
      </c>
    </row>
    <row r="97" spans="2:51" s="13" customFormat="1" ht="11.25">
      <c r="B97" s="188"/>
      <c r="C97" s="189"/>
      <c r="D97" s="181" t="s">
        <v>133</v>
      </c>
      <c r="E97" s="190" t="s">
        <v>19</v>
      </c>
      <c r="F97" s="191" t="s">
        <v>135</v>
      </c>
      <c r="G97" s="189"/>
      <c r="H97" s="192">
        <v>1000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133</v>
      </c>
      <c r="AU97" s="198" t="s">
        <v>76</v>
      </c>
      <c r="AV97" s="13" t="s">
        <v>76</v>
      </c>
      <c r="AW97" s="13" t="s">
        <v>31</v>
      </c>
      <c r="AX97" s="13" t="s">
        <v>69</v>
      </c>
      <c r="AY97" s="198" t="s">
        <v>107</v>
      </c>
    </row>
    <row r="98" spans="2:51" s="14" customFormat="1" ht="11.25">
      <c r="B98" s="199"/>
      <c r="C98" s="200"/>
      <c r="D98" s="181" t="s">
        <v>133</v>
      </c>
      <c r="E98" s="201" t="s">
        <v>19</v>
      </c>
      <c r="F98" s="202" t="s">
        <v>136</v>
      </c>
      <c r="G98" s="200"/>
      <c r="H98" s="203">
        <v>3800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133</v>
      </c>
      <c r="AU98" s="209" t="s">
        <v>76</v>
      </c>
      <c r="AV98" s="14" t="s">
        <v>114</v>
      </c>
      <c r="AW98" s="14" t="s">
        <v>31</v>
      </c>
      <c r="AX98" s="14" t="s">
        <v>74</v>
      </c>
      <c r="AY98" s="209" t="s">
        <v>107</v>
      </c>
    </row>
    <row r="99" spans="1:65" s="2" customFormat="1" ht="21.75" customHeight="1">
      <c r="A99" s="34"/>
      <c r="B99" s="35"/>
      <c r="C99" s="168" t="s">
        <v>114</v>
      </c>
      <c r="D99" s="168" t="s">
        <v>109</v>
      </c>
      <c r="E99" s="169" t="s">
        <v>137</v>
      </c>
      <c r="F99" s="170" t="s">
        <v>138</v>
      </c>
      <c r="G99" s="171" t="s">
        <v>112</v>
      </c>
      <c r="H99" s="172">
        <v>3800</v>
      </c>
      <c r="I99" s="173"/>
      <c r="J99" s="174">
        <f>ROUND(I99*H99,2)</f>
        <v>0</v>
      </c>
      <c r="K99" s="170" t="s">
        <v>113</v>
      </c>
      <c r="L99" s="39"/>
      <c r="M99" s="175" t="s">
        <v>19</v>
      </c>
      <c r="N99" s="176" t="s">
        <v>40</v>
      </c>
      <c r="O99" s="64"/>
      <c r="P99" s="177">
        <f>O99*H99</f>
        <v>0</v>
      </c>
      <c r="Q99" s="177">
        <v>0.10373</v>
      </c>
      <c r="R99" s="177">
        <f>Q99*H99</f>
        <v>394.17400000000004</v>
      </c>
      <c r="S99" s="177">
        <v>0</v>
      </c>
      <c r="T99" s="17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9" t="s">
        <v>114</v>
      </c>
      <c r="AT99" s="179" t="s">
        <v>109</v>
      </c>
      <c r="AU99" s="179" t="s">
        <v>76</v>
      </c>
      <c r="AY99" s="17" t="s">
        <v>107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7" t="s">
        <v>74</v>
      </c>
      <c r="BK99" s="180">
        <f>ROUND(I99*H99,2)</f>
        <v>0</v>
      </c>
      <c r="BL99" s="17" t="s">
        <v>114</v>
      </c>
      <c r="BM99" s="179" t="s">
        <v>139</v>
      </c>
    </row>
    <row r="100" spans="1:47" s="2" customFormat="1" ht="19.5">
      <c r="A100" s="34"/>
      <c r="B100" s="35"/>
      <c r="C100" s="36"/>
      <c r="D100" s="181" t="s">
        <v>116</v>
      </c>
      <c r="E100" s="36"/>
      <c r="F100" s="182" t="s">
        <v>140</v>
      </c>
      <c r="G100" s="36"/>
      <c r="H100" s="36"/>
      <c r="I100" s="183"/>
      <c r="J100" s="36"/>
      <c r="K100" s="36"/>
      <c r="L100" s="39"/>
      <c r="M100" s="184"/>
      <c r="N100" s="18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116</v>
      </c>
      <c r="AU100" s="17" t="s">
        <v>76</v>
      </c>
    </row>
    <row r="101" spans="1:47" s="2" customFormat="1" ht="11.25">
      <c r="A101" s="34"/>
      <c r="B101" s="35"/>
      <c r="C101" s="36"/>
      <c r="D101" s="186" t="s">
        <v>118</v>
      </c>
      <c r="E101" s="36"/>
      <c r="F101" s="187" t="s">
        <v>141</v>
      </c>
      <c r="G101" s="36"/>
      <c r="H101" s="36"/>
      <c r="I101" s="183"/>
      <c r="J101" s="36"/>
      <c r="K101" s="36"/>
      <c r="L101" s="39"/>
      <c r="M101" s="184"/>
      <c r="N101" s="18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76</v>
      </c>
    </row>
    <row r="102" spans="2:51" s="13" customFormat="1" ht="11.25">
      <c r="B102" s="188"/>
      <c r="C102" s="189"/>
      <c r="D102" s="181" t="s">
        <v>133</v>
      </c>
      <c r="E102" s="190" t="s">
        <v>19</v>
      </c>
      <c r="F102" s="191" t="s">
        <v>134</v>
      </c>
      <c r="G102" s="189"/>
      <c r="H102" s="192">
        <v>2800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133</v>
      </c>
      <c r="AU102" s="198" t="s">
        <v>76</v>
      </c>
      <c r="AV102" s="13" t="s">
        <v>76</v>
      </c>
      <c r="AW102" s="13" t="s">
        <v>31</v>
      </c>
      <c r="AX102" s="13" t="s">
        <v>69</v>
      </c>
      <c r="AY102" s="198" t="s">
        <v>107</v>
      </c>
    </row>
    <row r="103" spans="2:51" s="13" customFormat="1" ht="11.25">
      <c r="B103" s="188"/>
      <c r="C103" s="189"/>
      <c r="D103" s="181" t="s">
        <v>133</v>
      </c>
      <c r="E103" s="190" t="s">
        <v>19</v>
      </c>
      <c r="F103" s="191" t="s">
        <v>142</v>
      </c>
      <c r="G103" s="189"/>
      <c r="H103" s="192">
        <v>1000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133</v>
      </c>
      <c r="AU103" s="198" t="s">
        <v>76</v>
      </c>
      <c r="AV103" s="13" t="s">
        <v>76</v>
      </c>
      <c r="AW103" s="13" t="s">
        <v>31</v>
      </c>
      <c r="AX103" s="13" t="s">
        <v>69</v>
      </c>
      <c r="AY103" s="198" t="s">
        <v>107</v>
      </c>
    </row>
    <row r="104" spans="2:51" s="14" customFormat="1" ht="11.25">
      <c r="B104" s="199"/>
      <c r="C104" s="200"/>
      <c r="D104" s="181" t="s">
        <v>133</v>
      </c>
      <c r="E104" s="201" t="s">
        <v>19</v>
      </c>
      <c r="F104" s="202" t="s">
        <v>136</v>
      </c>
      <c r="G104" s="200"/>
      <c r="H104" s="203">
        <v>3800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133</v>
      </c>
      <c r="AU104" s="209" t="s">
        <v>76</v>
      </c>
      <c r="AV104" s="14" t="s">
        <v>114</v>
      </c>
      <c r="AW104" s="14" t="s">
        <v>31</v>
      </c>
      <c r="AX104" s="14" t="s">
        <v>74</v>
      </c>
      <c r="AY104" s="209" t="s">
        <v>107</v>
      </c>
    </row>
    <row r="105" spans="2:63" s="12" customFormat="1" ht="22.9" customHeight="1">
      <c r="B105" s="152"/>
      <c r="C105" s="153"/>
      <c r="D105" s="154" t="s">
        <v>68</v>
      </c>
      <c r="E105" s="166" t="s">
        <v>143</v>
      </c>
      <c r="F105" s="166" t="s">
        <v>144</v>
      </c>
      <c r="G105" s="153"/>
      <c r="H105" s="153"/>
      <c r="I105" s="156"/>
      <c r="J105" s="167">
        <f>BK105</f>
        <v>0</v>
      </c>
      <c r="K105" s="153"/>
      <c r="L105" s="158"/>
      <c r="M105" s="159"/>
      <c r="N105" s="160"/>
      <c r="O105" s="160"/>
      <c r="P105" s="161">
        <f>SUM(P106:P108)</f>
        <v>0</v>
      </c>
      <c r="Q105" s="160"/>
      <c r="R105" s="161">
        <f>SUM(R106:R108)</f>
        <v>2.0355299999999996</v>
      </c>
      <c r="S105" s="160"/>
      <c r="T105" s="162">
        <f>SUM(T106:T108)</f>
        <v>1.35</v>
      </c>
      <c r="AR105" s="163" t="s">
        <v>74</v>
      </c>
      <c r="AT105" s="164" t="s">
        <v>68</v>
      </c>
      <c r="AU105" s="164" t="s">
        <v>74</v>
      </c>
      <c r="AY105" s="163" t="s">
        <v>107</v>
      </c>
      <c r="BK105" s="165">
        <f>SUM(BK106:BK108)</f>
        <v>0</v>
      </c>
    </row>
    <row r="106" spans="1:65" s="2" customFormat="1" ht="16.5" customHeight="1">
      <c r="A106" s="34"/>
      <c r="B106" s="35"/>
      <c r="C106" s="168" t="s">
        <v>125</v>
      </c>
      <c r="D106" s="168" t="s">
        <v>109</v>
      </c>
      <c r="E106" s="169" t="s">
        <v>145</v>
      </c>
      <c r="F106" s="170" t="s">
        <v>146</v>
      </c>
      <c r="G106" s="171" t="s">
        <v>147</v>
      </c>
      <c r="H106" s="172">
        <v>3</v>
      </c>
      <c r="I106" s="173"/>
      <c r="J106" s="174">
        <f>ROUND(I106*H106,2)</f>
        <v>0</v>
      </c>
      <c r="K106" s="170" t="s">
        <v>113</v>
      </c>
      <c r="L106" s="39"/>
      <c r="M106" s="175" t="s">
        <v>19</v>
      </c>
      <c r="N106" s="176" t="s">
        <v>40</v>
      </c>
      <c r="O106" s="64"/>
      <c r="P106" s="177">
        <f>O106*H106</f>
        <v>0</v>
      </c>
      <c r="Q106" s="177">
        <v>0.67851</v>
      </c>
      <c r="R106" s="177">
        <f>Q106*H106</f>
        <v>2.0355299999999996</v>
      </c>
      <c r="S106" s="177">
        <v>0.45</v>
      </c>
      <c r="T106" s="178">
        <f>S106*H106</f>
        <v>1.35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114</v>
      </c>
      <c r="AT106" s="179" t="s">
        <v>109</v>
      </c>
      <c r="AU106" s="179" t="s">
        <v>76</v>
      </c>
      <c r="AY106" s="17" t="s">
        <v>107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7" t="s">
        <v>74</v>
      </c>
      <c r="BK106" s="180">
        <f>ROUND(I106*H106,2)</f>
        <v>0</v>
      </c>
      <c r="BL106" s="17" t="s">
        <v>114</v>
      </c>
      <c r="BM106" s="179" t="s">
        <v>148</v>
      </c>
    </row>
    <row r="107" spans="1:47" s="2" customFormat="1" ht="11.25">
      <c r="A107" s="34"/>
      <c r="B107" s="35"/>
      <c r="C107" s="36"/>
      <c r="D107" s="181" t="s">
        <v>116</v>
      </c>
      <c r="E107" s="36"/>
      <c r="F107" s="182" t="s">
        <v>149</v>
      </c>
      <c r="G107" s="36"/>
      <c r="H107" s="36"/>
      <c r="I107" s="183"/>
      <c r="J107" s="36"/>
      <c r="K107" s="36"/>
      <c r="L107" s="39"/>
      <c r="M107" s="184"/>
      <c r="N107" s="18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116</v>
      </c>
      <c r="AU107" s="17" t="s">
        <v>76</v>
      </c>
    </row>
    <row r="108" spans="1:47" s="2" customFormat="1" ht="11.25">
      <c r="A108" s="34"/>
      <c r="B108" s="35"/>
      <c r="C108" s="36"/>
      <c r="D108" s="186" t="s">
        <v>118</v>
      </c>
      <c r="E108" s="36"/>
      <c r="F108" s="187" t="s">
        <v>150</v>
      </c>
      <c r="G108" s="36"/>
      <c r="H108" s="36"/>
      <c r="I108" s="183"/>
      <c r="J108" s="36"/>
      <c r="K108" s="36"/>
      <c r="L108" s="39"/>
      <c r="M108" s="184"/>
      <c r="N108" s="18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118</v>
      </c>
      <c r="AU108" s="17" t="s">
        <v>76</v>
      </c>
    </row>
    <row r="109" spans="2:63" s="12" customFormat="1" ht="22.9" customHeight="1">
      <c r="B109" s="152"/>
      <c r="C109" s="153"/>
      <c r="D109" s="154" t="s">
        <v>68</v>
      </c>
      <c r="E109" s="166" t="s">
        <v>151</v>
      </c>
      <c r="F109" s="166" t="s">
        <v>152</v>
      </c>
      <c r="G109" s="153"/>
      <c r="H109" s="153"/>
      <c r="I109" s="156"/>
      <c r="J109" s="167">
        <f>BK109</f>
        <v>0</v>
      </c>
      <c r="K109" s="153"/>
      <c r="L109" s="158"/>
      <c r="M109" s="159"/>
      <c r="N109" s="160"/>
      <c r="O109" s="160"/>
      <c r="P109" s="161">
        <f>SUM(P110:P142)</f>
        <v>0</v>
      </c>
      <c r="Q109" s="160"/>
      <c r="R109" s="161">
        <f>SUM(R110:R142)</f>
        <v>0.6636499999999999</v>
      </c>
      <c r="S109" s="160"/>
      <c r="T109" s="162">
        <f>SUM(T110:T142)</f>
        <v>76</v>
      </c>
      <c r="AR109" s="163" t="s">
        <v>74</v>
      </c>
      <c r="AT109" s="164" t="s">
        <v>68</v>
      </c>
      <c r="AU109" s="164" t="s">
        <v>74</v>
      </c>
      <c r="AY109" s="163" t="s">
        <v>107</v>
      </c>
      <c r="BK109" s="165">
        <f>SUM(BK110:BK142)</f>
        <v>0</v>
      </c>
    </row>
    <row r="110" spans="1:65" s="2" customFormat="1" ht="16.5" customHeight="1">
      <c r="A110" s="34"/>
      <c r="B110" s="35"/>
      <c r="C110" s="168" t="s">
        <v>153</v>
      </c>
      <c r="D110" s="168" t="s">
        <v>109</v>
      </c>
      <c r="E110" s="169" t="s">
        <v>154</v>
      </c>
      <c r="F110" s="170" t="s">
        <v>155</v>
      </c>
      <c r="G110" s="171" t="s">
        <v>156</v>
      </c>
      <c r="H110" s="172">
        <v>473</v>
      </c>
      <c r="I110" s="173"/>
      <c r="J110" s="174">
        <f>ROUND(I110*H110,2)</f>
        <v>0</v>
      </c>
      <c r="K110" s="170" t="s">
        <v>113</v>
      </c>
      <c r="L110" s="39"/>
      <c r="M110" s="175" t="s">
        <v>19</v>
      </c>
      <c r="N110" s="176" t="s">
        <v>40</v>
      </c>
      <c r="O110" s="64"/>
      <c r="P110" s="177">
        <f>O110*H110</f>
        <v>0</v>
      </c>
      <c r="Q110" s="177">
        <v>0.00033</v>
      </c>
      <c r="R110" s="177">
        <f>Q110*H110</f>
        <v>0.15609</v>
      </c>
      <c r="S110" s="177">
        <v>0</v>
      </c>
      <c r="T110" s="17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9" t="s">
        <v>114</v>
      </c>
      <c r="AT110" s="179" t="s">
        <v>109</v>
      </c>
      <c r="AU110" s="179" t="s">
        <v>76</v>
      </c>
      <c r="AY110" s="17" t="s">
        <v>107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17" t="s">
        <v>74</v>
      </c>
      <c r="BK110" s="180">
        <f>ROUND(I110*H110,2)</f>
        <v>0</v>
      </c>
      <c r="BL110" s="17" t="s">
        <v>114</v>
      </c>
      <c r="BM110" s="179" t="s">
        <v>157</v>
      </c>
    </row>
    <row r="111" spans="1:47" s="2" customFormat="1" ht="11.25">
      <c r="A111" s="34"/>
      <c r="B111" s="35"/>
      <c r="C111" s="36"/>
      <c r="D111" s="181" t="s">
        <v>116</v>
      </c>
      <c r="E111" s="36"/>
      <c r="F111" s="182" t="s">
        <v>158</v>
      </c>
      <c r="G111" s="36"/>
      <c r="H111" s="36"/>
      <c r="I111" s="183"/>
      <c r="J111" s="36"/>
      <c r="K111" s="36"/>
      <c r="L111" s="39"/>
      <c r="M111" s="184"/>
      <c r="N111" s="185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116</v>
      </c>
      <c r="AU111" s="17" t="s">
        <v>76</v>
      </c>
    </row>
    <row r="112" spans="1:47" s="2" customFormat="1" ht="11.25">
      <c r="A112" s="34"/>
      <c r="B112" s="35"/>
      <c r="C112" s="36"/>
      <c r="D112" s="186" t="s">
        <v>118</v>
      </c>
      <c r="E112" s="36"/>
      <c r="F112" s="187" t="s">
        <v>159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76</v>
      </c>
    </row>
    <row r="113" spans="2:51" s="13" customFormat="1" ht="11.25">
      <c r="B113" s="188"/>
      <c r="C113" s="189"/>
      <c r="D113" s="181" t="s">
        <v>133</v>
      </c>
      <c r="E113" s="190" t="s">
        <v>19</v>
      </c>
      <c r="F113" s="191" t="s">
        <v>160</v>
      </c>
      <c r="G113" s="189"/>
      <c r="H113" s="192">
        <v>473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133</v>
      </c>
      <c r="AU113" s="198" t="s">
        <v>76</v>
      </c>
      <c r="AV113" s="13" t="s">
        <v>76</v>
      </c>
      <c r="AW113" s="13" t="s">
        <v>31</v>
      </c>
      <c r="AX113" s="13" t="s">
        <v>74</v>
      </c>
      <c r="AY113" s="198" t="s">
        <v>107</v>
      </c>
    </row>
    <row r="114" spans="1:65" s="2" customFormat="1" ht="16.5" customHeight="1">
      <c r="A114" s="34"/>
      <c r="B114" s="35"/>
      <c r="C114" s="168" t="s">
        <v>161</v>
      </c>
      <c r="D114" s="168" t="s">
        <v>109</v>
      </c>
      <c r="E114" s="169" t="s">
        <v>162</v>
      </c>
      <c r="F114" s="170" t="s">
        <v>163</v>
      </c>
      <c r="G114" s="171" t="s">
        <v>156</v>
      </c>
      <c r="H114" s="172">
        <v>90</v>
      </c>
      <c r="I114" s="173"/>
      <c r="J114" s="174">
        <f>ROUND(I114*H114,2)</f>
        <v>0</v>
      </c>
      <c r="K114" s="170" t="s">
        <v>113</v>
      </c>
      <c r="L114" s="39"/>
      <c r="M114" s="175" t="s">
        <v>19</v>
      </c>
      <c r="N114" s="176" t="s">
        <v>40</v>
      </c>
      <c r="O114" s="64"/>
      <c r="P114" s="177">
        <f>O114*H114</f>
        <v>0</v>
      </c>
      <c r="Q114" s="177">
        <v>0.00033</v>
      </c>
      <c r="R114" s="177">
        <f>Q114*H114</f>
        <v>0.0297</v>
      </c>
      <c r="S114" s="177">
        <v>0</v>
      </c>
      <c r="T114" s="17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114</v>
      </c>
      <c r="AT114" s="179" t="s">
        <v>109</v>
      </c>
      <c r="AU114" s="179" t="s">
        <v>76</v>
      </c>
      <c r="AY114" s="17" t="s">
        <v>107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7" t="s">
        <v>74</v>
      </c>
      <c r="BK114" s="180">
        <f>ROUND(I114*H114,2)</f>
        <v>0</v>
      </c>
      <c r="BL114" s="17" t="s">
        <v>114</v>
      </c>
      <c r="BM114" s="179" t="s">
        <v>164</v>
      </c>
    </row>
    <row r="115" spans="1:47" s="2" customFormat="1" ht="11.25">
      <c r="A115" s="34"/>
      <c r="B115" s="35"/>
      <c r="C115" s="36"/>
      <c r="D115" s="181" t="s">
        <v>116</v>
      </c>
      <c r="E115" s="36"/>
      <c r="F115" s="182" t="s">
        <v>165</v>
      </c>
      <c r="G115" s="36"/>
      <c r="H115" s="36"/>
      <c r="I115" s="183"/>
      <c r="J115" s="36"/>
      <c r="K115" s="36"/>
      <c r="L115" s="39"/>
      <c r="M115" s="184"/>
      <c r="N115" s="18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116</v>
      </c>
      <c r="AU115" s="17" t="s">
        <v>76</v>
      </c>
    </row>
    <row r="116" spans="1:47" s="2" customFormat="1" ht="11.25">
      <c r="A116" s="34"/>
      <c r="B116" s="35"/>
      <c r="C116" s="36"/>
      <c r="D116" s="186" t="s">
        <v>118</v>
      </c>
      <c r="E116" s="36"/>
      <c r="F116" s="187" t="s">
        <v>166</v>
      </c>
      <c r="G116" s="36"/>
      <c r="H116" s="36"/>
      <c r="I116" s="183"/>
      <c r="J116" s="36"/>
      <c r="K116" s="36"/>
      <c r="L116" s="39"/>
      <c r="M116" s="184"/>
      <c r="N116" s="185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118</v>
      </c>
      <c r="AU116" s="17" t="s">
        <v>76</v>
      </c>
    </row>
    <row r="117" spans="2:51" s="13" customFormat="1" ht="11.25">
      <c r="B117" s="188"/>
      <c r="C117" s="189"/>
      <c r="D117" s="181" t="s">
        <v>133</v>
      </c>
      <c r="E117" s="190" t="s">
        <v>19</v>
      </c>
      <c r="F117" s="191" t="s">
        <v>167</v>
      </c>
      <c r="G117" s="189"/>
      <c r="H117" s="192">
        <v>90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133</v>
      </c>
      <c r="AU117" s="198" t="s">
        <v>76</v>
      </c>
      <c r="AV117" s="13" t="s">
        <v>76</v>
      </c>
      <c r="AW117" s="13" t="s">
        <v>31</v>
      </c>
      <c r="AX117" s="13" t="s">
        <v>74</v>
      </c>
      <c r="AY117" s="198" t="s">
        <v>107</v>
      </c>
    </row>
    <row r="118" spans="1:65" s="2" customFormat="1" ht="16.5" customHeight="1">
      <c r="A118" s="34"/>
      <c r="B118" s="35"/>
      <c r="C118" s="168" t="s">
        <v>143</v>
      </c>
      <c r="D118" s="168" t="s">
        <v>109</v>
      </c>
      <c r="E118" s="169" t="s">
        <v>168</v>
      </c>
      <c r="F118" s="170" t="s">
        <v>169</v>
      </c>
      <c r="G118" s="171" t="s">
        <v>112</v>
      </c>
      <c r="H118" s="172">
        <v>71.5</v>
      </c>
      <c r="I118" s="173"/>
      <c r="J118" s="174">
        <f>ROUND(I118*H118,2)</f>
        <v>0</v>
      </c>
      <c r="K118" s="170" t="s">
        <v>113</v>
      </c>
      <c r="L118" s="39"/>
      <c r="M118" s="175" t="s">
        <v>19</v>
      </c>
      <c r="N118" s="176" t="s">
        <v>40</v>
      </c>
      <c r="O118" s="64"/>
      <c r="P118" s="177">
        <f>O118*H118</f>
        <v>0</v>
      </c>
      <c r="Q118" s="177">
        <v>0.0026</v>
      </c>
      <c r="R118" s="177">
        <f>Q118*H118</f>
        <v>0.18589999999999998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114</v>
      </c>
      <c r="AT118" s="179" t="s">
        <v>109</v>
      </c>
      <c r="AU118" s="179" t="s">
        <v>76</v>
      </c>
      <c r="AY118" s="17" t="s">
        <v>107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74</v>
      </c>
      <c r="BK118" s="180">
        <f>ROUND(I118*H118,2)</f>
        <v>0</v>
      </c>
      <c r="BL118" s="17" t="s">
        <v>114</v>
      </c>
      <c r="BM118" s="179" t="s">
        <v>170</v>
      </c>
    </row>
    <row r="119" spans="1:47" s="2" customFormat="1" ht="11.25">
      <c r="A119" s="34"/>
      <c r="B119" s="35"/>
      <c r="C119" s="36"/>
      <c r="D119" s="181" t="s">
        <v>116</v>
      </c>
      <c r="E119" s="36"/>
      <c r="F119" s="182" t="s">
        <v>171</v>
      </c>
      <c r="G119" s="36"/>
      <c r="H119" s="36"/>
      <c r="I119" s="183"/>
      <c r="J119" s="36"/>
      <c r="K119" s="36"/>
      <c r="L119" s="39"/>
      <c r="M119" s="184"/>
      <c r="N119" s="18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116</v>
      </c>
      <c r="AU119" s="17" t="s">
        <v>76</v>
      </c>
    </row>
    <row r="120" spans="1:47" s="2" customFormat="1" ht="11.25">
      <c r="A120" s="34"/>
      <c r="B120" s="35"/>
      <c r="C120" s="36"/>
      <c r="D120" s="186" t="s">
        <v>118</v>
      </c>
      <c r="E120" s="36"/>
      <c r="F120" s="187" t="s">
        <v>172</v>
      </c>
      <c r="G120" s="36"/>
      <c r="H120" s="36"/>
      <c r="I120" s="183"/>
      <c r="J120" s="36"/>
      <c r="K120" s="36"/>
      <c r="L120" s="39"/>
      <c r="M120" s="184"/>
      <c r="N120" s="18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118</v>
      </c>
      <c r="AU120" s="17" t="s">
        <v>76</v>
      </c>
    </row>
    <row r="121" spans="2:51" s="13" customFormat="1" ht="11.25">
      <c r="B121" s="188"/>
      <c r="C121" s="189"/>
      <c r="D121" s="181" t="s">
        <v>133</v>
      </c>
      <c r="E121" s="190" t="s">
        <v>19</v>
      </c>
      <c r="F121" s="191" t="s">
        <v>173</v>
      </c>
      <c r="G121" s="189"/>
      <c r="H121" s="192">
        <v>4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133</v>
      </c>
      <c r="AU121" s="198" t="s">
        <v>76</v>
      </c>
      <c r="AV121" s="13" t="s">
        <v>76</v>
      </c>
      <c r="AW121" s="13" t="s">
        <v>31</v>
      </c>
      <c r="AX121" s="13" t="s">
        <v>69</v>
      </c>
      <c r="AY121" s="198" t="s">
        <v>107</v>
      </c>
    </row>
    <row r="122" spans="2:51" s="13" customFormat="1" ht="11.25">
      <c r="B122" s="188"/>
      <c r="C122" s="189"/>
      <c r="D122" s="181" t="s">
        <v>133</v>
      </c>
      <c r="E122" s="190" t="s">
        <v>19</v>
      </c>
      <c r="F122" s="191" t="s">
        <v>174</v>
      </c>
      <c r="G122" s="189"/>
      <c r="H122" s="192">
        <v>67.5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133</v>
      </c>
      <c r="AU122" s="198" t="s">
        <v>76</v>
      </c>
      <c r="AV122" s="13" t="s">
        <v>76</v>
      </c>
      <c r="AW122" s="13" t="s">
        <v>31</v>
      </c>
      <c r="AX122" s="13" t="s">
        <v>69</v>
      </c>
      <c r="AY122" s="198" t="s">
        <v>107</v>
      </c>
    </row>
    <row r="123" spans="2:51" s="14" customFormat="1" ht="11.25">
      <c r="B123" s="199"/>
      <c r="C123" s="200"/>
      <c r="D123" s="181" t="s">
        <v>133</v>
      </c>
      <c r="E123" s="201" t="s">
        <v>19</v>
      </c>
      <c r="F123" s="202" t="s">
        <v>136</v>
      </c>
      <c r="G123" s="200"/>
      <c r="H123" s="203">
        <v>71.5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133</v>
      </c>
      <c r="AU123" s="209" t="s">
        <v>76</v>
      </c>
      <c r="AV123" s="14" t="s">
        <v>114</v>
      </c>
      <c r="AW123" s="14" t="s">
        <v>31</v>
      </c>
      <c r="AX123" s="14" t="s">
        <v>74</v>
      </c>
      <c r="AY123" s="209" t="s">
        <v>107</v>
      </c>
    </row>
    <row r="124" spans="1:65" s="2" customFormat="1" ht="16.5" customHeight="1">
      <c r="A124" s="34"/>
      <c r="B124" s="35"/>
      <c r="C124" s="168" t="s">
        <v>151</v>
      </c>
      <c r="D124" s="168" t="s">
        <v>109</v>
      </c>
      <c r="E124" s="169" t="s">
        <v>175</v>
      </c>
      <c r="F124" s="170" t="s">
        <v>176</v>
      </c>
      <c r="G124" s="171" t="s">
        <v>156</v>
      </c>
      <c r="H124" s="172">
        <v>6</v>
      </c>
      <c r="I124" s="173"/>
      <c r="J124" s="174">
        <f>ROUND(I124*H124,2)</f>
        <v>0</v>
      </c>
      <c r="K124" s="170" t="s">
        <v>177</v>
      </c>
      <c r="L124" s="39"/>
      <c r="M124" s="175" t="s">
        <v>19</v>
      </c>
      <c r="N124" s="176" t="s">
        <v>40</v>
      </c>
      <c r="O124" s="64"/>
      <c r="P124" s="177">
        <f>O124*H124</f>
        <v>0</v>
      </c>
      <c r="Q124" s="177">
        <v>0.02741</v>
      </c>
      <c r="R124" s="177">
        <f>Q124*H124</f>
        <v>0.16446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114</v>
      </c>
      <c r="AT124" s="179" t="s">
        <v>109</v>
      </c>
      <c r="AU124" s="179" t="s">
        <v>76</v>
      </c>
      <c r="AY124" s="17" t="s">
        <v>107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74</v>
      </c>
      <c r="BK124" s="180">
        <f>ROUND(I124*H124,2)</f>
        <v>0</v>
      </c>
      <c r="BL124" s="17" t="s">
        <v>114</v>
      </c>
      <c r="BM124" s="179" t="s">
        <v>178</v>
      </c>
    </row>
    <row r="125" spans="1:47" s="2" customFormat="1" ht="11.25">
      <c r="A125" s="34"/>
      <c r="B125" s="35"/>
      <c r="C125" s="36"/>
      <c r="D125" s="181" t="s">
        <v>116</v>
      </c>
      <c r="E125" s="36"/>
      <c r="F125" s="182" t="s">
        <v>176</v>
      </c>
      <c r="G125" s="36"/>
      <c r="H125" s="36"/>
      <c r="I125" s="183"/>
      <c r="J125" s="36"/>
      <c r="K125" s="36"/>
      <c r="L125" s="39"/>
      <c r="M125" s="184"/>
      <c r="N125" s="18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116</v>
      </c>
      <c r="AU125" s="17" t="s">
        <v>76</v>
      </c>
    </row>
    <row r="126" spans="1:65" s="2" customFormat="1" ht="16.5" customHeight="1">
      <c r="A126" s="34"/>
      <c r="B126" s="35"/>
      <c r="C126" s="168" t="s">
        <v>179</v>
      </c>
      <c r="D126" s="168" t="s">
        <v>109</v>
      </c>
      <c r="E126" s="169" t="s">
        <v>180</v>
      </c>
      <c r="F126" s="170" t="s">
        <v>181</v>
      </c>
      <c r="G126" s="171" t="s">
        <v>156</v>
      </c>
      <c r="H126" s="172">
        <v>375</v>
      </c>
      <c r="I126" s="173"/>
      <c r="J126" s="174">
        <f>ROUND(I126*H126,2)</f>
        <v>0</v>
      </c>
      <c r="K126" s="170" t="s">
        <v>113</v>
      </c>
      <c r="L126" s="39"/>
      <c r="M126" s="175" t="s">
        <v>19</v>
      </c>
      <c r="N126" s="176" t="s">
        <v>40</v>
      </c>
      <c r="O126" s="64"/>
      <c r="P126" s="177">
        <f>O126*H126</f>
        <v>0</v>
      </c>
      <c r="Q126" s="177">
        <v>0.00034</v>
      </c>
      <c r="R126" s="177">
        <f>Q126*H126</f>
        <v>0.1275</v>
      </c>
      <c r="S126" s="177">
        <v>0</v>
      </c>
      <c r="T126" s="17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114</v>
      </c>
      <c r="AT126" s="179" t="s">
        <v>109</v>
      </c>
      <c r="AU126" s="179" t="s">
        <v>76</v>
      </c>
      <c r="AY126" s="17" t="s">
        <v>107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7" t="s">
        <v>74</v>
      </c>
      <c r="BK126" s="180">
        <f>ROUND(I126*H126,2)</f>
        <v>0</v>
      </c>
      <c r="BL126" s="17" t="s">
        <v>114</v>
      </c>
      <c r="BM126" s="179" t="s">
        <v>182</v>
      </c>
    </row>
    <row r="127" spans="1:47" s="2" customFormat="1" ht="19.5">
      <c r="A127" s="34"/>
      <c r="B127" s="35"/>
      <c r="C127" s="36"/>
      <c r="D127" s="181" t="s">
        <v>116</v>
      </c>
      <c r="E127" s="36"/>
      <c r="F127" s="182" t="s">
        <v>183</v>
      </c>
      <c r="G127" s="36"/>
      <c r="H127" s="36"/>
      <c r="I127" s="183"/>
      <c r="J127" s="36"/>
      <c r="K127" s="36"/>
      <c r="L127" s="39"/>
      <c r="M127" s="184"/>
      <c r="N127" s="18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116</v>
      </c>
      <c r="AU127" s="17" t="s">
        <v>76</v>
      </c>
    </row>
    <row r="128" spans="1:47" s="2" customFormat="1" ht="11.25">
      <c r="A128" s="34"/>
      <c r="B128" s="35"/>
      <c r="C128" s="36"/>
      <c r="D128" s="186" t="s">
        <v>118</v>
      </c>
      <c r="E128" s="36"/>
      <c r="F128" s="187" t="s">
        <v>184</v>
      </c>
      <c r="G128" s="36"/>
      <c r="H128" s="36"/>
      <c r="I128" s="183"/>
      <c r="J128" s="36"/>
      <c r="K128" s="36"/>
      <c r="L128" s="39"/>
      <c r="M128" s="184"/>
      <c r="N128" s="18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118</v>
      </c>
      <c r="AU128" s="17" t="s">
        <v>76</v>
      </c>
    </row>
    <row r="129" spans="2:51" s="13" customFormat="1" ht="11.25">
      <c r="B129" s="188"/>
      <c r="C129" s="189"/>
      <c r="D129" s="181" t="s">
        <v>133</v>
      </c>
      <c r="E129" s="190" t="s">
        <v>19</v>
      </c>
      <c r="F129" s="191" t="s">
        <v>185</v>
      </c>
      <c r="G129" s="189"/>
      <c r="H129" s="192">
        <v>350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133</v>
      </c>
      <c r="AU129" s="198" t="s">
        <v>76</v>
      </c>
      <c r="AV129" s="13" t="s">
        <v>76</v>
      </c>
      <c r="AW129" s="13" t="s">
        <v>31</v>
      </c>
      <c r="AX129" s="13" t="s">
        <v>69</v>
      </c>
      <c r="AY129" s="198" t="s">
        <v>107</v>
      </c>
    </row>
    <row r="130" spans="2:51" s="13" customFormat="1" ht="11.25">
      <c r="B130" s="188"/>
      <c r="C130" s="189"/>
      <c r="D130" s="181" t="s">
        <v>133</v>
      </c>
      <c r="E130" s="190" t="s">
        <v>19</v>
      </c>
      <c r="F130" s="191" t="s">
        <v>186</v>
      </c>
      <c r="G130" s="189"/>
      <c r="H130" s="192">
        <v>25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133</v>
      </c>
      <c r="AU130" s="198" t="s">
        <v>76</v>
      </c>
      <c r="AV130" s="13" t="s">
        <v>76</v>
      </c>
      <c r="AW130" s="13" t="s">
        <v>31</v>
      </c>
      <c r="AX130" s="13" t="s">
        <v>69</v>
      </c>
      <c r="AY130" s="198" t="s">
        <v>107</v>
      </c>
    </row>
    <row r="131" spans="2:51" s="14" customFormat="1" ht="11.25">
      <c r="B131" s="199"/>
      <c r="C131" s="200"/>
      <c r="D131" s="181" t="s">
        <v>133</v>
      </c>
      <c r="E131" s="201" t="s">
        <v>19</v>
      </c>
      <c r="F131" s="202" t="s">
        <v>136</v>
      </c>
      <c r="G131" s="200"/>
      <c r="H131" s="203">
        <v>375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133</v>
      </c>
      <c r="AU131" s="209" t="s">
        <v>76</v>
      </c>
      <c r="AV131" s="14" t="s">
        <v>114</v>
      </c>
      <c r="AW131" s="14" t="s">
        <v>31</v>
      </c>
      <c r="AX131" s="14" t="s">
        <v>74</v>
      </c>
      <c r="AY131" s="209" t="s">
        <v>107</v>
      </c>
    </row>
    <row r="132" spans="1:65" s="2" customFormat="1" ht="16.5" customHeight="1">
      <c r="A132" s="34"/>
      <c r="B132" s="35"/>
      <c r="C132" s="168" t="s">
        <v>187</v>
      </c>
      <c r="D132" s="168" t="s">
        <v>109</v>
      </c>
      <c r="E132" s="169" t="s">
        <v>188</v>
      </c>
      <c r="F132" s="170" t="s">
        <v>189</v>
      </c>
      <c r="G132" s="171" t="s">
        <v>156</v>
      </c>
      <c r="H132" s="172">
        <v>25</v>
      </c>
      <c r="I132" s="173"/>
      <c r="J132" s="174">
        <f>ROUND(I132*H132,2)</f>
        <v>0</v>
      </c>
      <c r="K132" s="170" t="s">
        <v>113</v>
      </c>
      <c r="L132" s="39"/>
      <c r="M132" s="175" t="s">
        <v>19</v>
      </c>
      <c r="N132" s="176" t="s">
        <v>40</v>
      </c>
      <c r="O132" s="64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114</v>
      </c>
      <c r="AT132" s="179" t="s">
        <v>109</v>
      </c>
      <c r="AU132" s="179" t="s">
        <v>76</v>
      </c>
      <c r="AY132" s="17" t="s">
        <v>107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74</v>
      </c>
      <c r="BK132" s="180">
        <f>ROUND(I132*H132,2)</f>
        <v>0</v>
      </c>
      <c r="BL132" s="17" t="s">
        <v>114</v>
      </c>
      <c r="BM132" s="179" t="s">
        <v>190</v>
      </c>
    </row>
    <row r="133" spans="1:47" s="2" customFormat="1" ht="11.25">
      <c r="A133" s="34"/>
      <c r="B133" s="35"/>
      <c r="C133" s="36"/>
      <c r="D133" s="181" t="s">
        <v>116</v>
      </c>
      <c r="E133" s="36"/>
      <c r="F133" s="182" t="s">
        <v>191</v>
      </c>
      <c r="G133" s="36"/>
      <c r="H133" s="36"/>
      <c r="I133" s="183"/>
      <c r="J133" s="36"/>
      <c r="K133" s="36"/>
      <c r="L133" s="39"/>
      <c r="M133" s="184"/>
      <c r="N133" s="18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116</v>
      </c>
      <c r="AU133" s="17" t="s">
        <v>76</v>
      </c>
    </row>
    <row r="134" spans="1:47" s="2" customFormat="1" ht="11.25">
      <c r="A134" s="34"/>
      <c r="B134" s="35"/>
      <c r="C134" s="36"/>
      <c r="D134" s="186" t="s">
        <v>118</v>
      </c>
      <c r="E134" s="36"/>
      <c r="F134" s="187" t="s">
        <v>192</v>
      </c>
      <c r="G134" s="36"/>
      <c r="H134" s="36"/>
      <c r="I134" s="183"/>
      <c r="J134" s="36"/>
      <c r="K134" s="36"/>
      <c r="L134" s="39"/>
      <c r="M134" s="184"/>
      <c r="N134" s="18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118</v>
      </c>
      <c r="AU134" s="17" t="s">
        <v>76</v>
      </c>
    </row>
    <row r="135" spans="2:51" s="13" customFormat="1" ht="11.25">
      <c r="B135" s="188"/>
      <c r="C135" s="189"/>
      <c r="D135" s="181" t="s">
        <v>133</v>
      </c>
      <c r="E135" s="190" t="s">
        <v>19</v>
      </c>
      <c r="F135" s="191" t="s">
        <v>186</v>
      </c>
      <c r="G135" s="189"/>
      <c r="H135" s="192">
        <v>25</v>
      </c>
      <c r="I135" s="193"/>
      <c r="J135" s="189"/>
      <c r="K135" s="189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133</v>
      </c>
      <c r="AU135" s="198" t="s">
        <v>76</v>
      </c>
      <c r="AV135" s="13" t="s">
        <v>76</v>
      </c>
      <c r="AW135" s="13" t="s">
        <v>31</v>
      </c>
      <c r="AX135" s="13" t="s">
        <v>69</v>
      </c>
      <c r="AY135" s="198" t="s">
        <v>107</v>
      </c>
    </row>
    <row r="136" spans="2:51" s="14" customFormat="1" ht="11.25">
      <c r="B136" s="199"/>
      <c r="C136" s="200"/>
      <c r="D136" s="181" t="s">
        <v>133</v>
      </c>
      <c r="E136" s="201" t="s">
        <v>19</v>
      </c>
      <c r="F136" s="202" t="s">
        <v>136</v>
      </c>
      <c r="G136" s="200"/>
      <c r="H136" s="203">
        <v>25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133</v>
      </c>
      <c r="AU136" s="209" t="s">
        <v>76</v>
      </c>
      <c r="AV136" s="14" t="s">
        <v>114</v>
      </c>
      <c r="AW136" s="14" t="s">
        <v>31</v>
      </c>
      <c r="AX136" s="14" t="s">
        <v>74</v>
      </c>
      <c r="AY136" s="209" t="s">
        <v>107</v>
      </c>
    </row>
    <row r="137" spans="1:65" s="2" customFormat="1" ht="16.5" customHeight="1">
      <c r="A137" s="34"/>
      <c r="B137" s="35"/>
      <c r="C137" s="168" t="s">
        <v>193</v>
      </c>
      <c r="D137" s="168" t="s">
        <v>109</v>
      </c>
      <c r="E137" s="169" t="s">
        <v>194</v>
      </c>
      <c r="F137" s="170" t="s">
        <v>195</v>
      </c>
      <c r="G137" s="171" t="s">
        <v>112</v>
      </c>
      <c r="H137" s="172">
        <v>3800</v>
      </c>
      <c r="I137" s="173"/>
      <c r="J137" s="174">
        <f>ROUND(I137*H137,2)</f>
        <v>0</v>
      </c>
      <c r="K137" s="170" t="s">
        <v>113</v>
      </c>
      <c r="L137" s="39"/>
      <c r="M137" s="175" t="s">
        <v>19</v>
      </c>
      <c r="N137" s="176" t="s">
        <v>40</v>
      </c>
      <c r="O137" s="64"/>
      <c r="P137" s="177">
        <f>O137*H137</f>
        <v>0</v>
      </c>
      <c r="Q137" s="177">
        <v>0</v>
      </c>
      <c r="R137" s="177">
        <f>Q137*H137</f>
        <v>0</v>
      </c>
      <c r="S137" s="177">
        <v>0.02</v>
      </c>
      <c r="T137" s="178">
        <f>S137*H137</f>
        <v>76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114</v>
      </c>
      <c r="AT137" s="179" t="s">
        <v>109</v>
      </c>
      <c r="AU137" s="179" t="s">
        <v>76</v>
      </c>
      <c r="AY137" s="17" t="s">
        <v>107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7" t="s">
        <v>74</v>
      </c>
      <c r="BK137" s="180">
        <f>ROUND(I137*H137,2)</f>
        <v>0</v>
      </c>
      <c r="BL137" s="17" t="s">
        <v>114</v>
      </c>
      <c r="BM137" s="179" t="s">
        <v>196</v>
      </c>
    </row>
    <row r="138" spans="1:47" s="2" customFormat="1" ht="19.5">
      <c r="A138" s="34"/>
      <c r="B138" s="35"/>
      <c r="C138" s="36"/>
      <c r="D138" s="181" t="s">
        <v>116</v>
      </c>
      <c r="E138" s="36"/>
      <c r="F138" s="182" t="s">
        <v>197</v>
      </c>
      <c r="G138" s="36"/>
      <c r="H138" s="36"/>
      <c r="I138" s="183"/>
      <c r="J138" s="36"/>
      <c r="K138" s="36"/>
      <c r="L138" s="39"/>
      <c r="M138" s="184"/>
      <c r="N138" s="18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116</v>
      </c>
      <c r="AU138" s="17" t="s">
        <v>76</v>
      </c>
    </row>
    <row r="139" spans="1:47" s="2" customFormat="1" ht="11.25">
      <c r="A139" s="34"/>
      <c r="B139" s="35"/>
      <c r="C139" s="36"/>
      <c r="D139" s="186" t="s">
        <v>118</v>
      </c>
      <c r="E139" s="36"/>
      <c r="F139" s="187" t="s">
        <v>198</v>
      </c>
      <c r="G139" s="36"/>
      <c r="H139" s="36"/>
      <c r="I139" s="183"/>
      <c r="J139" s="36"/>
      <c r="K139" s="36"/>
      <c r="L139" s="39"/>
      <c r="M139" s="184"/>
      <c r="N139" s="18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118</v>
      </c>
      <c r="AU139" s="17" t="s">
        <v>76</v>
      </c>
    </row>
    <row r="140" spans="2:51" s="13" customFormat="1" ht="11.25">
      <c r="B140" s="188"/>
      <c r="C140" s="189"/>
      <c r="D140" s="181" t="s">
        <v>133</v>
      </c>
      <c r="E140" s="190" t="s">
        <v>19</v>
      </c>
      <c r="F140" s="191" t="s">
        <v>199</v>
      </c>
      <c r="G140" s="189"/>
      <c r="H140" s="192">
        <v>2800</v>
      </c>
      <c r="I140" s="193"/>
      <c r="J140" s="189"/>
      <c r="K140" s="189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133</v>
      </c>
      <c r="AU140" s="198" t="s">
        <v>76</v>
      </c>
      <c r="AV140" s="13" t="s">
        <v>76</v>
      </c>
      <c r="AW140" s="13" t="s">
        <v>31</v>
      </c>
      <c r="AX140" s="13" t="s">
        <v>69</v>
      </c>
      <c r="AY140" s="198" t="s">
        <v>107</v>
      </c>
    </row>
    <row r="141" spans="2:51" s="13" customFormat="1" ht="11.25">
      <c r="B141" s="188"/>
      <c r="C141" s="189"/>
      <c r="D141" s="181" t="s">
        <v>133</v>
      </c>
      <c r="E141" s="190" t="s">
        <v>19</v>
      </c>
      <c r="F141" s="191" t="s">
        <v>200</v>
      </c>
      <c r="G141" s="189"/>
      <c r="H141" s="192">
        <v>1000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133</v>
      </c>
      <c r="AU141" s="198" t="s">
        <v>76</v>
      </c>
      <c r="AV141" s="13" t="s">
        <v>76</v>
      </c>
      <c r="AW141" s="13" t="s">
        <v>31</v>
      </c>
      <c r="AX141" s="13" t="s">
        <v>69</v>
      </c>
      <c r="AY141" s="198" t="s">
        <v>107</v>
      </c>
    </row>
    <row r="142" spans="2:51" s="14" customFormat="1" ht="11.25">
      <c r="B142" s="199"/>
      <c r="C142" s="200"/>
      <c r="D142" s="181" t="s">
        <v>133</v>
      </c>
      <c r="E142" s="201" t="s">
        <v>19</v>
      </c>
      <c r="F142" s="202" t="s">
        <v>136</v>
      </c>
      <c r="G142" s="200"/>
      <c r="H142" s="203">
        <v>3800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133</v>
      </c>
      <c r="AU142" s="209" t="s">
        <v>76</v>
      </c>
      <c r="AV142" s="14" t="s">
        <v>114</v>
      </c>
      <c r="AW142" s="14" t="s">
        <v>31</v>
      </c>
      <c r="AX142" s="14" t="s">
        <v>74</v>
      </c>
      <c r="AY142" s="209" t="s">
        <v>107</v>
      </c>
    </row>
    <row r="143" spans="2:63" s="12" customFormat="1" ht="22.9" customHeight="1">
      <c r="B143" s="152"/>
      <c r="C143" s="153"/>
      <c r="D143" s="154" t="s">
        <v>68</v>
      </c>
      <c r="E143" s="166" t="s">
        <v>201</v>
      </c>
      <c r="F143" s="166" t="s">
        <v>202</v>
      </c>
      <c r="G143" s="153"/>
      <c r="H143" s="153"/>
      <c r="I143" s="156"/>
      <c r="J143" s="167">
        <f>BK143</f>
        <v>0</v>
      </c>
      <c r="K143" s="153"/>
      <c r="L143" s="158"/>
      <c r="M143" s="159"/>
      <c r="N143" s="160"/>
      <c r="O143" s="160"/>
      <c r="P143" s="161">
        <f>SUM(P144:P159)</f>
        <v>0</v>
      </c>
      <c r="Q143" s="160"/>
      <c r="R143" s="161">
        <f>SUM(R144:R159)</f>
        <v>0</v>
      </c>
      <c r="S143" s="160"/>
      <c r="T143" s="162">
        <f>SUM(T144:T159)</f>
        <v>0</v>
      </c>
      <c r="AR143" s="163" t="s">
        <v>74</v>
      </c>
      <c r="AT143" s="164" t="s">
        <v>68</v>
      </c>
      <c r="AU143" s="164" t="s">
        <v>74</v>
      </c>
      <c r="AY143" s="163" t="s">
        <v>107</v>
      </c>
      <c r="BK143" s="165">
        <f>SUM(BK144:BK159)</f>
        <v>0</v>
      </c>
    </row>
    <row r="144" spans="1:65" s="2" customFormat="1" ht="16.5" customHeight="1">
      <c r="A144" s="34"/>
      <c r="B144" s="35"/>
      <c r="C144" s="168" t="s">
        <v>203</v>
      </c>
      <c r="D144" s="168" t="s">
        <v>109</v>
      </c>
      <c r="E144" s="169" t="s">
        <v>204</v>
      </c>
      <c r="F144" s="170" t="s">
        <v>205</v>
      </c>
      <c r="G144" s="171" t="s">
        <v>206</v>
      </c>
      <c r="H144" s="172">
        <v>449.95</v>
      </c>
      <c r="I144" s="173"/>
      <c r="J144" s="174">
        <f>ROUND(I144*H144,2)</f>
        <v>0</v>
      </c>
      <c r="K144" s="170" t="s">
        <v>113</v>
      </c>
      <c r="L144" s="39"/>
      <c r="M144" s="175" t="s">
        <v>19</v>
      </c>
      <c r="N144" s="176" t="s">
        <v>40</v>
      </c>
      <c r="O144" s="64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114</v>
      </c>
      <c r="AT144" s="179" t="s">
        <v>109</v>
      </c>
      <c r="AU144" s="179" t="s">
        <v>76</v>
      </c>
      <c r="AY144" s="17" t="s">
        <v>107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7" t="s">
        <v>74</v>
      </c>
      <c r="BK144" s="180">
        <f>ROUND(I144*H144,2)</f>
        <v>0</v>
      </c>
      <c r="BL144" s="17" t="s">
        <v>114</v>
      </c>
      <c r="BM144" s="179" t="s">
        <v>207</v>
      </c>
    </row>
    <row r="145" spans="1:47" s="2" customFormat="1" ht="11.25">
      <c r="A145" s="34"/>
      <c r="B145" s="35"/>
      <c r="C145" s="36"/>
      <c r="D145" s="181" t="s">
        <v>116</v>
      </c>
      <c r="E145" s="36"/>
      <c r="F145" s="182" t="s">
        <v>208</v>
      </c>
      <c r="G145" s="36"/>
      <c r="H145" s="36"/>
      <c r="I145" s="183"/>
      <c r="J145" s="36"/>
      <c r="K145" s="36"/>
      <c r="L145" s="39"/>
      <c r="M145" s="184"/>
      <c r="N145" s="185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116</v>
      </c>
      <c r="AU145" s="17" t="s">
        <v>76</v>
      </c>
    </row>
    <row r="146" spans="1:47" s="2" customFormat="1" ht="11.25">
      <c r="A146" s="34"/>
      <c r="B146" s="35"/>
      <c r="C146" s="36"/>
      <c r="D146" s="186" t="s">
        <v>118</v>
      </c>
      <c r="E146" s="36"/>
      <c r="F146" s="187" t="s">
        <v>209</v>
      </c>
      <c r="G146" s="36"/>
      <c r="H146" s="36"/>
      <c r="I146" s="183"/>
      <c r="J146" s="36"/>
      <c r="K146" s="36"/>
      <c r="L146" s="39"/>
      <c r="M146" s="184"/>
      <c r="N146" s="18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118</v>
      </c>
      <c r="AU146" s="17" t="s">
        <v>76</v>
      </c>
    </row>
    <row r="147" spans="1:65" s="2" customFormat="1" ht="16.5" customHeight="1">
      <c r="A147" s="34"/>
      <c r="B147" s="35"/>
      <c r="C147" s="168" t="s">
        <v>210</v>
      </c>
      <c r="D147" s="168" t="s">
        <v>109</v>
      </c>
      <c r="E147" s="169" t="s">
        <v>211</v>
      </c>
      <c r="F147" s="170" t="s">
        <v>212</v>
      </c>
      <c r="G147" s="171" t="s">
        <v>206</v>
      </c>
      <c r="H147" s="172">
        <v>17998</v>
      </c>
      <c r="I147" s="173"/>
      <c r="J147" s="174">
        <f>ROUND(I147*H147,2)</f>
        <v>0</v>
      </c>
      <c r="K147" s="170" t="s">
        <v>113</v>
      </c>
      <c r="L147" s="39"/>
      <c r="M147" s="175" t="s">
        <v>19</v>
      </c>
      <c r="N147" s="176" t="s">
        <v>40</v>
      </c>
      <c r="O147" s="64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114</v>
      </c>
      <c r="AT147" s="179" t="s">
        <v>109</v>
      </c>
      <c r="AU147" s="179" t="s">
        <v>76</v>
      </c>
      <c r="AY147" s="17" t="s">
        <v>107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7" t="s">
        <v>74</v>
      </c>
      <c r="BK147" s="180">
        <f>ROUND(I147*H147,2)</f>
        <v>0</v>
      </c>
      <c r="BL147" s="17" t="s">
        <v>114</v>
      </c>
      <c r="BM147" s="179" t="s">
        <v>213</v>
      </c>
    </row>
    <row r="148" spans="1:47" s="2" customFormat="1" ht="11.25">
      <c r="A148" s="34"/>
      <c r="B148" s="35"/>
      <c r="C148" s="36"/>
      <c r="D148" s="181" t="s">
        <v>116</v>
      </c>
      <c r="E148" s="36"/>
      <c r="F148" s="182" t="s">
        <v>214</v>
      </c>
      <c r="G148" s="36"/>
      <c r="H148" s="36"/>
      <c r="I148" s="183"/>
      <c r="J148" s="36"/>
      <c r="K148" s="36"/>
      <c r="L148" s="39"/>
      <c r="M148" s="184"/>
      <c r="N148" s="18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116</v>
      </c>
      <c r="AU148" s="17" t="s">
        <v>76</v>
      </c>
    </row>
    <row r="149" spans="1:47" s="2" customFormat="1" ht="11.25">
      <c r="A149" s="34"/>
      <c r="B149" s="35"/>
      <c r="C149" s="36"/>
      <c r="D149" s="186" t="s">
        <v>118</v>
      </c>
      <c r="E149" s="36"/>
      <c r="F149" s="187" t="s">
        <v>215</v>
      </c>
      <c r="G149" s="36"/>
      <c r="H149" s="36"/>
      <c r="I149" s="183"/>
      <c r="J149" s="36"/>
      <c r="K149" s="36"/>
      <c r="L149" s="39"/>
      <c r="M149" s="184"/>
      <c r="N149" s="18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118</v>
      </c>
      <c r="AU149" s="17" t="s">
        <v>76</v>
      </c>
    </row>
    <row r="150" spans="2:51" s="13" customFormat="1" ht="11.25">
      <c r="B150" s="188"/>
      <c r="C150" s="189"/>
      <c r="D150" s="181" t="s">
        <v>133</v>
      </c>
      <c r="E150" s="190" t="s">
        <v>19</v>
      </c>
      <c r="F150" s="191" t="s">
        <v>216</v>
      </c>
      <c r="G150" s="189"/>
      <c r="H150" s="192">
        <v>449.95</v>
      </c>
      <c r="I150" s="193"/>
      <c r="J150" s="189"/>
      <c r="K150" s="189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133</v>
      </c>
      <c r="AU150" s="198" t="s">
        <v>76</v>
      </c>
      <c r="AV150" s="13" t="s">
        <v>76</v>
      </c>
      <c r="AW150" s="13" t="s">
        <v>31</v>
      </c>
      <c r="AX150" s="13" t="s">
        <v>69</v>
      </c>
      <c r="AY150" s="198" t="s">
        <v>107</v>
      </c>
    </row>
    <row r="151" spans="2:51" s="14" customFormat="1" ht="11.25">
      <c r="B151" s="199"/>
      <c r="C151" s="200"/>
      <c r="D151" s="181" t="s">
        <v>133</v>
      </c>
      <c r="E151" s="201" t="s">
        <v>19</v>
      </c>
      <c r="F151" s="202" t="s">
        <v>136</v>
      </c>
      <c r="G151" s="200"/>
      <c r="H151" s="203">
        <v>449.95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133</v>
      </c>
      <c r="AU151" s="209" t="s">
        <v>76</v>
      </c>
      <c r="AV151" s="14" t="s">
        <v>114</v>
      </c>
      <c r="AW151" s="14" t="s">
        <v>31</v>
      </c>
      <c r="AX151" s="14" t="s">
        <v>74</v>
      </c>
      <c r="AY151" s="209" t="s">
        <v>107</v>
      </c>
    </row>
    <row r="152" spans="2:51" s="13" customFormat="1" ht="11.25">
      <c r="B152" s="188"/>
      <c r="C152" s="189"/>
      <c r="D152" s="181" t="s">
        <v>133</v>
      </c>
      <c r="E152" s="189"/>
      <c r="F152" s="191" t="s">
        <v>217</v>
      </c>
      <c r="G152" s="189"/>
      <c r="H152" s="192">
        <v>17998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133</v>
      </c>
      <c r="AU152" s="198" t="s">
        <v>76</v>
      </c>
      <c r="AV152" s="13" t="s">
        <v>76</v>
      </c>
      <c r="AW152" s="13" t="s">
        <v>4</v>
      </c>
      <c r="AX152" s="13" t="s">
        <v>74</v>
      </c>
      <c r="AY152" s="198" t="s">
        <v>107</v>
      </c>
    </row>
    <row r="153" spans="1:65" s="2" customFormat="1" ht="24.2" customHeight="1">
      <c r="A153" s="34"/>
      <c r="B153" s="35"/>
      <c r="C153" s="168" t="s">
        <v>8</v>
      </c>
      <c r="D153" s="168" t="s">
        <v>109</v>
      </c>
      <c r="E153" s="169" t="s">
        <v>218</v>
      </c>
      <c r="F153" s="170" t="s">
        <v>219</v>
      </c>
      <c r="G153" s="171" t="s">
        <v>206</v>
      </c>
      <c r="H153" s="172">
        <v>76</v>
      </c>
      <c r="I153" s="173"/>
      <c r="J153" s="174">
        <f>ROUND(I153*H153,2)</f>
        <v>0</v>
      </c>
      <c r="K153" s="170" t="s">
        <v>113</v>
      </c>
      <c r="L153" s="39"/>
      <c r="M153" s="175" t="s">
        <v>19</v>
      </c>
      <c r="N153" s="176" t="s">
        <v>40</v>
      </c>
      <c r="O153" s="64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114</v>
      </c>
      <c r="AT153" s="179" t="s">
        <v>109</v>
      </c>
      <c r="AU153" s="179" t="s">
        <v>76</v>
      </c>
      <c r="AY153" s="17" t="s">
        <v>107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7" t="s">
        <v>74</v>
      </c>
      <c r="BK153" s="180">
        <f>ROUND(I153*H153,2)</f>
        <v>0</v>
      </c>
      <c r="BL153" s="17" t="s">
        <v>114</v>
      </c>
      <c r="BM153" s="179" t="s">
        <v>220</v>
      </c>
    </row>
    <row r="154" spans="1:47" s="2" customFormat="1" ht="19.5">
      <c r="A154" s="34"/>
      <c r="B154" s="35"/>
      <c r="C154" s="36"/>
      <c r="D154" s="181" t="s">
        <v>116</v>
      </c>
      <c r="E154" s="36"/>
      <c r="F154" s="182" t="s">
        <v>219</v>
      </c>
      <c r="G154" s="36"/>
      <c r="H154" s="36"/>
      <c r="I154" s="183"/>
      <c r="J154" s="36"/>
      <c r="K154" s="36"/>
      <c r="L154" s="39"/>
      <c r="M154" s="184"/>
      <c r="N154" s="185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116</v>
      </c>
      <c r="AU154" s="17" t="s">
        <v>76</v>
      </c>
    </row>
    <row r="155" spans="1:47" s="2" customFormat="1" ht="11.25">
      <c r="A155" s="34"/>
      <c r="B155" s="35"/>
      <c r="C155" s="36"/>
      <c r="D155" s="186" t="s">
        <v>118</v>
      </c>
      <c r="E155" s="36"/>
      <c r="F155" s="187" t="s">
        <v>221</v>
      </c>
      <c r="G155" s="36"/>
      <c r="H155" s="36"/>
      <c r="I155" s="183"/>
      <c r="J155" s="36"/>
      <c r="K155" s="36"/>
      <c r="L155" s="39"/>
      <c r="M155" s="184"/>
      <c r="N155" s="185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118</v>
      </c>
      <c r="AU155" s="17" t="s">
        <v>76</v>
      </c>
    </row>
    <row r="156" spans="1:65" s="2" customFormat="1" ht="24.2" customHeight="1">
      <c r="A156" s="34"/>
      <c r="B156" s="35"/>
      <c r="C156" s="168" t="s">
        <v>222</v>
      </c>
      <c r="D156" s="168" t="s">
        <v>109</v>
      </c>
      <c r="E156" s="169" t="s">
        <v>223</v>
      </c>
      <c r="F156" s="170" t="s">
        <v>224</v>
      </c>
      <c r="G156" s="171" t="s">
        <v>206</v>
      </c>
      <c r="H156" s="172">
        <v>373.95</v>
      </c>
      <c r="I156" s="173"/>
      <c r="J156" s="174">
        <f>ROUND(I156*H156,2)</f>
        <v>0</v>
      </c>
      <c r="K156" s="170" t="s">
        <v>113</v>
      </c>
      <c r="L156" s="39"/>
      <c r="M156" s="175" t="s">
        <v>19</v>
      </c>
      <c r="N156" s="176" t="s">
        <v>40</v>
      </c>
      <c r="O156" s="64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114</v>
      </c>
      <c r="AT156" s="179" t="s">
        <v>109</v>
      </c>
      <c r="AU156" s="179" t="s">
        <v>76</v>
      </c>
      <c r="AY156" s="17" t="s">
        <v>107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7" t="s">
        <v>74</v>
      </c>
      <c r="BK156" s="180">
        <f>ROUND(I156*H156,2)</f>
        <v>0</v>
      </c>
      <c r="BL156" s="17" t="s">
        <v>114</v>
      </c>
      <c r="BM156" s="179" t="s">
        <v>225</v>
      </c>
    </row>
    <row r="157" spans="1:47" s="2" customFormat="1" ht="19.5">
      <c r="A157" s="34"/>
      <c r="B157" s="35"/>
      <c r="C157" s="36"/>
      <c r="D157" s="181" t="s">
        <v>116</v>
      </c>
      <c r="E157" s="36"/>
      <c r="F157" s="182" t="s">
        <v>224</v>
      </c>
      <c r="G157" s="36"/>
      <c r="H157" s="36"/>
      <c r="I157" s="183"/>
      <c r="J157" s="36"/>
      <c r="K157" s="36"/>
      <c r="L157" s="39"/>
      <c r="M157" s="184"/>
      <c r="N157" s="185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116</v>
      </c>
      <c r="AU157" s="17" t="s">
        <v>76</v>
      </c>
    </row>
    <row r="158" spans="1:47" s="2" customFormat="1" ht="11.25">
      <c r="A158" s="34"/>
      <c r="B158" s="35"/>
      <c r="C158" s="36"/>
      <c r="D158" s="186" t="s">
        <v>118</v>
      </c>
      <c r="E158" s="36"/>
      <c r="F158" s="187" t="s">
        <v>226</v>
      </c>
      <c r="G158" s="36"/>
      <c r="H158" s="36"/>
      <c r="I158" s="183"/>
      <c r="J158" s="36"/>
      <c r="K158" s="36"/>
      <c r="L158" s="39"/>
      <c r="M158" s="184"/>
      <c r="N158" s="185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118</v>
      </c>
      <c r="AU158" s="17" t="s">
        <v>76</v>
      </c>
    </row>
    <row r="159" spans="2:51" s="13" customFormat="1" ht="11.25">
      <c r="B159" s="188"/>
      <c r="C159" s="189"/>
      <c r="D159" s="181" t="s">
        <v>133</v>
      </c>
      <c r="E159" s="190" t="s">
        <v>19</v>
      </c>
      <c r="F159" s="191" t="s">
        <v>227</v>
      </c>
      <c r="G159" s="189"/>
      <c r="H159" s="192">
        <v>373.95</v>
      </c>
      <c r="I159" s="193"/>
      <c r="J159" s="189"/>
      <c r="K159" s="189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133</v>
      </c>
      <c r="AU159" s="198" t="s">
        <v>76</v>
      </c>
      <c r="AV159" s="13" t="s">
        <v>76</v>
      </c>
      <c r="AW159" s="13" t="s">
        <v>31</v>
      </c>
      <c r="AX159" s="13" t="s">
        <v>74</v>
      </c>
      <c r="AY159" s="198" t="s">
        <v>107</v>
      </c>
    </row>
    <row r="160" spans="2:63" s="12" customFormat="1" ht="22.9" customHeight="1">
      <c r="B160" s="152"/>
      <c r="C160" s="153"/>
      <c r="D160" s="154" t="s">
        <v>68</v>
      </c>
      <c r="E160" s="166" t="s">
        <v>228</v>
      </c>
      <c r="F160" s="166" t="s">
        <v>229</v>
      </c>
      <c r="G160" s="153"/>
      <c r="H160" s="153"/>
      <c r="I160" s="156"/>
      <c r="J160" s="167">
        <f>BK160</f>
        <v>0</v>
      </c>
      <c r="K160" s="153"/>
      <c r="L160" s="158"/>
      <c r="M160" s="159"/>
      <c r="N160" s="160"/>
      <c r="O160" s="160"/>
      <c r="P160" s="161">
        <f>SUM(P161:P171)</f>
        <v>0</v>
      </c>
      <c r="Q160" s="160"/>
      <c r="R160" s="161">
        <f>SUM(R161:R171)</f>
        <v>0</v>
      </c>
      <c r="S160" s="160"/>
      <c r="T160" s="162">
        <f>SUM(T161:T171)</f>
        <v>0</v>
      </c>
      <c r="AR160" s="163" t="s">
        <v>74</v>
      </c>
      <c r="AT160" s="164" t="s">
        <v>68</v>
      </c>
      <c r="AU160" s="164" t="s">
        <v>74</v>
      </c>
      <c r="AY160" s="163" t="s">
        <v>107</v>
      </c>
      <c r="BK160" s="165">
        <f>SUM(BK161:BK171)</f>
        <v>0</v>
      </c>
    </row>
    <row r="161" spans="1:65" s="2" customFormat="1" ht="21.75" customHeight="1">
      <c r="A161" s="34"/>
      <c r="B161" s="35"/>
      <c r="C161" s="168" t="s">
        <v>230</v>
      </c>
      <c r="D161" s="168" t="s">
        <v>109</v>
      </c>
      <c r="E161" s="169" t="s">
        <v>231</v>
      </c>
      <c r="F161" s="170" t="s">
        <v>232</v>
      </c>
      <c r="G161" s="171" t="s">
        <v>206</v>
      </c>
      <c r="H161" s="172">
        <v>399.069</v>
      </c>
      <c r="I161" s="173"/>
      <c r="J161" s="174">
        <f>ROUND(I161*H161,2)</f>
        <v>0</v>
      </c>
      <c r="K161" s="170" t="s">
        <v>113</v>
      </c>
      <c r="L161" s="39"/>
      <c r="M161" s="175" t="s">
        <v>19</v>
      </c>
      <c r="N161" s="176" t="s">
        <v>40</v>
      </c>
      <c r="O161" s="64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114</v>
      </c>
      <c r="AT161" s="179" t="s">
        <v>109</v>
      </c>
      <c r="AU161" s="179" t="s">
        <v>76</v>
      </c>
      <c r="AY161" s="17" t="s">
        <v>107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7" t="s">
        <v>74</v>
      </c>
      <c r="BK161" s="180">
        <f>ROUND(I161*H161,2)</f>
        <v>0</v>
      </c>
      <c r="BL161" s="17" t="s">
        <v>114</v>
      </c>
      <c r="BM161" s="179" t="s">
        <v>233</v>
      </c>
    </row>
    <row r="162" spans="1:47" s="2" customFormat="1" ht="19.5">
      <c r="A162" s="34"/>
      <c r="B162" s="35"/>
      <c r="C162" s="36"/>
      <c r="D162" s="181" t="s">
        <v>116</v>
      </c>
      <c r="E162" s="36"/>
      <c r="F162" s="182" t="s">
        <v>234</v>
      </c>
      <c r="G162" s="36"/>
      <c r="H162" s="36"/>
      <c r="I162" s="183"/>
      <c r="J162" s="36"/>
      <c r="K162" s="36"/>
      <c r="L162" s="39"/>
      <c r="M162" s="184"/>
      <c r="N162" s="18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116</v>
      </c>
      <c r="AU162" s="17" t="s">
        <v>76</v>
      </c>
    </row>
    <row r="163" spans="1:47" s="2" customFormat="1" ht="11.25">
      <c r="A163" s="34"/>
      <c r="B163" s="35"/>
      <c r="C163" s="36"/>
      <c r="D163" s="186" t="s">
        <v>118</v>
      </c>
      <c r="E163" s="36"/>
      <c r="F163" s="187" t="s">
        <v>235</v>
      </c>
      <c r="G163" s="36"/>
      <c r="H163" s="36"/>
      <c r="I163" s="183"/>
      <c r="J163" s="36"/>
      <c r="K163" s="36"/>
      <c r="L163" s="39"/>
      <c r="M163" s="184"/>
      <c r="N163" s="185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118</v>
      </c>
      <c r="AU163" s="17" t="s">
        <v>76</v>
      </c>
    </row>
    <row r="164" spans="1:65" s="2" customFormat="1" ht="21.75" customHeight="1">
      <c r="A164" s="34"/>
      <c r="B164" s="35"/>
      <c r="C164" s="168" t="s">
        <v>236</v>
      </c>
      <c r="D164" s="168" t="s">
        <v>109</v>
      </c>
      <c r="E164" s="169" t="s">
        <v>237</v>
      </c>
      <c r="F164" s="170" t="s">
        <v>238</v>
      </c>
      <c r="G164" s="171" t="s">
        <v>206</v>
      </c>
      <c r="H164" s="172">
        <v>399.069</v>
      </c>
      <c r="I164" s="173"/>
      <c r="J164" s="174">
        <f>ROUND(I164*H164,2)</f>
        <v>0</v>
      </c>
      <c r="K164" s="170" t="s">
        <v>113</v>
      </c>
      <c r="L164" s="39"/>
      <c r="M164" s="175" t="s">
        <v>19</v>
      </c>
      <c r="N164" s="176" t="s">
        <v>40</v>
      </c>
      <c r="O164" s="64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114</v>
      </c>
      <c r="AT164" s="179" t="s">
        <v>109</v>
      </c>
      <c r="AU164" s="179" t="s">
        <v>76</v>
      </c>
      <c r="AY164" s="17" t="s">
        <v>107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7" t="s">
        <v>74</v>
      </c>
      <c r="BK164" s="180">
        <f>ROUND(I164*H164,2)</f>
        <v>0</v>
      </c>
      <c r="BL164" s="17" t="s">
        <v>114</v>
      </c>
      <c r="BM164" s="179" t="s">
        <v>239</v>
      </c>
    </row>
    <row r="165" spans="1:47" s="2" customFormat="1" ht="19.5">
      <c r="A165" s="34"/>
      <c r="B165" s="35"/>
      <c r="C165" s="36"/>
      <c r="D165" s="181" t="s">
        <v>116</v>
      </c>
      <c r="E165" s="36"/>
      <c r="F165" s="182" t="s">
        <v>240</v>
      </c>
      <c r="G165" s="36"/>
      <c r="H165" s="36"/>
      <c r="I165" s="183"/>
      <c r="J165" s="36"/>
      <c r="K165" s="36"/>
      <c r="L165" s="39"/>
      <c r="M165" s="184"/>
      <c r="N165" s="18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116</v>
      </c>
      <c r="AU165" s="17" t="s">
        <v>76</v>
      </c>
    </row>
    <row r="166" spans="1:47" s="2" customFormat="1" ht="11.25">
      <c r="A166" s="34"/>
      <c r="B166" s="35"/>
      <c r="C166" s="36"/>
      <c r="D166" s="186" t="s">
        <v>118</v>
      </c>
      <c r="E166" s="36"/>
      <c r="F166" s="187" t="s">
        <v>241</v>
      </c>
      <c r="G166" s="36"/>
      <c r="H166" s="36"/>
      <c r="I166" s="183"/>
      <c r="J166" s="36"/>
      <c r="K166" s="36"/>
      <c r="L166" s="39"/>
      <c r="M166" s="184"/>
      <c r="N166" s="185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118</v>
      </c>
      <c r="AU166" s="17" t="s">
        <v>76</v>
      </c>
    </row>
    <row r="167" spans="1:65" s="2" customFormat="1" ht="21.75" customHeight="1">
      <c r="A167" s="34"/>
      <c r="B167" s="35"/>
      <c r="C167" s="168" t="s">
        <v>242</v>
      </c>
      <c r="D167" s="168" t="s">
        <v>109</v>
      </c>
      <c r="E167" s="169" t="s">
        <v>243</v>
      </c>
      <c r="F167" s="170" t="s">
        <v>244</v>
      </c>
      <c r="G167" s="171" t="s">
        <v>206</v>
      </c>
      <c r="H167" s="172">
        <v>5976.09</v>
      </c>
      <c r="I167" s="173"/>
      <c r="J167" s="174">
        <f>ROUND(I167*H167,2)</f>
        <v>0</v>
      </c>
      <c r="K167" s="170" t="s">
        <v>113</v>
      </c>
      <c r="L167" s="39"/>
      <c r="M167" s="175" t="s">
        <v>19</v>
      </c>
      <c r="N167" s="176" t="s">
        <v>40</v>
      </c>
      <c r="O167" s="64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114</v>
      </c>
      <c r="AT167" s="179" t="s">
        <v>109</v>
      </c>
      <c r="AU167" s="179" t="s">
        <v>76</v>
      </c>
      <c r="AY167" s="17" t="s">
        <v>107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7" t="s">
        <v>74</v>
      </c>
      <c r="BK167" s="180">
        <f>ROUND(I167*H167,2)</f>
        <v>0</v>
      </c>
      <c r="BL167" s="17" t="s">
        <v>114</v>
      </c>
      <c r="BM167" s="179" t="s">
        <v>245</v>
      </c>
    </row>
    <row r="168" spans="1:47" s="2" customFormat="1" ht="19.5">
      <c r="A168" s="34"/>
      <c r="B168" s="35"/>
      <c r="C168" s="36"/>
      <c r="D168" s="181" t="s">
        <v>116</v>
      </c>
      <c r="E168" s="36"/>
      <c r="F168" s="182" t="s">
        <v>246</v>
      </c>
      <c r="G168" s="36"/>
      <c r="H168" s="36"/>
      <c r="I168" s="183"/>
      <c r="J168" s="36"/>
      <c r="K168" s="36"/>
      <c r="L168" s="39"/>
      <c r="M168" s="184"/>
      <c r="N168" s="185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116</v>
      </c>
      <c r="AU168" s="17" t="s">
        <v>76</v>
      </c>
    </row>
    <row r="169" spans="1:47" s="2" customFormat="1" ht="11.25">
      <c r="A169" s="34"/>
      <c r="B169" s="35"/>
      <c r="C169" s="36"/>
      <c r="D169" s="186" t="s">
        <v>118</v>
      </c>
      <c r="E169" s="36"/>
      <c r="F169" s="187" t="s">
        <v>247</v>
      </c>
      <c r="G169" s="36"/>
      <c r="H169" s="36"/>
      <c r="I169" s="183"/>
      <c r="J169" s="36"/>
      <c r="K169" s="36"/>
      <c r="L169" s="39"/>
      <c r="M169" s="184"/>
      <c r="N169" s="18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118</v>
      </c>
      <c r="AU169" s="17" t="s">
        <v>76</v>
      </c>
    </row>
    <row r="170" spans="2:51" s="13" customFormat="1" ht="11.25">
      <c r="B170" s="188"/>
      <c r="C170" s="189"/>
      <c r="D170" s="181" t="s">
        <v>133</v>
      </c>
      <c r="E170" s="190" t="s">
        <v>19</v>
      </c>
      <c r="F170" s="191" t="s">
        <v>248</v>
      </c>
      <c r="G170" s="189"/>
      <c r="H170" s="192">
        <v>398.406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133</v>
      </c>
      <c r="AU170" s="198" t="s">
        <v>76</v>
      </c>
      <c r="AV170" s="13" t="s">
        <v>76</v>
      </c>
      <c r="AW170" s="13" t="s">
        <v>31</v>
      </c>
      <c r="AX170" s="13" t="s">
        <v>74</v>
      </c>
      <c r="AY170" s="198" t="s">
        <v>107</v>
      </c>
    </row>
    <row r="171" spans="2:51" s="13" customFormat="1" ht="11.25">
      <c r="B171" s="188"/>
      <c r="C171" s="189"/>
      <c r="D171" s="181" t="s">
        <v>133</v>
      </c>
      <c r="E171" s="189"/>
      <c r="F171" s="191" t="s">
        <v>249</v>
      </c>
      <c r="G171" s="189"/>
      <c r="H171" s="192">
        <v>5976.09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133</v>
      </c>
      <c r="AU171" s="198" t="s">
        <v>76</v>
      </c>
      <c r="AV171" s="13" t="s">
        <v>76</v>
      </c>
      <c r="AW171" s="13" t="s">
        <v>4</v>
      </c>
      <c r="AX171" s="13" t="s">
        <v>74</v>
      </c>
      <c r="AY171" s="198" t="s">
        <v>107</v>
      </c>
    </row>
    <row r="172" spans="2:63" s="12" customFormat="1" ht="25.9" customHeight="1">
      <c r="B172" s="152"/>
      <c r="C172" s="153"/>
      <c r="D172" s="154" t="s">
        <v>68</v>
      </c>
      <c r="E172" s="155" t="s">
        <v>250</v>
      </c>
      <c r="F172" s="155" t="s">
        <v>251</v>
      </c>
      <c r="G172" s="153"/>
      <c r="H172" s="153"/>
      <c r="I172" s="156"/>
      <c r="J172" s="157">
        <f>BK172</f>
        <v>0</v>
      </c>
      <c r="K172" s="153"/>
      <c r="L172" s="158"/>
      <c r="M172" s="159"/>
      <c r="N172" s="160"/>
      <c r="O172" s="160"/>
      <c r="P172" s="161">
        <f>P173+P177</f>
        <v>0</v>
      </c>
      <c r="Q172" s="160"/>
      <c r="R172" s="161">
        <f>R173+R177</f>
        <v>0</v>
      </c>
      <c r="S172" s="160"/>
      <c r="T172" s="162">
        <f>T173+T177</f>
        <v>0</v>
      </c>
      <c r="AR172" s="163" t="s">
        <v>125</v>
      </c>
      <c r="AT172" s="164" t="s">
        <v>68</v>
      </c>
      <c r="AU172" s="164" t="s">
        <v>69</v>
      </c>
      <c r="AY172" s="163" t="s">
        <v>107</v>
      </c>
      <c r="BK172" s="165">
        <f>BK173+BK177</f>
        <v>0</v>
      </c>
    </row>
    <row r="173" spans="2:63" s="12" customFormat="1" ht="22.9" customHeight="1">
      <c r="B173" s="152"/>
      <c r="C173" s="153"/>
      <c r="D173" s="154" t="s">
        <v>68</v>
      </c>
      <c r="E173" s="166" t="s">
        <v>252</v>
      </c>
      <c r="F173" s="166" t="s">
        <v>253</v>
      </c>
      <c r="G173" s="153"/>
      <c r="H173" s="153"/>
      <c r="I173" s="156"/>
      <c r="J173" s="167">
        <f>BK173</f>
        <v>0</v>
      </c>
      <c r="K173" s="153"/>
      <c r="L173" s="158"/>
      <c r="M173" s="159"/>
      <c r="N173" s="160"/>
      <c r="O173" s="160"/>
      <c r="P173" s="161">
        <f>SUM(P174:P176)</f>
        <v>0</v>
      </c>
      <c r="Q173" s="160"/>
      <c r="R173" s="161">
        <f>SUM(R174:R176)</f>
        <v>0</v>
      </c>
      <c r="S173" s="160"/>
      <c r="T173" s="162">
        <f>SUM(T174:T176)</f>
        <v>0</v>
      </c>
      <c r="AR173" s="163" t="s">
        <v>125</v>
      </c>
      <c r="AT173" s="164" t="s">
        <v>68</v>
      </c>
      <c r="AU173" s="164" t="s">
        <v>74</v>
      </c>
      <c r="AY173" s="163" t="s">
        <v>107</v>
      </c>
      <c r="BK173" s="165">
        <f>SUM(BK174:BK176)</f>
        <v>0</v>
      </c>
    </row>
    <row r="174" spans="1:65" s="2" customFormat="1" ht="24.2" customHeight="1">
      <c r="A174" s="34"/>
      <c r="B174" s="35"/>
      <c r="C174" s="168" t="s">
        <v>254</v>
      </c>
      <c r="D174" s="168" t="s">
        <v>109</v>
      </c>
      <c r="E174" s="169" t="s">
        <v>255</v>
      </c>
      <c r="F174" s="170" t="s">
        <v>256</v>
      </c>
      <c r="G174" s="171" t="s">
        <v>257</v>
      </c>
      <c r="H174" s="172">
        <v>1</v>
      </c>
      <c r="I174" s="173"/>
      <c r="J174" s="174">
        <f>ROUND(I174*H174,2)</f>
        <v>0</v>
      </c>
      <c r="K174" s="170" t="s">
        <v>113</v>
      </c>
      <c r="L174" s="39"/>
      <c r="M174" s="175" t="s">
        <v>19</v>
      </c>
      <c r="N174" s="176" t="s">
        <v>40</v>
      </c>
      <c r="O174" s="64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9" t="s">
        <v>258</v>
      </c>
      <c r="AT174" s="179" t="s">
        <v>109</v>
      </c>
      <c r="AU174" s="179" t="s">
        <v>76</v>
      </c>
      <c r="AY174" s="17" t="s">
        <v>107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7" t="s">
        <v>74</v>
      </c>
      <c r="BK174" s="180">
        <f>ROUND(I174*H174,2)</f>
        <v>0</v>
      </c>
      <c r="BL174" s="17" t="s">
        <v>258</v>
      </c>
      <c r="BM174" s="179" t="s">
        <v>259</v>
      </c>
    </row>
    <row r="175" spans="1:47" s="2" customFormat="1" ht="11.25">
      <c r="A175" s="34"/>
      <c r="B175" s="35"/>
      <c r="C175" s="36"/>
      <c r="D175" s="181" t="s">
        <v>116</v>
      </c>
      <c r="E175" s="36"/>
      <c r="F175" s="182" t="s">
        <v>260</v>
      </c>
      <c r="G175" s="36"/>
      <c r="H175" s="36"/>
      <c r="I175" s="183"/>
      <c r="J175" s="36"/>
      <c r="K175" s="36"/>
      <c r="L175" s="39"/>
      <c r="M175" s="184"/>
      <c r="N175" s="185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116</v>
      </c>
      <c r="AU175" s="17" t="s">
        <v>76</v>
      </c>
    </row>
    <row r="176" spans="1:47" s="2" customFormat="1" ht="11.25">
      <c r="A176" s="34"/>
      <c r="B176" s="35"/>
      <c r="C176" s="36"/>
      <c r="D176" s="186" t="s">
        <v>118</v>
      </c>
      <c r="E176" s="36"/>
      <c r="F176" s="187" t="s">
        <v>261</v>
      </c>
      <c r="G176" s="36"/>
      <c r="H176" s="36"/>
      <c r="I176" s="183"/>
      <c r="J176" s="36"/>
      <c r="K176" s="36"/>
      <c r="L176" s="39"/>
      <c r="M176" s="184"/>
      <c r="N176" s="18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118</v>
      </c>
      <c r="AU176" s="17" t="s">
        <v>76</v>
      </c>
    </row>
    <row r="177" spans="2:63" s="12" customFormat="1" ht="22.9" customHeight="1">
      <c r="B177" s="152"/>
      <c r="C177" s="153"/>
      <c r="D177" s="154" t="s">
        <v>68</v>
      </c>
      <c r="E177" s="166" t="s">
        <v>262</v>
      </c>
      <c r="F177" s="166" t="s">
        <v>263</v>
      </c>
      <c r="G177" s="153"/>
      <c r="H177" s="153"/>
      <c r="I177" s="156"/>
      <c r="J177" s="167">
        <f>BK177</f>
        <v>0</v>
      </c>
      <c r="K177" s="153"/>
      <c r="L177" s="158"/>
      <c r="M177" s="159"/>
      <c r="N177" s="160"/>
      <c r="O177" s="160"/>
      <c r="P177" s="161">
        <f>SUM(P178:P180)</f>
        <v>0</v>
      </c>
      <c r="Q177" s="160"/>
      <c r="R177" s="161">
        <f>SUM(R178:R180)</f>
        <v>0</v>
      </c>
      <c r="S177" s="160"/>
      <c r="T177" s="162">
        <f>SUM(T178:T180)</f>
        <v>0</v>
      </c>
      <c r="AR177" s="163" t="s">
        <v>125</v>
      </c>
      <c r="AT177" s="164" t="s">
        <v>68</v>
      </c>
      <c r="AU177" s="164" t="s">
        <v>74</v>
      </c>
      <c r="AY177" s="163" t="s">
        <v>107</v>
      </c>
      <c r="BK177" s="165">
        <f>SUM(BK178:BK180)</f>
        <v>0</v>
      </c>
    </row>
    <row r="178" spans="1:65" s="2" customFormat="1" ht="24.2" customHeight="1">
      <c r="A178" s="34"/>
      <c r="B178" s="35"/>
      <c r="C178" s="168" t="s">
        <v>7</v>
      </c>
      <c r="D178" s="168" t="s">
        <v>109</v>
      </c>
      <c r="E178" s="169" t="s">
        <v>264</v>
      </c>
      <c r="F178" s="170" t="s">
        <v>265</v>
      </c>
      <c r="G178" s="171" t="s">
        <v>257</v>
      </c>
      <c r="H178" s="172">
        <v>1</v>
      </c>
      <c r="I178" s="173"/>
      <c r="J178" s="174">
        <f>ROUND(I178*H178,2)</f>
        <v>0</v>
      </c>
      <c r="K178" s="170" t="s">
        <v>113</v>
      </c>
      <c r="L178" s="39"/>
      <c r="M178" s="175" t="s">
        <v>19</v>
      </c>
      <c r="N178" s="176" t="s">
        <v>40</v>
      </c>
      <c r="O178" s="64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9" t="s">
        <v>258</v>
      </c>
      <c r="AT178" s="179" t="s">
        <v>109</v>
      </c>
      <c r="AU178" s="179" t="s">
        <v>76</v>
      </c>
      <c r="AY178" s="17" t="s">
        <v>107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74</v>
      </c>
      <c r="BK178" s="180">
        <f>ROUND(I178*H178,2)</f>
        <v>0</v>
      </c>
      <c r="BL178" s="17" t="s">
        <v>258</v>
      </c>
      <c r="BM178" s="179" t="s">
        <v>266</v>
      </c>
    </row>
    <row r="179" spans="1:47" s="2" customFormat="1" ht="11.25">
      <c r="A179" s="34"/>
      <c r="B179" s="35"/>
      <c r="C179" s="36"/>
      <c r="D179" s="181" t="s">
        <v>116</v>
      </c>
      <c r="E179" s="36"/>
      <c r="F179" s="182" t="s">
        <v>267</v>
      </c>
      <c r="G179" s="36"/>
      <c r="H179" s="36"/>
      <c r="I179" s="183"/>
      <c r="J179" s="36"/>
      <c r="K179" s="36"/>
      <c r="L179" s="39"/>
      <c r="M179" s="184"/>
      <c r="N179" s="185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116</v>
      </c>
      <c r="AU179" s="17" t="s">
        <v>76</v>
      </c>
    </row>
    <row r="180" spans="1:47" s="2" customFormat="1" ht="11.25">
      <c r="A180" s="34"/>
      <c r="B180" s="35"/>
      <c r="C180" s="36"/>
      <c r="D180" s="186" t="s">
        <v>118</v>
      </c>
      <c r="E180" s="36"/>
      <c r="F180" s="187" t="s">
        <v>268</v>
      </c>
      <c r="G180" s="36"/>
      <c r="H180" s="36"/>
      <c r="I180" s="183"/>
      <c r="J180" s="36"/>
      <c r="K180" s="36"/>
      <c r="L180" s="39"/>
      <c r="M180" s="210"/>
      <c r="N180" s="211"/>
      <c r="O180" s="212"/>
      <c r="P180" s="212"/>
      <c r="Q180" s="212"/>
      <c r="R180" s="212"/>
      <c r="S180" s="212"/>
      <c r="T180" s="213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118</v>
      </c>
      <c r="AU180" s="17" t="s">
        <v>76</v>
      </c>
    </row>
    <row r="181" spans="1:31" s="2" customFormat="1" ht="6.95" customHeight="1">
      <c r="A181" s="34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9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sheetProtection algorithmName="SHA-512" hashValue="IFHbi+hwfzp2a/JBDNMWODfdl8vYYAKfPhsEHEEMLwx8+gX5plAuRlkDL94rQMPQRBmXyec9A2ulSwhcF1g4vQ==" saltValue="HfrFC8qE8kf6A6C8aLec3NGrMnwhFbmls/LV4/sEkcQE7QG8wsoMyhwqq8bT0Gn3h3V7QrDjEDLIyvrV3zCRsA==" spinCount="100000" sheet="1" objects="1" scenarios="1" formatColumns="0" formatRows="0" autoFilter="0"/>
  <autoFilter ref="C82:K180"/>
  <mergeCells count="6">
    <mergeCell ref="L2:V2"/>
    <mergeCell ref="E7:H7"/>
    <mergeCell ref="E16:H16"/>
    <mergeCell ref="E25:H25"/>
    <mergeCell ref="E46:H46"/>
    <mergeCell ref="E75:H75"/>
  </mergeCells>
  <hyperlinks>
    <hyperlink ref="F88" r:id="rId1" display="https://podminky.urs.cz/item/CS_URS_2022_01/113154332"/>
    <hyperlink ref="F91" r:id="rId2" display="https://podminky.urs.cz/item/CS_URS_2022_01/113154463"/>
    <hyperlink ref="F95" r:id="rId3" display="https://podminky.urs.cz/item/CS_URS_2022_01/573211109"/>
    <hyperlink ref="F101" r:id="rId4" display="https://podminky.urs.cz/item/CS_URS_2022_01/577134111"/>
    <hyperlink ref="F108" r:id="rId5" display="https://podminky.urs.cz/item/CS_URS_2022_01/899131111"/>
    <hyperlink ref="F112" r:id="rId6" display="https://podminky.urs.cz/item/CS_URS_2022_01/915211112"/>
    <hyperlink ref="F116" r:id="rId7" display="https://podminky.urs.cz/item/CS_URS_2022_01/915211116"/>
    <hyperlink ref="F120" r:id="rId8" display="https://podminky.urs.cz/item/CS_URS_2022_01/915231112"/>
    <hyperlink ref="F128" r:id="rId9" display="https://podminky.urs.cz/item/CS_URS_2022_01/919122132"/>
    <hyperlink ref="F134" r:id="rId10" display="https://podminky.urs.cz/item/CS_URS_2022_01/919735111"/>
    <hyperlink ref="F139" r:id="rId11" display="https://podminky.urs.cz/item/CS_URS_2022_01/938909311"/>
    <hyperlink ref="F146" r:id="rId12" display="https://podminky.urs.cz/item/CS_URS_2022_01/997221551"/>
    <hyperlink ref="F149" r:id="rId13" display="https://podminky.urs.cz/item/CS_URS_2022_01/997221559"/>
    <hyperlink ref="F155" r:id="rId14" display="https://podminky.urs.cz/item/CS_URS_2022_01/997221873"/>
    <hyperlink ref="F158" r:id="rId15" display="https://podminky.urs.cz/item/CS_URS_2022_01/997221875"/>
    <hyperlink ref="F163" r:id="rId16" display="https://podminky.urs.cz/item/CS_URS_2022_01/998225111"/>
    <hyperlink ref="F166" r:id="rId17" display="https://podminky.urs.cz/item/CS_URS_2022_01/998225191"/>
    <hyperlink ref="F169" r:id="rId18" display="https://podminky.urs.cz/item/CS_URS_2022_01/998225194"/>
    <hyperlink ref="F176" r:id="rId19" display="https://podminky.urs.cz/item/CS_URS_2022_01/043203000"/>
    <hyperlink ref="F180" r:id="rId20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269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270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271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272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273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274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275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276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277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278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279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73</v>
      </c>
      <c r="F18" s="346" t="s">
        <v>280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281</v>
      </c>
      <c r="F19" s="346" t="s">
        <v>282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283</v>
      </c>
      <c r="F20" s="346" t="s">
        <v>284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285</v>
      </c>
      <c r="F21" s="346" t="s">
        <v>286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287</v>
      </c>
      <c r="F22" s="346" t="s">
        <v>288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289</v>
      </c>
      <c r="F23" s="346" t="s">
        <v>290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291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292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293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294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295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296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297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298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299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93</v>
      </c>
      <c r="F36" s="223"/>
      <c r="G36" s="346" t="s">
        <v>300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301</v>
      </c>
      <c r="F37" s="223"/>
      <c r="G37" s="346" t="s">
        <v>302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50</v>
      </c>
      <c r="F38" s="223"/>
      <c r="G38" s="346" t="s">
        <v>303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51</v>
      </c>
      <c r="F39" s="223"/>
      <c r="G39" s="346" t="s">
        <v>304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94</v>
      </c>
      <c r="F40" s="223"/>
      <c r="G40" s="346" t="s">
        <v>305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95</v>
      </c>
      <c r="F41" s="223"/>
      <c r="G41" s="346" t="s">
        <v>306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307</v>
      </c>
      <c r="F42" s="223"/>
      <c r="G42" s="346" t="s">
        <v>308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309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310</v>
      </c>
      <c r="F44" s="223"/>
      <c r="G44" s="346" t="s">
        <v>311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97</v>
      </c>
      <c r="F45" s="223"/>
      <c r="G45" s="346" t="s">
        <v>312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313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314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315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316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317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318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319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320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321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322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323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324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325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326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327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328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329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330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331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332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333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334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335</v>
      </c>
      <c r="D76" s="239"/>
      <c r="E76" s="239"/>
      <c r="F76" s="239" t="s">
        <v>336</v>
      </c>
      <c r="G76" s="240"/>
      <c r="H76" s="239" t="s">
        <v>51</v>
      </c>
      <c r="I76" s="239" t="s">
        <v>54</v>
      </c>
      <c r="J76" s="239" t="s">
        <v>337</v>
      </c>
      <c r="K76" s="238"/>
    </row>
    <row r="77" spans="2:11" s="1" customFormat="1" ht="17.25" customHeight="1">
      <c r="B77" s="237"/>
      <c r="C77" s="241" t="s">
        <v>338</v>
      </c>
      <c r="D77" s="241"/>
      <c r="E77" s="241"/>
      <c r="F77" s="242" t="s">
        <v>339</v>
      </c>
      <c r="G77" s="243"/>
      <c r="H77" s="241"/>
      <c r="I77" s="241"/>
      <c r="J77" s="241" t="s">
        <v>340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50</v>
      </c>
      <c r="D79" s="246"/>
      <c r="E79" s="246"/>
      <c r="F79" s="247" t="s">
        <v>341</v>
      </c>
      <c r="G79" s="248"/>
      <c r="H79" s="226" t="s">
        <v>342</v>
      </c>
      <c r="I79" s="226" t="s">
        <v>343</v>
      </c>
      <c r="J79" s="226">
        <v>20</v>
      </c>
      <c r="K79" s="238"/>
    </row>
    <row r="80" spans="2:11" s="1" customFormat="1" ht="15" customHeight="1">
      <c r="B80" s="237"/>
      <c r="C80" s="226" t="s">
        <v>344</v>
      </c>
      <c r="D80" s="226"/>
      <c r="E80" s="226"/>
      <c r="F80" s="247" t="s">
        <v>341</v>
      </c>
      <c r="G80" s="248"/>
      <c r="H80" s="226" t="s">
        <v>345</v>
      </c>
      <c r="I80" s="226" t="s">
        <v>343</v>
      </c>
      <c r="J80" s="226">
        <v>120</v>
      </c>
      <c r="K80" s="238"/>
    </row>
    <row r="81" spans="2:11" s="1" customFormat="1" ht="15" customHeight="1">
      <c r="B81" s="249"/>
      <c r="C81" s="226" t="s">
        <v>346</v>
      </c>
      <c r="D81" s="226"/>
      <c r="E81" s="226"/>
      <c r="F81" s="247" t="s">
        <v>347</v>
      </c>
      <c r="G81" s="248"/>
      <c r="H81" s="226" t="s">
        <v>348</v>
      </c>
      <c r="I81" s="226" t="s">
        <v>343</v>
      </c>
      <c r="J81" s="226">
        <v>50</v>
      </c>
      <c r="K81" s="238"/>
    </row>
    <row r="82" spans="2:11" s="1" customFormat="1" ht="15" customHeight="1">
      <c r="B82" s="249"/>
      <c r="C82" s="226" t="s">
        <v>349</v>
      </c>
      <c r="D82" s="226"/>
      <c r="E82" s="226"/>
      <c r="F82" s="247" t="s">
        <v>341</v>
      </c>
      <c r="G82" s="248"/>
      <c r="H82" s="226" t="s">
        <v>350</v>
      </c>
      <c r="I82" s="226" t="s">
        <v>351</v>
      </c>
      <c r="J82" s="226"/>
      <c r="K82" s="238"/>
    </row>
    <row r="83" spans="2:11" s="1" customFormat="1" ht="15" customHeight="1">
      <c r="B83" s="249"/>
      <c r="C83" s="250" t="s">
        <v>352</v>
      </c>
      <c r="D83" s="250"/>
      <c r="E83" s="250"/>
      <c r="F83" s="251" t="s">
        <v>347</v>
      </c>
      <c r="G83" s="250"/>
      <c r="H83" s="250" t="s">
        <v>353</v>
      </c>
      <c r="I83" s="250" t="s">
        <v>343</v>
      </c>
      <c r="J83" s="250">
        <v>15</v>
      </c>
      <c r="K83" s="238"/>
    </row>
    <row r="84" spans="2:11" s="1" customFormat="1" ht="15" customHeight="1">
      <c r="B84" s="249"/>
      <c r="C84" s="250" t="s">
        <v>354</v>
      </c>
      <c r="D84" s="250"/>
      <c r="E84" s="250"/>
      <c r="F84" s="251" t="s">
        <v>347</v>
      </c>
      <c r="G84" s="250"/>
      <c r="H84" s="250" t="s">
        <v>355</v>
      </c>
      <c r="I84" s="250" t="s">
        <v>343</v>
      </c>
      <c r="J84" s="250">
        <v>15</v>
      </c>
      <c r="K84" s="238"/>
    </row>
    <row r="85" spans="2:11" s="1" customFormat="1" ht="15" customHeight="1">
      <c r="B85" s="249"/>
      <c r="C85" s="250" t="s">
        <v>356</v>
      </c>
      <c r="D85" s="250"/>
      <c r="E85" s="250"/>
      <c r="F85" s="251" t="s">
        <v>347</v>
      </c>
      <c r="G85" s="250"/>
      <c r="H85" s="250" t="s">
        <v>357</v>
      </c>
      <c r="I85" s="250" t="s">
        <v>343</v>
      </c>
      <c r="J85" s="250">
        <v>20</v>
      </c>
      <c r="K85" s="238"/>
    </row>
    <row r="86" spans="2:11" s="1" customFormat="1" ht="15" customHeight="1">
      <c r="B86" s="249"/>
      <c r="C86" s="250" t="s">
        <v>358</v>
      </c>
      <c r="D86" s="250"/>
      <c r="E86" s="250"/>
      <c r="F86" s="251" t="s">
        <v>347</v>
      </c>
      <c r="G86" s="250"/>
      <c r="H86" s="250" t="s">
        <v>359</v>
      </c>
      <c r="I86" s="250" t="s">
        <v>343</v>
      </c>
      <c r="J86" s="250">
        <v>20</v>
      </c>
      <c r="K86" s="238"/>
    </row>
    <row r="87" spans="2:11" s="1" customFormat="1" ht="15" customHeight="1">
      <c r="B87" s="249"/>
      <c r="C87" s="226" t="s">
        <v>360</v>
      </c>
      <c r="D87" s="226"/>
      <c r="E87" s="226"/>
      <c r="F87" s="247" t="s">
        <v>347</v>
      </c>
      <c r="G87" s="248"/>
      <c r="H87" s="226" t="s">
        <v>361</v>
      </c>
      <c r="I87" s="226" t="s">
        <v>343</v>
      </c>
      <c r="J87" s="226">
        <v>50</v>
      </c>
      <c r="K87" s="238"/>
    </row>
    <row r="88" spans="2:11" s="1" customFormat="1" ht="15" customHeight="1">
      <c r="B88" s="249"/>
      <c r="C88" s="226" t="s">
        <v>362</v>
      </c>
      <c r="D88" s="226"/>
      <c r="E88" s="226"/>
      <c r="F88" s="247" t="s">
        <v>347</v>
      </c>
      <c r="G88" s="248"/>
      <c r="H88" s="226" t="s">
        <v>363</v>
      </c>
      <c r="I88" s="226" t="s">
        <v>343</v>
      </c>
      <c r="J88" s="226">
        <v>20</v>
      </c>
      <c r="K88" s="238"/>
    </row>
    <row r="89" spans="2:11" s="1" customFormat="1" ht="15" customHeight="1">
      <c r="B89" s="249"/>
      <c r="C89" s="226" t="s">
        <v>364</v>
      </c>
      <c r="D89" s="226"/>
      <c r="E89" s="226"/>
      <c r="F89" s="247" t="s">
        <v>347</v>
      </c>
      <c r="G89" s="248"/>
      <c r="H89" s="226" t="s">
        <v>365</v>
      </c>
      <c r="I89" s="226" t="s">
        <v>343</v>
      </c>
      <c r="J89" s="226">
        <v>20</v>
      </c>
      <c r="K89" s="238"/>
    </row>
    <row r="90" spans="2:11" s="1" customFormat="1" ht="15" customHeight="1">
      <c r="B90" s="249"/>
      <c r="C90" s="226" t="s">
        <v>366</v>
      </c>
      <c r="D90" s="226"/>
      <c r="E90" s="226"/>
      <c r="F90" s="247" t="s">
        <v>347</v>
      </c>
      <c r="G90" s="248"/>
      <c r="H90" s="226" t="s">
        <v>367</v>
      </c>
      <c r="I90" s="226" t="s">
        <v>343</v>
      </c>
      <c r="J90" s="226">
        <v>50</v>
      </c>
      <c r="K90" s="238"/>
    </row>
    <row r="91" spans="2:11" s="1" customFormat="1" ht="15" customHeight="1">
      <c r="B91" s="249"/>
      <c r="C91" s="226" t="s">
        <v>368</v>
      </c>
      <c r="D91" s="226"/>
      <c r="E91" s="226"/>
      <c r="F91" s="247" t="s">
        <v>347</v>
      </c>
      <c r="G91" s="248"/>
      <c r="H91" s="226" t="s">
        <v>368</v>
      </c>
      <c r="I91" s="226" t="s">
        <v>343</v>
      </c>
      <c r="J91" s="226">
        <v>50</v>
      </c>
      <c r="K91" s="238"/>
    </row>
    <row r="92" spans="2:11" s="1" customFormat="1" ht="15" customHeight="1">
      <c r="B92" s="249"/>
      <c r="C92" s="226" t="s">
        <v>369</v>
      </c>
      <c r="D92" s="226"/>
      <c r="E92" s="226"/>
      <c r="F92" s="247" t="s">
        <v>347</v>
      </c>
      <c r="G92" s="248"/>
      <c r="H92" s="226" t="s">
        <v>370</v>
      </c>
      <c r="I92" s="226" t="s">
        <v>343</v>
      </c>
      <c r="J92" s="226">
        <v>255</v>
      </c>
      <c r="K92" s="238"/>
    </row>
    <row r="93" spans="2:11" s="1" customFormat="1" ht="15" customHeight="1">
      <c r="B93" s="249"/>
      <c r="C93" s="226" t="s">
        <v>371</v>
      </c>
      <c r="D93" s="226"/>
      <c r="E93" s="226"/>
      <c r="F93" s="247" t="s">
        <v>341</v>
      </c>
      <c r="G93" s="248"/>
      <c r="H93" s="226" t="s">
        <v>372</v>
      </c>
      <c r="I93" s="226" t="s">
        <v>373</v>
      </c>
      <c r="J93" s="226"/>
      <c r="K93" s="238"/>
    </row>
    <row r="94" spans="2:11" s="1" customFormat="1" ht="15" customHeight="1">
      <c r="B94" s="249"/>
      <c r="C94" s="226" t="s">
        <v>374</v>
      </c>
      <c r="D94" s="226"/>
      <c r="E94" s="226"/>
      <c r="F94" s="247" t="s">
        <v>341</v>
      </c>
      <c r="G94" s="248"/>
      <c r="H94" s="226" t="s">
        <v>375</v>
      </c>
      <c r="I94" s="226" t="s">
        <v>376</v>
      </c>
      <c r="J94" s="226"/>
      <c r="K94" s="238"/>
    </row>
    <row r="95" spans="2:11" s="1" customFormat="1" ht="15" customHeight="1">
      <c r="B95" s="249"/>
      <c r="C95" s="226" t="s">
        <v>377</v>
      </c>
      <c r="D95" s="226"/>
      <c r="E95" s="226"/>
      <c r="F95" s="247" t="s">
        <v>341</v>
      </c>
      <c r="G95" s="248"/>
      <c r="H95" s="226" t="s">
        <v>377</v>
      </c>
      <c r="I95" s="226" t="s">
        <v>376</v>
      </c>
      <c r="J95" s="226"/>
      <c r="K95" s="238"/>
    </row>
    <row r="96" spans="2:11" s="1" customFormat="1" ht="15" customHeight="1">
      <c r="B96" s="249"/>
      <c r="C96" s="226" t="s">
        <v>35</v>
      </c>
      <c r="D96" s="226"/>
      <c r="E96" s="226"/>
      <c r="F96" s="247" t="s">
        <v>341</v>
      </c>
      <c r="G96" s="248"/>
      <c r="H96" s="226" t="s">
        <v>378</v>
      </c>
      <c r="I96" s="226" t="s">
        <v>376</v>
      </c>
      <c r="J96" s="226"/>
      <c r="K96" s="238"/>
    </row>
    <row r="97" spans="2:11" s="1" customFormat="1" ht="15" customHeight="1">
      <c r="B97" s="249"/>
      <c r="C97" s="226" t="s">
        <v>45</v>
      </c>
      <c r="D97" s="226"/>
      <c r="E97" s="226"/>
      <c r="F97" s="247" t="s">
        <v>341</v>
      </c>
      <c r="G97" s="248"/>
      <c r="H97" s="226" t="s">
        <v>379</v>
      </c>
      <c r="I97" s="226" t="s">
        <v>376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380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335</v>
      </c>
      <c r="D103" s="239"/>
      <c r="E103" s="239"/>
      <c r="F103" s="239" t="s">
        <v>336</v>
      </c>
      <c r="G103" s="240"/>
      <c r="H103" s="239" t="s">
        <v>51</v>
      </c>
      <c r="I103" s="239" t="s">
        <v>54</v>
      </c>
      <c r="J103" s="239" t="s">
        <v>337</v>
      </c>
      <c r="K103" s="238"/>
    </row>
    <row r="104" spans="2:11" s="1" customFormat="1" ht="17.25" customHeight="1">
      <c r="B104" s="237"/>
      <c r="C104" s="241" t="s">
        <v>338</v>
      </c>
      <c r="D104" s="241"/>
      <c r="E104" s="241"/>
      <c r="F104" s="242" t="s">
        <v>339</v>
      </c>
      <c r="G104" s="243"/>
      <c r="H104" s="241"/>
      <c r="I104" s="241"/>
      <c r="J104" s="241" t="s">
        <v>340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50</v>
      </c>
      <c r="D106" s="246"/>
      <c r="E106" s="246"/>
      <c r="F106" s="247" t="s">
        <v>341</v>
      </c>
      <c r="G106" s="226"/>
      <c r="H106" s="226" t="s">
        <v>381</v>
      </c>
      <c r="I106" s="226" t="s">
        <v>343</v>
      </c>
      <c r="J106" s="226">
        <v>20</v>
      </c>
      <c r="K106" s="238"/>
    </row>
    <row r="107" spans="2:11" s="1" customFormat="1" ht="15" customHeight="1">
      <c r="B107" s="237"/>
      <c r="C107" s="226" t="s">
        <v>344</v>
      </c>
      <c r="D107" s="226"/>
      <c r="E107" s="226"/>
      <c r="F107" s="247" t="s">
        <v>341</v>
      </c>
      <c r="G107" s="226"/>
      <c r="H107" s="226" t="s">
        <v>381</v>
      </c>
      <c r="I107" s="226" t="s">
        <v>343</v>
      </c>
      <c r="J107" s="226">
        <v>120</v>
      </c>
      <c r="K107" s="238"/>
    </row>
    <row r="108" spans="2:11" s="1" customFormat="1" ht="15" customHeight="1">
      <c r="B108" s="249"/>
      <c r="C108" s="226" t="s">
        <v>346</v>
      </c>
      <c r="D108" s="226"/>
      <c r="E108" s="226"/>
      <c r="F108" s="247" t="s">
        <v>347</v>
      </c>
      <c r="G108" s="226"/>
      <c r="H108" s="226" t="s">
        <v>381</v>
      </c>
      <c r="I108" s="226" t="s">
        <v>343</v>
      </c>
      <c r="J108" s="226">
        <v>50</v>
      </c>
      <c r="K108" s="238"/>
    </row>
    <row r="109" spans="2:11" s="1" customFormat="1" ht="15" customHeight="1">
      <c r="B109" s="249"/>
      <c r="C109" s="226" t="s">
        <v>349</v>
      </c>
      <c r="D109" s="226"/>
      <c r="E109" s="226"/>
      <c r="F109" s="247" t="s">
        <v>341</v>
      </c>
      <c r="G109" s="226"/>
      <c r="H109" s="226" t="s">
        <v>381</v>
      </c>
      <c r="I109" s="226" t="s">
        <v>351</v>
      </c>
      <c r="J109" s="226"/>
      <c r="K109" s="238"/>
    </row>
    <row r="110" spans="2:11" s="1" customFormat="1" ht="15" customHeight="1">
      <c r="B110" s="249"/>
      <c r="C110" s="226" t="s">
        <v>360</v>
      </c>
      <c r="D110" s="226"/>
      <c r="E110" s="226"/>
      <c r="F110" s="247" t="s">
        <v>347</v>
      </c>
      <c r="G110" s="226"/>
      <c r="H110" s="226" t="s">
        <v>381</v>
      </c>
      <c r="I110" s="226" t="s">
        <v>343</v>
      </c>
      <c r="J110" s="226">
        <v>50</v>
      </c>
      <c r="K110" s="238"/>
    </row>
    <row r="111" spans="2:11" s="1" customFormat="1" ht="15" customHeight="1">
      <c r="B111" s="249"/>
      <c r="C111" s="226" t="s">
        <v>368</v>
      </c>
      <c r="D111" s="226"/>
      <c r="E111" s="226"/>
      <c r="F111" s="247" t="s">
        <v>347</v>
      </c>
      <c r="G111" s="226"/>
      <c r="H111" s="226" t="s">
        <v>381</v>
      </c>
      <c r="I111" s="226" t="s">
        <v>343</v>
      </c>
      <c r="J111" s="226">
        <v>50</v>
      </c>
      <c r="K111" s="238"/>
    </row>
    <row r="112" spans="2:11" s="1" customFormat="1" ht="15" customHeight="1">
      <c r="B112" s="249"/>
      <c r="C112" s="226" t="s">
        <v>366</v>
      </c>
      <c r="D112" s="226"/>
      <c r="E112" s="226"/>
      <c r="F112" s="247" t="s">
        <v>347</v>
      </c>
      <c r="G112" s="226"/>
      <c r="H112" s="226" t="s">
        <v>381</v>
      </c>
      <c r="I112" s="226" t="s">
        <v>343</v>
      </c>
      <c r="J112" s="226">
        <v>50</v>
      </c>
      <c r="K112" s="238"/>
    </row>
    <row r="113" spans="2:11" s="1" customFormat="1" ht="15" customHeight="1">
      <c r="B113" s="249"/>
      <c r="C113" s="226" t="s">
        <v>50</v>
      </c>
      <c r="D113" s="226"/>
      <c r="E113" s="226"/>
      <c r="F113" s="247" t="s">
        <v>341</v>
      </c>
      <c r="G113" s="226"/>
      <c r="H113" s="226" t="s">
        <v>382</v>
      </c>
      <c r="I113" s="226" t="s">
        <v>343</v>
      </c>
      <c r="J113" s="226">
        <v>20</v>
      </c>
      <c r="K113" s="238"/>
    </row>
    <row r="114" spans="2:11" s="1" customFormat="1" ht="15" customHeight="1">
      <c r="B114" s="249"/>
      <c r="C114" s="226" t="s">
        <v>383</v>
      </c>
      <c r="D114" s="226"/>
      <c r="E114" s="226"/>
      <c r="F114" s="247" t="s">
        <v>341</v>
      </c>
      <c r="G114" s="226"/>
      <c r="H114" s="226" t="s">
        <v>384</v>
      </c>
      <c r="I114" s="226" t="s">
        <v>343</v>
      </c>
      <c r="J114" s="226">
        <v>120</v>
      </c>
      <c r="K114" s="238"/>
    </row>
    <row r="115" spans="2:11" s="1" customFormat="1" ht="15" customHeight="1">
      <c r="B115" s="249"/>
      <c r="C115" s="226" t="s">
        <v>35</v>
      </c>
      <c r="D115" s="226"/>
      <c r="E115" s="226"/>
      <c r="F115" s="247" t="s">
        <v>341</v>
      </c>
      <c r="G115" s="226"/>
      <c r="H115" s="226" t="s">
        <v>385</v>
      </c>
      <c r="I115" s="226" t="s">
        <v>376</v>
      </c>
      <c r="J115" s="226"/>
      <c r="K115" s="238"/>
    </row>
    <row r="116" spans="2:11" s="1" customFormat="1" ht="15" customHeight="1">
      <c r="B116" s="249"/>
      <c r="C116" s="226" t="s">
        <v>45</v>
      </c>
      <c r="D116" s="226"/>
      <c r="E116" s="226"/>
      <c r="F116" s="247" t="s">
        <v>341</v>
      </c>
      <c r="G116" s="226"/>
      <c r="H116" s="226" t="s">
        <v>386</v>
      </c>
      <c r="I116" s="226" t="s">
        <v>376</v>
      </c>
      <c r="J116" s="226"/>
      <c r="K116" s="238"/>
    </row>
    <row r="117" spans="2:11" s="1" customFormat="1" ht="15" customHeight="1">
      <c r="B117" s="249"/>
      <c r="C117" s="226" t="s">
        <v>54</v>
      </c>
      <c r="D117" s="226"/>
      <c r="E117" s="226"/>
      <c r="F117" s="247" t="s">
        <v>341</v>
      </c>
      <c r="G117" s="226"/>
      <c r="H117" s="226" t="s">
        <v>387</v>
      </c>
      <c r="I117" s="226" t="s">
        <v>388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389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335</v>
      </c>
      <c r="D123" s="239"/>
      <c r="E123" s="239"/>
      <c r="F123" s="239" t="s">
        <v>336</v>
      </c>
      <c r="G123" s="240"/>
      <c r="H123" s="239" t="s">
        <v>51</v>
      </c>
      <c r="I123" s="239" t="s">
        <v>54</v>
      </c>
      <c r="J123" s="239" t="s">
        <v>337</v>
      </c>
      <c r="K123" s="268"/>
    </row>
    <row r="124" spans="2:11" s="1" customFormat="1" ht="17.25" customHeight="1">
      <c r="B124" s="267"/>
      <c r="C124" s="241" t="s">
        <v>338</v>
      </c>
      <c r="D124" s="241"/>
      <c r="E124" s="241"/>
      <c r="F124" s="242" t="s">
        <v>339</v>
      </c>
      <c r="G124" s="243"/>
      <c r="H124" s="241"/>
      <c r="I124" s="241"/>
      <c r="J124" s="241" t="s">
        <v>340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344</v>
      </c>
      <c r="D126" s="246"/>
      <c r="E126" s="246"/>
      <c r="F126" s="247" t="s">
        <v>341</v>
      </c>
      <c r="G126" s="226"/>
      <c r="H126" s="226" t="s">
        <v>381</v>
      </c>
      <c r="I126" s="226" t="s">
        <v>343</v>
      </c>
      <c r="J126" s="226">
        <v>120</v>
      </c>
      <c r="K126" s="272"/>
    </row>
    <row r="127" spans="2:11" s="1" customFormat="1" ht="15" customHeight="1">
      <c r="B127" s="269"/>
      <c r="C127" s="226" t="s">
        <v>390</v>
      </c>
      <c r="D127" s="226"/>
      <c r="E127" s="226"/>
      <c r="F127" s="247" t="s">
        <v>341</v>
      </c>
      <c r="G127" s="226"/>
      <c r="H127" s="226" t="s">
        <v>391</v>
      </c>
      <c r="I127" s="226" t="s">
        <v>343</v>
      </c>
      <c r="J127" s="226" t="s">
        <v>392</v>
      </c>
      <c r="K127" s="272"/>
    </row>
    <row r="128" spans="2:11" s="1" customFormat="1" ht="15" customHeight="1">
      <c r="B128" s="269"/>
      <c r="C128" s="226" t="s">
        <v>289</v>
      </c>
      <c r="D128" s="226"/>
      <c r="E128" s="226"/>
      <c r="F128" s="247" t="s">
        <v>341</v>
      </c>
      <c r="G128" s="226"/>
      <c r="H128" s="226" t="s">
        <v>393</v>
      </c>
      <c r="I128" s="226" t="s">
        <v>343</v>
      </c>
      <c r="J128" s="226" t="s">
        <v>392</v>
      </c>
      <c r="K128" s="272"/>
    </row>
    <row r="129" spans="2:11" s="1" customFormat="1" ht="15" customHeight="1">
      <c r="B129" s="269"/>
      <c r="C129" s="226" t="s">
        <v>352</v>
      </c>
      <c r="D129" s="226"/>
      <c r="E129" s="226"/>
      <c r="F129" s="247" t="s">
        <v>347</v>
      </c>
      <c r="G129" s="226"/>
      <c r="H129" s="226" t="s">
        <v>353</v>
      </c>
      <c r="I129" s="226" t="s">
        <v>343</v>
      </c>
      <c r="J129" s="226">
        <v>15</v>
      </c>
      <c r="K129" s="272"/>
    </row>
    <row r="130" spans="2:11" s="1" customFormat="1" ht="15" customHeight="1">
      <c r="B130" s="269"/>
      <c r="C130" s="250" t="s">
        <v>354</v>
      </c>
      <c r="D130" s="250"/>
      <c r="E130" s="250"/>
      <c r="F130" s="251" t="s">
        <v>347</v>
      </c>
      <c r="G130" s="250"/>
      <c r="H130" s="250" t="s">
        <v>355</v>
      </c>
      <c r="I130" s="250" t="s">
        <v>343</v>
      </c>
      <c r="J130" s="250">
        <v>15</v>
      </c>
      <c r="K130" s="272"/>
    </row>
    <row r="131" spans="2:11" s="1" customFormat="1" ht="15" customHeight="1">
      <c r="B131" s="269"/>
      <c r="C131" s="250" t="s">
        <v>356</v>
      </c>
      <c r="D131" s="250"/>
      <c r="E131" s="250"/>
      <c r="F131" s="251" t="s">
        <v>347</v>
      </c>
      <c r="G131" s="250"/>
      <c r="H131" s="250" t="s">
        <v>357</v>
      </c>
      <c r="I131" s="250" t="s">
        <v>343</v>
      </c>
      <c r="J131" s="250">
        <v>20</v>
      </c>
      <c r="K131" s="272"/>
    </row>
    <row r="132" spans="2:11" s="1" customFormat="1" ht="15" customHeight="1">
      <c r="B132" s="269"/>
      <c r="C132" s="250" t="s">
        <v>358</v>
      </c>
      <c r="D132" s="250"/>
      <c r="E132" s="250"/>
      <c r="F132" s="251" t="s">
        <v>347</v>
      </c>
      <c r="G132" s="250"/>
      <c r="H132" s="250" t="s">
        <v>359</v>
      </c>
      <c r="I132" s="250" t="s">
        <v>343</v>
      </c>
      <c r="J132" s="250">
        <v>20</v>
      </c>
      <c r="K132" s="272"/>
    </row>
    <row r="133" spans="2:11" s="1" customFormat="1" ht="15" customHeight="1">
      <c r="B133" s="269"/>
      <c r="C133" s="226" t="s">
        <v>346</v>
      </c>
      <c r="D133" s="226"/>
      <c r="E133" s="226"/>
      <c r="F133" s="247" t="s">
        <v>347</v>
      </c>
      <c r="G133" s="226"/>
      <c r="H133" s="226" t="s">
        <v>381</v>
      </c>
      <c r="I133" s="226" t="s">
        <v>343</v>
      </c>
      <c r="J133" s="226">
        <v>50</v>
      </c>
      <c r="K133" s="272"/>
    </row>
    <row r="134" spans="2:11" s="1" customFormat="1" ht="15" customHeight="1">
      <c r="B134" s="269"/>
      <c r="C134" s="226" t="s">
        <v>360</v>
      </c>
      <c r="D134" s="226"/>
      <c r="E134" s="226"/>
      <c r="F134" s="247" t="s">
        <v>347</v>
      </c>
      <c r="G134" s="226"/>
      <c r="H134" s="226" t="s">
        <v>381</v>
      </c>
      <c r="I134" s="226" t="s">
        <v>343</v>
      </c>
      <c r="J134" s="226">
        <v>50</v>
      </c>
      <c r="K134" s="272"/>
    </row>
    <row r="135" spans="2:11" s="1" customFormat="1" ht="15" customHeight="1">
      <c r="B135" s="269"/>
      <c r="C135" s="226" t="s">
        <v>366</v>
      </c>
      <c r="D135" s="226"/>
      <c r="E135" s="226"/>
      <c r="F135" s="247" t="s">
        <v>347</v>
      </c>
      <c r="G135" s="226"/>
      <c r="H135" s="226" t="s">
        <v>381</v>
      </c>
      <c r="I135" s="226" t="s">
        <v>343</v>
      </c>
      <c r="J135" s="226">
        <v>50</v>
      </c>
      <c r="K135" s="272"/>
    </row>
    <row r="136" spans="2:11" s="1" customFormat="1" ht="15" customHeight="1">
      <c r="B136" s="269"/>
      <c r="C136" s="226" t="s">
        <v>368</v>
      </c>
      <c r="D136" s="226"/>
      <c r="E136" s="226"/>
      <c r="F136" s="247" t="s">
        <v>347</v>
      </c>
      <c r="G136" s="226"/>
      <c r="H136" s="226" t="s">
        <v>381</v>
      </c>
      <c r="I136" s="226" t="s">
        <v>343</v>
      </c>
      <c r="J136" s="226">
        <v>50</v>
      </c>
      <c r="K136" s="272"/>
    </row>
    <row r="137" spans="2:11" s="1" customFormat="1" ht="15" customHeight="1">
      <c r="B137" s="269"/>
      <c r="C137" s="226" t="s">
        <v>369</v>
      </c>
      <c r="D137" s="226"/>
      <c r="E137" s="226"/>
      <c r="F137" s="247" t="s">
        <v>347</v>
      </c>
      <c r="G137" s="226"/>
      <c r="H137" s="226" t="s">
        <v>394</v>
      </c>
      <c r="I137" s="226" t="s">
        <v>343</v>
      </c>
      <c r="J137" s="226">
        <v>255</v>
      </c>
      <c r="K137" s="272"/>
    </row>
    <row r="138" spans="2:11" s="1" customFormat="1" ht="15" customHeight="1">
      <c r="B138" s="269"/>
      <c r="C138" s="226" t="s">
        <v>371</v>
      </c>
      <c r="D138" s="226"/>
      <c r="E138" s="226"/>
      <c r="F138" s="247" t="s">
        <v>341</v>
      </c>
      <c r="G138" s="226"/>
      <c r="H138" s="226" t="s">
        <v>395</v>
      </c>
      <c r="I138" s="226" t="s">
        <v>373</v>
      </c>
      <c r="J138" s="226"/>
      <c r="K138" s="272"/>
    </row>
    <row r="139" spans="2:11" s="1" customFormat="1" ht="15" customHeight="1">
      <c r="B139" s="269"/>
      <c r="C139" s="226" t="s">
        <v>374</v>
      </c>
      <c r="D139" s="226"/>
      <c r="E139" s="226"/>
      <c r="F139" s="247" t="s">
        <v>341</v>
      </c>
      <c r="G139" s="226"/>
      <c r="H139" s="226" t="s">
        <v>396</v>
      </c>
      <c r="I139" s="226" t="s">
        <v>376</v>
      </c>
      <c r="J139" s="226"/>
      <c r="K139" s="272"/>
    </row>
    <row r="140" spans="2:11" s="1" customFormat="1" ht="15" customHeight="1">
      <c r="B140" s="269"/>
      <c r="C140" s="226" t="s">
        <v>377</v>
      </c>
      <c r="D140" s="226"/>
      <c r="E140" s="226"/>
      <c r="F140" s="247" t="s">
        <v>341</v>
      </c>
      <c r="G140" s="226"/>
      <c r="H140" s="226" t="s">
        <v>377</v>
      </c>
      <c r="I140" s="226" t="s">
        <v>376</v>
      </c>
      <c r="J140" s="226"/>
      <c r="K140" s="272"/>
    </row>
    <row r="141" spans="2:11" s="1" customFormat="1" ht="15" customHeight="1">
      <c r="B141" s="269"/>
      <c r="C141" s="226" t="s">
        <v>35</v>
      </c>
      <c r="D141" s="226"/>
      <c r="E141" s="226"/>
      <c r="F141" s="247" t="s">
        <v>341</v>
      </c>
      <c r="G141" s="226"/>
      <c r="H141" s="226" t="s">
        <v>397</v>
      </c>
      <c r="I141" s="226" t="s">
        <v>376</v>
      </c>
      <c r="J141" s="226"/>
      <c r="K141" s="272"/>
    </row>
    <row r="142" spans="2:11" s="1" customFormat="1" ht="15" customHeight="1">
      <c r="B142" s="269"/>
      <c r="C142" s="226" t="s">
        <v>398</v>
      </c>
      <c r="D142" s="226"/>
      <c r="E142" s="226"/>
      <c r="F142" s="247" t="s">
        <v>341</v>
      </c>
      <c r="G142" s="226"/>
      <c r="H142" s="226" t="s">
        <v>399</v>
      </c>
      <c r="I142" s="226" t="s">
        <v>376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400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335</v>
      </c>
      <c r="D148" s="239"/>
      <c r="E148" s="239"/>
      <c r="F148" s="239" t="s">
        <v>336</v>
      </c>
      <c r="G148" s="240"/>
      <c r="H148" s="239" t="s">
        <v>51</v>
      </c>
      <c r="I148" s="239" t="s">
        <v>54</v>
      </c>
      <c r="J148" s="239" t="s">
        <v>337</v>
      </c>
      <c r="K148" s="238"/>
    </row>
    <row r="149" spans="2:11" s="1" customFormat="1" ht="17.25" customHeight="1">
      <c r="B149" s="237"/>
      <c r="C149" s="241" t="s">
        <v>338</v>
      </c>
      <c r="D149" s="241"/>
      <c r="E149" s="241"/>
      <c r="F149" s="242" t="s">
        <v>339</v>
      </c>
      <c r="G149" s="243"/>
      <c r="H149" s="241"/>
      <c r="I149" s="241"/>
      <c r="J149" s="241" t="s">
        <v>340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344</v>
      </c>
      <c r="D151" s="226"/>
      <c r="E151" s="226"/>
      <c r="F151" s="277" t="s">
        <v>341</v>
      </c>
      <c r="G151" s="226"/>
      <c r="H151" s="276" t="s">
        <v>381</v>
      </c>
      <c r="I151" s="276" t="s">
        <v>343</v>
      </c>
      <c r="J151" s="276">
        <v>120</v>
      </c>
      <c r="K151" s="272"/>
    </row>
    <row r="152" spans="2:11" s="1" customFormat="1" ht="15" customHeight="1">
      <c r="B152" s="249"/>
      <c r="C152" s="276" t="s">
        <v>390</v>
      </c>
      <c r="D152" s="226"/>
      <c r="E152" s="226"/>
      <c r="F152" s="277" t="s">
        <v>341</v>
      </c>
      <c r="G152" s="226"/>
      <c r="H152" s="276" t="s">
        <v>401</v>
      </c>
      <c r="I152" s="276" t="s">
        <v>343</v>
      </c>
      <c r="J152" s="276" t="s">
        <v>392</v>
      </c>
      <c r="K152" s="272"/>
    </row>
    <row r="153" spans="2:11" s="1" customFormat="1" ht="15" customHeight="1">
      <c r="B153" s="249"/>
      <c r="C153" s="276" t="s">
        <v>289</v>
      </c>
      <c r="D153" s="226"/>
      <c r="E153" s="226"/>
      <c r="F153" s="277" t="s">
        <v>341</v>
      </c>
      <c r="G153" s="226"/>
      <c r="H153" s="276" t="s">
        <v>402</v>
      </c>
      <c r="I153" s="276" t="s">
        <v>343</v>
      </c>
      <c r="J153" s="276" t="s">
        <v>392</v>
      </c>
      <c r="K153" s="272"/>
    </row>
    <row r="154" spans="2:11" s="1" customFormat="1" ht="15" customHeight="1">
      <c r="B154" s="249"/>
      <c r="C154" s="276" t="s">
        <v>346</v>
      </c>
      <c r="D154" s="226"/>
      <c r="E154" s="226"/>
      <c r="F154" s="277" t="s">
        <v>347</v>
      </c>
      <c r="G154" s="226"/>
      <c r="H154" s="276" t="s">
        <v>381</v>
      </c>
      <c r="I154" s="276" t="s">
        <v>343</v>
      </c>
      <c r="J154" s="276">
        <v>50</v>
      </c>
      <c r="K154" s="272"/>
    </row>
    <row r="155" spans="2:11" s="1" customFormat="1" ht="15" customHeight="1">
      <c r="B155" s="249"/>
      <c r="C155" s="276" t="s">
        <v>349</v>
      </c>
      <c r="D155" s="226"/>
      <c r="E155" s="226"/>
      <c r="F155" s="277" t="s">
        <v>341</v>
      </c>
      <c r="G155" s="226"/>
      <c r="H155" s="276" t="s">
        <v>381</v>
      </c>
      <c r="I155" s="276" t="s">
        <v>351</v>
      </c>
      <c r="J155" s="276"/>
      <c r="K155" s="272"/>
    </row>
    <row r="156" spans="2:11" s="1" customFormat="1" ht="15" customHeight="1">
      <c r="B156" s="249"/>
      <c r="C156" s="276" t="s">
        <v>360</v>
      </c>
      <c r="D156" s="226"/>
      <c r="E156" s="226"/>
      <c r="F156" s="277" t="s">
        <v>347</v>
      </c>
      <c r="G156" s="226"/>
      <c r="H156" s="276" t="s">
        <v>381</v>
      </c>
      <c r="I156" s="276" t="s">
        <v>343</v>
      </c>
      <c r="J156" s="276">
        <v>50</v>
      </c>
      <c r="K156" s="272"/>
    </row>
    <row r="157" spans="2:11" s="1" customFormat="1" ht="15" customHeight="1">
      <c r="B157" s="249"/>
      <c r="C157" s="276" t="s">
        <v>368</v>
      </c>
      <c r="D157" s="226"/>
      <c r="E157" s="226"/>
      <c r="F157" s="277" t="s">
        <v>347</v>
      </c>
      <c r="G157" s="226"/>
      <c r="H157" s="276" t="s">
        <v>381</v>
      </c>
      <c r="I157" s="276" t="s">
        <v>343</v>
      </c>
      <c r="J157" s="276">
        <v>50</v>
      </c>
      <c r="K157" s="272"/>
    </row>
    <row r="158" spans="2:11" s="1" customFormat="1" ht="15" customHeight="1">
      <c r="B158" s="249"/>
      <c r="C158" s="276" t="s">
        <v>366</v>
      </c>
      <c r="D158" s="226"/>
      <c r="E158" s="226"/>
      <c r="F158" s="277" t="s">
        <v>347</v>
      </c>
      <c r="G158" s="226"/>
      <c r="H158" s="276" t="s">
        <v>381</v>
      </c>
      <c r="I158" s="276" t="s">
        <v>343</v>
      </c>
      <c r="J158" s="276">
        <v>50</v>
      </c>
      <c r="K158" s="272"/>
    </row>
    <row r="159" spans="2:11" s="1" customFormat="1" ht="15" customHeight="1">
      <c r="B159" s="249"/>
      <c r="C159" s="276" t="s">
        <v>79</v>
      </c>
      <c r="D159" s="226"/>
      <c r="E159" s="226"/>
      <c r="F159" s="277" t="s">
        <v>341</v>
      </c>
      <c r="G159" s="226"/>
      <c r="H159" s="276" t="s">
        <v>403</v>
      </c>
      <c r="I159" s="276" t="s">
        <v>343</v>
      </c>
      <c r="J159" s="276" t="s">
        <v>404</v>
      </c>
      <c r="K159" s="272"/>
    </row>
    <row r="160" spans="2:11" s="1" customFormat="1" ht="15" customHeight="1">
      <c r="B160" s="249"/>
      <c r="C160" s="276" t="s">
        <v>405</v>
      </c>
      <c r="D160" s="226"/>
      <c r="E160" s="226"/>
      <c r="F160" s="277" t="s">
        <v>341</v>
      </c>
      <c r="G160" s="226"/>
      <c r="H160" s="276" t="s">
        <v>406</v>
      </c>
      <c r="I160" s="276" t="s">
        <v>376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407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335</v>
      </c>
      <c r="D166" s="239"/>
      <c r="E166" s="239"/>
      <c r="F166" s="239" t="s">
        <v>336</v>
      </c>
      <c r="G166" s="281"/>
      <c r="H166" s="282" t="s">
        <v>51</v>
      </c>
      <c r="I166" s="282" t="s">
        <v>54</v>
      </c>
      <c r="J166" s="239" t="s">
        <v>337</v>
      </c>
      <c r="K166" s="219"/>
    </row>
    <row r="167" spans="2:11" s="1" customFormat="1" ht="17.25" customHeight="1">
      <c r="B167" s="220"/>
      <c r="C167" s="241" t="s">
        <v>338</v>
      </c>
      <c r="D167" s="241"/>
      <c r="E167" s="241"/>
      <c r="F167" s="242" t="s">
        <v>339</v>
      </c>
      <c r="G167" s="283"/>
      <c r="H167" s="284"/>
      <c r="I167" s="284"/>
      <c r="J167" s="241" t="s">
        <v>340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344</v>
      </c>
      <c r="D169" s="226"/>
      <c r="E169" s="226"/>
      <c r="F169" s="247" t="s">
        <v>341</v>
      </c>
      <c r="G169" s="226"/>
      <c r="H169" s="226" t="s">
        <v>381</v>
      </c>
      <c r="I169" s="226" t="s">
        <v>343</v>
      </c>
      <c r="J169" s="226">
        <v>120</v>
      </c>
      <c r="K169" s="272"/>
    </row>
    <row r="170" spans="2:11" s="1" customFormat="1" ht="15" customHeight="1">
      <c r="B170" s="249"/>
      <c r="C170" s="226" t="s">
        <v>390</v>
      </c>
      <c r="D170" s="226"/>
      <c r="E170" s="226"/>
      <c r="F170" s="247" t="s">
        <v>341</v>
      </c>
      <c r="G170" s="226"/>
      <c r="H170" s="226" t="s">
        <v>391</v>
      </c>
      <c r="I170" s="226" t="s">
        <v>343</v>
      </c>
      <c r="J170" s="226" t="s">
        <v>392</v>
      </c>
      <c r="K170" s="272"/>
    </row>
    <row r="171" spans="2:11" s="1" customFormat="1" ht="15" customHeight="1">
      <c r="B171" s="249"/>
      <c r="C171" s="226" t="s">
        <v>289</v>
      </c>
      <c r="D171" s="226"/>
      <c r="E171" s="226"/>
      <c r="F171" s="247" t="s">
        <v>341</v>
      </c>
      <c r="G171" s="226"/>
      <c r="H171" s="226" t="s">
        <v>408</v>
      </c>
      <c r="I171" s="226" t="s">
        <v>343</v>
      </c>
      <c r="J171" s="226" t="s">
        <v>392</v>
      </c>
      <c r="K171" s="272"/>
    </row>
    <row r="172" spans="2:11" s="1" customFormat="1" ht="15" customHeight="1">
      <c r="B172" s="249"/>
      <c r="C172" s="226" t="s">
        <v>346</v>
      </c>
      <c r="D172" s="226"/>
      <c r="E172" s="226"/>
      <c r="F172" s="247" t="s">
        <v>347</v>
      </c>
      <c r="G172" s="226"/>
      <c r="H172" s="226" t="s">
        <v>408</v>
      </c>
      <c r="I172" s="226" t="s">
        <v>343</v>
      </c>
      <c r="J172" s="226">
        <v>50</v>
      </c>
      <c r="K172" s="272"/>
    </row>
    <row r="173" spans="2:11" s="1" customFormat="1" ht="15" customHeight="1">
      <c r="B173" s="249"/>
      <c r="C173" s="226" t="s">
        <v>349</v>
      </c>
      <c r="D173" s="226"/>
      <c r="E173" s="226"/>
      <c r="F173" s="247" t="s">
        <v>341</v>
      </c>
      <c r="G173" s="226"/>
      <c r="H173" s="226" t="s">
        <v>408</v>
      </c>
      <c r="I173" s="226" t="s">
        <v>351</v>
      </c>
      <c r="J173" s="226"/>
      <c r="K173" s="272"/>
    </row>
    <row r="174" spans="2:11" s="1" customFormat="1" ht="15" customHeight="1">
      <c r="B174" s="249"/>
      <c r="C174" s="226" t="s">
        <v>360</v>
      </c>
      <c r="D174" s="226"/>
      <c r="E174" s="226"/>
      <c r="F174" s="247" t="s">
        <v>347</v>
      </c>
      <c r="G174" s="226"/>
      <c r="H174" s="226" t="s">
        <v>408</v>
      </c>
      <c r="I174" s="226" t="s">
        <v>343</v>
      </c>
      <c r="J174" s="226">
        <v>50</v>
      </c>
      <c r="K174" s="272"/>
    </row>
    <row r="175" spans="2:11" s="1" customFormat="1" ht="15" customHeight="1">
      <c r="B175" s="249"/>
      <c r="C175" s="226" t="s">
        <v>368</v>
      </c>
      <c r="D175" s="226"/>
      <c r="E175" s="226"/>
      <c r="F175" s="247" t="s">
        <v>347</v>
      </c>
      <c r="G175" s="226"/>
      <c r="H175" s="226" t="s">
        <v>408</v>
      </c>
      <c r="I175" s="226" t="s">
        <v>343</v>
      </c>
      <c r="J175" s="226">
        <v>50</v>
      </c>
      <c r="K175" s="272"/>
    </row>
    <row r="176" spans="2:11" s="1" customFormat="1" ht="15" customHeight="1">
      <c r="B176" s="249"/>
      <c r="C176" s="226" t="s">
        <v>366</v>
      </c>
      <c r="D176" s="226"/>
      <c r="E176" s="226"/>
      <c r="F176" s="247" t="s">
        <v>347</v>
      </c>
      <c r="G176" s="226"/>
      <c r="H176" s="226" t="s">
        <v>408</v>
      </c>
      <c r="I176" s="226" t="s">
        <v>343</v>
      </c>
      <c r="J176" s="226">
        <v>50</v>
      </c>
      <c r="K176" s="272"/>
    </row>
    <row r="177" spans="2:11" s="1" customFormat="1" ht="15" customHeight="1">
      <c r="B177" s="249"/>
      <c r="C177" s="226" t="s">
        <v>93</v>
      </c>
      <c r="D177" s="226"/>
      <c r="E177" s="226"/>
      <c r="F177" s="247" t="s">
        <v>341</v>
      </c>
      <c r="G177" s="226"/>
      <c r="H177" s="226" t="s">
        <v>409</v>
      </c>
      <c r="I177" s="226" t="s">
        <v>410</v>
      </c>
      <c r="J177" s="226"/>
      <c r="K177" s="272"/>
    </row>
    <row r="178" spans="2:11" s="1" customFormat="1" ht="15" customHeight="1">
      <c r="B178" s="249"/>
      <c r="C178" s="226" t="s">
        <v>54</v>
      </c>
      <c r="D178" s="226"/>
      <c r="E178" s="226"/>
      <c r="F178" s="247" t="s">
        <v>341</v>
      </c>
      <c r="G178" s="226"/>
      <c r="H178" s="226" t="s">
        <v>411</v>
      </c>
      <c r="I178" s="226" t="s">
        <v>412</v>
      </c>
      <c r="J178" s="226">
        <v>1</v>
      </c>
      <c r="K178" s="272"/>
    </row>
    <row r="179" spans="2:11" s="1" customFormat="1" ht="15" customHeight="1">
      <c r="B179" s="249"/>
      <c r="C179" s="226" t="s">
        <v>50</v>
      </c>
      <c r="D179" s="226"/>
      <c r="E179" s="226"/>
      <c r="F179" s="247" t="s">
        <v>341</v>
      </c>
      <c r="G179" s="226"/>
      <c r="H179" s="226" t="s">
        <v>413</v>
      </c>
      <c r="I179" s="226" t="s">
        <v>343</v>
      </c>
      <c r="J179" s="226">
        <v>20</v>
      </c>
      <c r="K179" s="272"/>
    </row>
    <row r="180" spans="2:11" s="1" customFormat="1" ht="15" customHeight="1">
      <c r="B180" s="249"/>
      <c r="C180" s="226" t="s">
        <v>51</v>
      </c>
      <c r="D180" s="226"/>
      <c r="E180" s="226"/>
      <c r="F180" s="247" t="s">
        <v>341</v>
      </c>
      <c r="G180" s="226"/>
      <c r="H180" s="226" t="s">
        <v>414</v>
      </c>
      <c r="I180" s="226" t="s">
        <v>343</v>
      </c>
      <c r="J180" s="226">
        <v>255</v>
      </c>
      <c r="K180" s="272"/>
    </row>
    <row r="181" spans="2:11" s="1" customFormat="1" ht="15" customHeight="1">
      <c r="B181" s="249"/>
      <c r="C181" s="226" t="s">
        <v>94</v>
      </c>
      <c r="D181" s="226"/>
      <c r="E181" s="226"/>
      <c r="F181" s="247" t="s">
        <v>341</v>
      </c>
      <c r="G181" s="226"/>
      <c r="H181" s="226" t="s">
        <v>305</v>
      </c>
      <c r="I181" s="226" t="s">
        <v>343</v>
      </c>
      <c r="J181" s="226">
        <v>10</v>
      </c>
      <c r="K181" s="272"/>
    </row>
    <row r="182" spans="2:11" s="1" customFormat="1" ht="15" customHeight="1">
      <c r="B182" s="249"/>
      <c r="C182" s="226" t="s">
        <v>95</v>
      </c>
      <c r="D182" s="226"/>
      <c r="E182" s="226"/>
      <c r="F182" s="247" t="s">
        <v>341</v>
      </c>
      <c r="G182" s="226"/>
      <c r="H182" s="226" t="s">
        <v>415</v>
      </c>
      <c r="I182" s="226" t="s">
        <v>376</v>
      </c>
      <c r="J182" s="226"/>
      <c r="K182" s="272"/>
    </row>
    <row r="183" spans="2:11" s="1" customFormat="1" ht="15" customHeight="1">
      <c r="B183" s="249"/>
      <c r="C183" s="226" t="s">
        <v>416</v>
      </c>
      <c r="D183" s="226"/>
      <c r="E183" s="226"/>
      <c r="F183" s="247" t="s">
        <v>341</v>
      </c>
      <c r="G183" s="226"/>
      <c r="H183" s="226" t="s">
        <v>417</v>
      </c>
      <c r="I183" s="226" t="s">
        <v>376</v>
      </c>
      <c r="J183" s="226"/>
      <c r="K183" s="272"/>
    </row>
    <row r="184" spans="2:11" s="1" customFormat="1" ht="15" customHeight="1">
      <c r="B184" s="249"/>
      <c r="C184" s="226" t="s">
        <v>405</v>
      </c>
      <c r="D184" s="226"/>
      <c r="E184" s="226"/>
      <c r="F184" s="247" t="s">
        <v>341</v>
      </c>
      <c r="G184" s="226"/>
      <c r="H184" s="226" t="s">
        <v>418</v>
      </c>
      <c r="I184" s="226" t="s">
        <v>376</v>
      </c>
      <c r="J184" s="226"/>
      <c r="K184" s="272"/>
    </row>
    <row r="185" spans="2:11" s="1" customFormat="1" ht="15" customHeight="1">
      <c r="B185" s="249"/>
      <c r="C185" s="226" t="s">
        <v>97</v>
      </c>
      <c r="D185" s="226"/>
      <c r="E185" s="226"/>
      <c r="F185" s="247" t="s">
        <v>347</v>
      </c>
      <c r="G185" s="226"/>
      <c r="H185" s="226" t="s">
        <v>419</v>
      </c>
      <c r="I185" s="226" t="s">
        <v>343</v>
      </c>
      <c r="J185" s="226">
        <v>50</v>
      </c>
      <c r="K185" s="272"/>
    </row>
    <row r="186" spans="2:11" s="1" customFormat="1" ht="15" customHeight="1">
      <c r="B186" s="249"/>
      <c r="C186" s="226" t="s">
        <v>420</v>
      </c>
      <c r="D186" s="226"/>
      <c r="E186" s="226"/>
      <c r="F186" s="247" t="s">
        <v>347</v>
      </c>
      <c r="G186" s="226"/>
      <c r="H186" s="226" t="s">
        <v>421</v>
      </c>
      <c r="I186" s="226" t="s">
        <v>422</v>
      </c>
      <c r="J186" s="226"/>
      <c r="K186" s="272"/>
    </row>
    <row r="187" spans="2:11" s="1" customFormat="1" ht="15" customHeight="1">
      <c r="B187" s="249"/>
      <c r="C187" s="226" t="s">
        <v>423</v>
      </c>
      <c r="D187" s="226"/>
      <c r="E187" s="226"/>
      <c r="F187" s="247" t="s">
        <v>347</v>
      </c>
      <c r="G187" s="226"/>
      <c r="H187" s="226" t="s">
        <v>424</v>
      </c>
      <c r="I187" s="226" t="s">
        <v>422</v>
      </c>
      <c r="J187" s="226"/>
      <c r="K187" s="272"/>
    </row>
    <row r="188" spans="2:11" s="1" customFormat="1" ht="15" customHeight="1">
      <c r="B188" s="249"/>
      <c r="C188" s="226" t="s">
        <v>425</v>
      </c>
      <c r="D188" s="226"/>
      <c r="E188" s="226"/>
      <c r="F188" s="247" t="s">
        <v>347</v>
      </c>
      <c r="G188" s="226"/>
      <c r="H188" s="226" t="s">
        <v>426</v>
      </c>
      <c r="I188" s="226" t="s">
        <v>422</v>
      </c>
      <c r="J188" s="226"/>
      <c r="K188" s="272"/>
    </row>
    <row r="189" spans="2:11" s="1" customFormat="1" ht="15" customHeight="1">
      <c r="B189" s="249"/>
      <c r="C189" s="285" t="s">
        <v>427</v>
      </c>
      <c r="D189" s="226"/>
      <c r="E189" s="226"/>
      <c r="F189" s="247" t="s">
        <v>347</v>
      </c>
      <c r="G189" s="226"/>
      <c r="H189" s="226" t="s">
        <v>428</v>
      </c>
      <c r="I189" s="226" t="s">
        <v>429</v>
      </c>
      <c r="J189" s="286" t="s">
        <v>430</v>
      </c>
      <c r="K189" s="272"/>
    </row>
    <row r="190" spans="2:11" s="1" customFormat="1" ht="15" customHeight="1">
      <c r="B190" s="249"/>
      <c r="C190" s="285" t="s">
        <v>39</v>
      </c>
      <c r="D190" s="226"/>
      <c r="E190" s="226"/>
      <c r="F190" s="247" t="s">
        <v>341</v>
      </c>
      <c r="G190" s="226"/>
      <c r="H190" s="223" t="s">
        <v>431</v>
      </c>
      <c r="I190" s="226" t="s">
        <v>432</v>
      </c>
      <c r="J190" s="226"/>
      <c r="K190" s="272"/>
    </row>
    <row r="191" spans="2:11" s="1" customFormat="1" ht="15" customHeight="1">
      <c r="B191" s="249"/>
      <c r="C191" s="285" t="s">
        <v>433</v>
      </c>
      <c r="D191" s="226"/>
      <c r="E191" s="226"/>
      <c r="F191" s="247" t="s">
        <v>341</v>
      </c>
      <c r="G191" s="226"/>
      <c r="H191" s="226" t="s">
        <v>434</v>
      </c>
      <c r="I191" s="226" t="s">
        <v>376</v>
      </c>
      <c r="J191" s="226"/>
      <c r="K191" s="272"/>
    </row>
    <row r="192" spans="2:11" s="1" customFormat="1" ht="15" customHeight="1">
      <c r="B192" s="249"/>
      <c r="C192" s="285" t="s">
        <v>435</v>
      </c>
      <c r="D192" s="226"/>
      <c r="E192" s="226"/>
      <c r="F192" s="247" t="s">
        <v>341</v>
      </c>
      <c r="G192" s="226"/>
      <c r="H192" s="226" t="s">
        <v>436</v>
      </c>
      <c r="I192" s="226" t="s">
        <v>376</v>
      </c>
      <c r="J192" s="226"/>
      <c r="K192" s="272"/>
    </row>
    <row r="193" spans="2:11" s="1" customFormat="1" ht="15" customHeight="1">
      <c r="B193" s="249"/>
      <c r="C193" s="285" t="s">
        <v>437</v>
      </c>
      <c r="D193" s="226"/>
      <c r="E193" s="226"/>
      <c r="F193" s="247" t="s">
        <v>347</v>
      </c>
      <c r="G193" s="226"/>
      <c r="H193" s="226" t="s">
        <v>438</v>
      </c>
      <c r="I193" s="226" t="s">
        <v>376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439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440</v>
      </c>
      <c r="D200" s="288"/>
      <c r="E200" s="288"/>
      <c r="F200" s="288" t="s">
        <v>441</v>
      </c>
      <c r="G200" s="289"/>
      <c r="H200" s="343" t="s">
        <v>442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432</v>
      </c>
      <c r="D202" s="226"/>
      <c r="E202" s="226"/>
      <c r="F202" s="247" t="s">
        <v>40</v>
      </c>
      <c r="G202" s="226"/>
      <c r="H202" s="344" t="s">
        <v>443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41</v>
      </c>
      <c r="G203" s="226"/>
      <c r="H203" s="344" t="s">
        <v>444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44</v>
      </c>
      <c r="G204" s="226"/>
      <c r="H204" s="344" t="s">
        <v>445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42</v>
      </c>
      <c r="G205" s="226"/>
      <c r="H205" s="344" t="s">
        <v>446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43</v>
      </c>
      <c r="G206" s="226"/>
      <c r="H206" s="344" t="s">
        <v>447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388</v>
      </c>
      <c r="D208" s="226"/>
      <c r="E208" s="226"/>
      <c r="F208" s="247" t="s">
        <v>73</v>
      </c>
      <c r="G208" s="226"/>
      <c r="H208" s="344" t="s">
        <v>448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283</v>
      </c>
      <c r="G209" s="226"/>
      <c r="H209" s="344" t="s">
        <v>284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281</v>
      </c>
      <c r="G210" s="226"/>
      <c r="H210" s="344" t="s">
        <v>449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285</v>
      </c>
      <c r="G211" s="285"/>
      <c r="H211" s="345" t="s">
        <v>286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287</v>
      </c>
      <c r="G212" s="285"/>
      <c r="H212" s="345" t="s">
        <v>450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412</v>
      </c>
      <c r="D214" s="226"/>
      <c r="E214" s="226"/>
      <c r="F214" s="247">
        <v>1</v>
      </c>
      <c r="G214" s="285"/>
      <c r="H214" s="345" t="s">
        <v>451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452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453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454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2022-04-07T12:54:14Z</dcterms:created>
  <dcterms:modified xsi:type="dcterms:W3CDTF">2022-04-07T12:55:42Z</dcterms:modified>
  <cp:category/>
  <cp:version/>
  <cp:contentType/>
  <cp:contentStatus/>
</cp:coreProperties>
</file>