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01 - Oprava MK U Pi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'2022-01 - Oprava MK U Piv...'!$C$83:$K$185</definedName>
    <definedName name="_xlnm.Print_Area" localSheetId="1">'2022-01 - Oprava MK U Piv...'!$C$4:$J$37,'2022-01 - Oprava MK U Piv...'!$C$43:$J$67,'2022-01 - Oprava MK U Piv...'!$C$73:$K$185</definedName>
    <definedName name="_xlnm.Print_Titles" localSheetId="1">'2022-01 - Oprava MK U Piv...'!$83:$83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3"/>
  <c r="BH183"/>
  <c r="BG183"/>
  <c r="BF183"/>
  <c r="T183"/>
  <c r="T182"/>
  <c r="R183"/>
  <c r="R182"/>
  <c r="P183"/>
  <c r="P182"/>
  <c r="BI179"/>
  <c r="BH179"/>
  <c r="BG179"/>
  <c r="BF179"/>
  <c r="T179"/>
  <c r="T178"/>
  <c r="R179"/>
  <c r="R178"/>
  <c r="P179"/>
  <c r="P178"/>
  <c r="BI175"/>
  <c r="BH175"/>
  <c r="BG175"/>
  <c r="BF175"/>
  <c r="T175"/>
  <c r="T174"/>
  <c r="T173"/>
  <c r="R175"/>
  <c r="R174"/>
  <c r="R173"/>
  <c r="P175"/>
  <c r="P174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5"/>
  <c r="BH125"/>
  <c r="BG125"/>
  <c r="BF125"/>
  <c r="T125"/>
  <c r="R125"/>
  <c r="P125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0"/>
  <c r="BH100"/>
  <c r="BG100"/>
  <c r="BF100"/>
  <c r="T100"/>
  <c r="R100"/>
  <c r="P100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F78"/>
  <c r="E76"/>
  <c r="F48"/>
  <c r="E46"/>
  <c r="J22"/>
  <c r="E22"/>
  <c r="J81"/>
  <c r="J21"/>
  <c r="J19"/>
  <c r="E19"/>
  <c r="J50"/>
  <c r="J18"/>
  <c r="J16"/>
  <c r="E16"/>
  <c r="F81"/>
  <c r="J15"/>
  <c r="J13"/>
  <c r="E13"/>
  <c r="F80"/>
  <c r="J12"/>
  <c r="J10"/>
  <c r="J48"/>
  <c i="1" r="L50"/>
  <c r="AM50"/>
  <c r="AM49"/>
  <c r="L49"/>
  <c r="AM47"/>
  <c r="L47"/>
  <c r="L45"/>
  <c r="L44"/>
  <c i="2" r="BK179"/>
  <c r="BK175"/>
  <c r="J165"/>
  <c r="J157"/>
  <c r="BK145"/>
  <c r="BK125"/>
  <c r="BK107"/>
  <c r="J90"/>
  <c r="J138"/>
  <c r="J119"/>
  <c r="J100"/>
  <c r="BK90"/>
  <c r="J175"/>
  <c r="BK165"/>
  <c r="BK157"/>
  <c r="J145"/>
  <c r="BK119"/>
  <c r="BK111"/>
  <c i="1" r="AS54"/>
  <c i="2" r="BK138"/>
  <c r="J125"/>
  <c r="J107"/>
  <c r="J87"/>
  <c r="BK183"/>
  <c r="BK168"/>
  <c r="J162"/>
  <c r="BK148"/>
  <c r="BK133"/>
  <c r="BK115"/>
  <c r="J94"/>
  <c r="J154"/>
  <c r="BK127"/>
  <c r="J111"/>
  <c r="J183"/>
  <c r="J179"/>
  <c r="J168"/>
  <c r="BK162"/>
  <c r="J148"/>
  <c r="J127"/>
  <c r="BK100"/>
  <c r="BK87"/>
  <c r="BK154"/>
  <c r="J133"/>
  <c r="J115"/>
  <c r="BK94"/>
  <c l="1" r="R93"/>
  <c r="P93"/>
  <c r="T93"/>
  <c r="BK86"/>
  <c r="J86"/>
  <c r="J57"/>
  <c r="R86"/>
  <c r="P110"/>
  <c r="R110"/>
  <c r="BK144"/>
  <c r="J144"/>
  <c r="J61"/>
  <c r="R144"/>
  <c r="BK161"/>
  <c r="J161"/>
  <c r="J62"/>
  <c r="R161"/>
  <c r="P86"/>
  <c r="T86"/>
  <c r="BK110"/>
  <c r="J110"/>
  <c r="J60"/>
  <c r="T110"/>
  <c r="P144"/>
  <c r="T144"/>
  <c r="P161"/>
  <c r="T161"/>
  <c r="BK93"/>
  <c r="J93"/>
  <c r="J58"/>
  <c r="BK106"/>
  <c r="J106"/>
  <c r="J59"/>
  <c r="BK178"/>
  <c r="J178"/>
  <c r="J65"/>
  <c r="BK174"/>
  <c r="BK182"/>
  <c r="J182"/>
  <c r="J66"/>
  <c r="F50"/>
  <c r="J78"/>
  <c r="J80"/>
  <c r="BE87"/>
  <c r="BE90"/>
  <c r="BE100"/>
  <c r="BE111"/>
  <c r="BE119"/>
  <c r="BE125"/>
  <c r="BE127"/>
  <c r="BE133"/>
  <c r="BE154"/>
  <c r="F51"/>
  <c r="J51"/>
  <c r="BE94"/>
  <c r="BE107"/>
  <c r="BE115"/>
  <c r="BE138"/>
  <c r="BE145"/>
  <c r="BE148"/>
  <c r="BE157"/>
  <c r="BE162"/>
  <c r="BE165"/>
  <c r="BE168"/>
  <c r="BE175"/>
  <c r="BE179"/>
  <c r="BE183"/>
  <c r="F32"/>
  <c i="1" r="BA55"/>
  <c r="BA54"/>
  <c r="W30"/>
  <c i="2" r="F33"/>
  <c i="1" r="BB55"/>
  <c r="BB54"/>
  <c r="W31"/>
  <c i="2" r="F35"/>
  <c i="1" r="BD55"/>
  <c r="BD54"/>
  <c r="W33"/>
  <c i="2" r="J32"/>
  <c i="1" r="AW55"/>
  <c i="2" r="F34"/>
  <c i="1" r="BC55"/>
  <c r="BC54"/>
  <c r="AY54"/>
  <c i="2" l="1" r="R85"/>
  <c r="R84"/>
  <c r="BK173"/>
  <c r="J173"/>
  <c r="J63"/>
  <c r="T85"/>
  <c r="T84"/>
  <c r="P85"/>
  <c r="P84"/>
  <c i="1" r="AU55"/>
  <c i="2" r="BK85"/>
  <c r="J85"/>
  <c r="J56"/>
  <c r="J174"/>
  <c r="J64"/>
  <c i="1" r="AW54"/>
  <c r="AK30"/>
  <c i="2" r="J31"/>
  <c i="1" r="AV55"/>
  <c r="AT55"/>
  <c r="AU54"/>
  <c r="AX54"/>
  <c r="W32"/>
  <c i="2" r="F31"/>
  <c i="1" r="AZ55"/>
  <c r="AZ54"/>
  <c r="W29"/>
  <c i="2" l="1" r="BK84"/>
  <c r="J84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<sst xmlns="http://schemas.openxmlformats.org/spreadsheetml/2006/main">
  <si>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</si>
  <si>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</si>
  <si>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</si>
  <si>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</si>
  <si>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</si>
  <si>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{a261c95c-2286-4350-b9af-1c48436cabd0}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</si>
  <si>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</si>
  <si>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</si>
  <si>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</si>
  <si>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</si>
  <si>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</si>
  <si>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</si>
  <si>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</si>
  <si>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</si>
  <si>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</si>
  <si>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</si>
  <si>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</si>
  <si>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MK U Pivovaru</t>
  </si>
  <si>
    <t>KSO:</t>
  </si>
  <si>
    <t/>
  </si>
  <si>
    <t>CC-CZ:</t>
  </si>
  <si>
    <t>Místo:</t>
  </si>
  <si>
    <t xml:space="preserve"> </t>
  </si>
  <si>
    <t>Datum:</t>
  </si>
  <si>
    <t>19. 1. 2022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</si>
  <si>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</si>
  <si>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</si>
  <si>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</si>
  <si>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</si>
  <si>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</si>
  <si>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</si>
  <si>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</si>
  <si>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</si>
  <si>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</si>
  <si>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</si>
  <si>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</si>
  <si>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</si>
  <si>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</si>
  <si>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</si>
  <si>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</si>
  <si>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</si>
  <si>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</si>
  <si>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</si>
  <si>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</si>
  <si>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</si>
  <si>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</si>
  <si>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</si>
  <si>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</si>
  <si>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</si>
  <si>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</si>
  <si>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</si>
  <si>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</si>
  <si>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</si>
  <si>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</si>
  <si>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</si>
  <si>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</si>
  <si>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</si>
  <si>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</si>
  <si>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</si>
  <si>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</si>
  <si>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</si>
  <si>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</si>
  <si>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</si>
  <si>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</si>
  <si>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</si>
  <si>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</si>
  <si>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</si>
  <si>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</si>
  <si>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</si>
  <si>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</si>
  <si>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</si>
  <si>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</si>
  <si>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</si>
  <si>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</si>
  <si>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</si>
  <si>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</si>
  <si>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</si>
  <si>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</si>
  <si>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</si>
  <si>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</si>
  <si>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</si>
  <si>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</si>
  <si>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</si>
  <si>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</si>
  <si>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</si>
  <si>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</si>
  <si>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</si>
  <si>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</si>
  <si>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</si>
  <si>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</si>
  <si>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</si>
  <si>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</si>
  <si>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</si>
  <si>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</si>
  <si>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</si>
  <si>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</si>
  <si>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</si>
  <si>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</si>
  <si>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</si>
  <si>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</si>
  <si>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</si>
  <si>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</si>
  <si>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</si>
  <si>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</si>
  <si>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</si>
  <si>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</si>
  <si>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</si>
  <si>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</si>
  <si>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</si>
  <si>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</si>
  <si>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</si>
  <si>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113154332</t>
  </si>
  <si>
    <t>Frézování živičného krytu tl 40 mm pruh š přes 1 do 2 m pl přes 1000 do 10000 m2 bez překážek v trase</t>
  </si>
  <si>
    <t>m2</t>
  </si>
  <si>
    <t>CS ÚRS 2022 01</t>
  </si>
  <si>
    <t>4</t>
  </si>
  <si>
    <t>-1958438729</t>
  </si>
  <si>
    <t>PP</t>
  </si>
  <si>
    <t>Frézování živičného podkladu nebo krytu s naložením na dopravní prostředek plochy přes 1 000 do 10 000 m2 bez překážek v trase pruhu šířky přes 1 m do 2 m, tloušťky vrstvy 40 mm</t>
  </si>
  <si>
    <t>Online PSC</t>
  </si>
  <si>
    <t>https://podminky.urs.cz/item/CS_URS_2022_01/113154332</t>
  </si>
  <si>
    <t>113154463</t>
  </si>
  <si>
    <t>Frézování živičného krytu tl 40 mm pruh š přes 1 do 2 m pl přes 10000 m2 s překážkami v trase</t>
  </si>
  <si>
    <t>1721857697</t>
  </si>
  <si>
    <t>Frézování živičného podkladu nebo krytu s naložením na dopravní prostředek plochy přes 10 000 m2 s překážkami v trase pruhu šířky do 2 m, tloušťky vrstvy 40 mm</t>
  </si>
  <si>
    <t>https://podminky.urs.cz/item/CS_URS_2022_01/113154463</t>
  </si>
  <si>
    <t>5</t>
  </si>
  <si>
    <t>Komunikace pozemní</t>
  </si>
  <si>
    <t>3</t>
  </si>
  <si>
    <t>573211109</t>
  </si>
  <si>
    <t>Postřik živičný spojovací z asfaltu v množství 0,50 kg/m2</t>
  </si>
  <si>
    <t>1440135806</t>
  </si>
  <si>
    <t>Postřik spojovací PS bez posypu kamenivem z asfaltu silničního, v množství 0,50 kg/m2</t>
  </si>
  <si>
    <t>https://podminky.urs.cz/item/CS_URS_2022_01/573211109</t>
  </si>
  <si>
    <t>VV</t>
  </si>
  <si>
    <t>2800" komunikace</t>
  </si>
  <si>
    <t>1000" parkoviště</t>
  </si>
  <si>
    <t>Součet</t>
  </si>
  <si>
    <t>577134111</t>
  </si>
  <si>
    <t>Asfaltový beton vrstva obrusná ACO 11 (ABS) tř. I tl 40 mm š do 3 m z nemodifikovaného asfaltu</t>
  </si>
  <si>
    <t>-406459581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</si>
  <si>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</si>
  <si>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</si>
  <si>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1000"parkoviště</t>
  </si>
  <si>
    <t>8</t>
  </si>
  <si>
    <t>Trubní vedení</t>
  </si>
  <si>
    <t>899131111</t>
  </si>
  <si>
    <t>Výměna šachtového rámu s osazením a dodáním litinového rámu s patkou</t>
  </si>
  <si>
    <t>kus</t>
  </si>
  <si>
    <t>277046214</t>
  </si>
  <si>
    <t>Výměna šachtového rámu tř. D 400 včetně poklopu s osazením a dodáním nového rámu litinového s patkou</t>
  </si>
  <si>
    <t>https://podminky.urs.cz/item/CS_URS_2022_01/899131111</t>
  </si>
  <si>
    <t>9</t>
  </si>
  <si>
    <t>Ostatní konstrukce a práce, bourání</t>
  </si>
  <si>
    <t>6</t>
  </si>
  <si>
    <t>915211112</t>
  </si>
  <si>
    <t>Vodorovné dopravní značení dělící čáry souvislé š 125 mm retroreflexní bílý plast</t>
  </si>
  <si>
    <t>m</t>
  </si>
  <si>
    <t>-1065258571</t>
  </si>
  <si>
    <t>Vodorovné dopravní značení stříkaným plastem dělící čára šířky 125 mm souvislá bílá retroreflexní</t>
  </si>
  <si>
    <t>https://podminky.urs.cz/item/CS_URS_2022_01/915211112</t>
  </si>
  <si>
    <t>86*5,5 "oddělení parkovacích míst</t>
  </si>
  <si>
    <t>7</t>
  </si>
  <si>
    <t>915211116</t>
  </si>
  <si>
    <t>Vodorovné dopravní značení dělící čáry souvislé š 125 mm retroreflexní žlutý plast</t>
  </si>
  <si>
    <t>1956818939</t>
  </si>
  <si>
    <t>Vodorovné dopravní značení stříkaným plastem dělící čára šířky 125 mm souvislá žlutá retroreflexní</t>
  </si>
  <si>
    <t>https://podminky.urs.cz/item/CS_URS_2022_01/915211116</t>
  </si>
  <si>
    <t>90" zvýraznění zákazu parkování - oblouky v křižovatkách</t>
  </si>
  <si>
    <t>915231112</t>
  </si>
  <si>
    <t>Vodorovné dopravní značení přechody pro chodce, šipky, symboly retroreflexní bílý plast</t>
  </si>
  <si>
    <t>179780641</t>
  </si>
  <si>
    <t>Vodorovné dopravní značení stříkaným plastem přechody pro chodce, šipky, symboly nápisy bílé retroreflexní</t>
  </si>
  <si>
    <t>https://podminky.urs.cz/item/CS_URS_2022_01/915231112</t>
  </si>
  <si>
    <t>4"symbol invalida</t>
  </si>
  <si>
    <t>135 *0,5 "135 číslic pro označení parkovacích míst v. 0,5 m</t>
  </si>
  <si>
    <t>916781111R</t>
  </si>
  <si>
    <t>Demontáž a zpětná montáž stávajícího zpomalovacího prahu</t>
  </si>
  <si>
    <t>Specifikace</t>
  </si>
  <si>
    <t>-1243095114</t>
  </si>
  <si>
    <t>10</t>
  </si>
  <si>
    <t>919122132</t>
  </si>
  <si>
    <t>Těsnění spár zálivkou za tepla pro komůrky š 20 mm hl 40 mm s těsnicím profilem</t>
  </si>
  <si>
    <t>662487289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</si>
  <si>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</si>
  <si>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https://podminky.urs.cz/item/CS_URS_2022_01/919122132</t>
  </si>
  <si>
    <t>350</t>
  </si>
  <si>
    <t>25</t>
  </si>
  <si>
    <t>11</t>
  </si>
  <si>
    <t>919735111</t>
  </si>
  <si>
    <t>Řezání stávajícího živičného krytu hl do 50 mm</t>
  </si>
  <si>
    <t>-1371242815</t>
  </si>
  <si>
    <t>Řezání stávajícího živičného krytu nebo podkladu hloubky do 50 mm</t>
  </si>
  <si>
    <t>https://podminky.urs.cz/item/CS_URS_2022_01/919735111</t>
  </si>
  <si>
    <t>12</t>
  </si>
  <si>
    <t>938909311</t>
  </si>
  <si>
    <t>Čištění vozovek metením strojně podkladu nebo krytu betonového nebo živičného</t>
  </si>
  <si>
    <t>209156393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</si>
  <si>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</si>
  <si>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</si>
  <si>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>2800</t>
  </si>
  <si>
    <t>1000</t>
  </si>
  <si>
    <t>997</t>
  </si>
  <si>
    <t>Přesun sutě</t>
  </si>
  <si>
    <t>13</t>
  </si>
  <si>
    <t>997221551</t>
  </si>
  <si>
    <t>Vodorovná doprava suti ze sypkých materiálů do 1 km</t>
  </si>
  <si>
    <t>t</t>
  </si>
  <si>
    <t>-79326636</t>
  </si>
  <si>
    <t>Vodorovná doprava suti bez naložení, ale se složením a s hrubým urovnáním ze sypkých materiálů, na vzdálenost do 1 km</t>
  </si>
  <si>
    <t>https://podminky.urs.cz/item/CS_URS_2022_01/997221551</t>
  </si>
  <si>
    <t>14</t>
  </si>
  <si>
    <t>997221559</t>
  </si>
  <si>
    <t>Příplatek ZKD 1 km u vodorovné dopravy suti ze sypkých materiálů</t>
  </si>
  <si>
    <t>1539762764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</si>
  <si>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</si>
  <si>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</si>
  <si>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449,95" prřeprava do 40 km (AZS KV)</t>
  </si>
  <si>
    <t>449,95*40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</si>
  <si>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</si>
  <si>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</si>
  <si>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-1236196228</t>
  </si>
  <si>
    <t>https://podminky.urs.cz/item/CS_URS_2022_01/997221873</t>
  </si>
  <si>
    <t>16</t>
  </si>
  <si>
    <t>997221875</t>
  </si>
  <si>
    <t>Poplatek za uložení stavebního odpadu na recyklační skládce (skládkovné) asfaltového bez obsahu dehtu zatříděného do Katalogu odpadů pod kódem 17 03 02</t>
  </si>
  <si>
    <t>-1707942615</t>
  </si>
  <si>
    <t>https://podminky.urs.cz/item/CS_URS_2022_01/997221875</t>
  </si>
  <si>
    <t>373,95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</si>
  <si>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</si>
  <si>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</si>
  <si>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</si>
  <si>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</si>
  <si>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</si>
  <si>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-367233197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</si>
  <si>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</si>
  <si>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</si>
  <si>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18</t>
  </si>
  <si>
    <t>998225191</t>
  </si>
  <si>
    <t>Příplatek k přesunu hmot pro pozemní komunikace s krytem z kamene, živičným, betonovým do 1000 m</t>
  </si>
  <si>
    <t>1292691009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</si>
  <si>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</si>
  <si>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https://podminky.urs.cz/item/CS_URS_2022_01/998225191</t>
  </si>
  <si>
    <t>19</t>
  </si>
  <si>
    <t>998225194</t>
  </si>
  <si>
    <t>Příplatek k přesunu hmot pro pozemní komunikace s krytem z kamene, živičným, betonovým do 5000 m</t>
  </si>
  <si>
    <t>-1886292794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</si>
  <si>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</si>
  <si>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https://podminky.urs.cz/item/CS_URS_2022_01/998225194</t>
  </si>
  <si>
    <t>398,406" prřeprava do 15 km (Obalovna Cheb/Dolní Rychnov)</t>
  </si>
  <si>
    <t>398,406*15 'Přepočtené koeficientem množství</t>
  </si>
  <si>
    <t>VRN</t>
  </si>
  <si>
    <t>Vedlejší rozpočtové náklady</t>
  </si>
  <si>
    <t>VRN1</t>
  </si>
  <si>
    <t>Průzkumné, geodetické a projektové práce</t>
  </si>
  <si>
    <t>22</t>
  </si>
  <si>
    <t>012002000</t>
  </si>
  <si>
    <t>Geodetické práce</t>
  </si>
  <si>
    <t>soubor</t>
  </si>
  <si>
    <t>1024</t>
  </si>
  <si>
    <t>-379864791</t>
  </si>
  <si>
    <t>Geodetické práce - zaměření skutečně provedených prací</t>
  </si>
  <si>
    <t>https://podminky.urs.cz/item/CS_URS_2022_01/012002000</t>
  </si>
  <si>
    <t>VRN4</t>
  </si>
  <si>
    <t>Inženýrská činnost</t>
  </si>
  <si>
    <t>20</t>
  </si>
  <si>
    <t>043203000</t>
  </si>
  <si>
    <t>Měření, monitoring, rozbory bez rozlišení</t>
  </si>
  <si>
    <t>Soubor</t>
  </si>
  <si>
    <t>-796146392</t>
  </si>
  <si>
    <t>Měření, monitoring, rozbory bez rozlišení (rozbor živice PAU)</t>
  </si>
  <si>
    <t>https://podminky.urs.cz/item/CS_URS_2022_01/043203000</t>
  </si>
  <si>
    <t>VRN7</t>
  </si>
  <si>
    <t>Provozní vlivy</t>
  </si>
  <si>
    <t>072103001</t>
  </si>
  <si>
    <t>Projednání DIO a zajištění DIR komunikace + dopravní značení</t>
  </si>
  <si>
    <t>1020611657</t>
  </si>
  <si>
    <t>Projednání DIO a zajištění DIR komunikace</t>
  </si>
  <si>
    <t>https://podminky.urs.cz/item/CS_URS_2022_01/072103001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</si>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</sst>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54332" TargetMode="External" /><Relationship Id="rId2" Type="http://schemas.openxmlformats.org/officeDocument/2006/relationships/hyperlink" Target="https://podminky.urs.cz/item/CS_URS_2022_01/113154463" TargetMode="External" /><Relationship Id="rId3" Type="http://schemas.openxmlformats.org/officeDocument/2006/relationships/hyperlink" Target="https://podminky.urs.cz/item/CS_URS_2022_01/573211109" TargetMode="External" /><Relationship Id="rId4" Type="http://schemas.openxmlformats.org/officeDocument/2006/relationships/hyperlink" Target="https://podminky.urs.cz/item/CS_URS_2022_01/577134111" TargetMode="External" /><Relationship Id="rId5" Type="http://schemas.openxmlformats.org/officeDocument/2006/relationships/hyperlink" Target="https://podminky.urs.cz/item/CS_URS_2022_01/899131111" TargetMode="External" /><Relationship Id="rId6" Type="http://schemas.openxmlformats.org/officeDocument/2006/relationships/hyperlink" Target="https://podminky.urs.cz/item/CS_URS_2022_01/915211112" TargetMode="External" /><Relationship Id="rId7" Type="http://schemas.openxmlformats.org/officeDocument/2006/relationships/hyperlink" Target="https://podminky.urs.cz/item/CS_URS_2022_01/915211116" TargetMode="External" /><Relationship Id="rId8" Type="http://schemas.openxmlformats.org/officeDocument/2006/relationships/hyperlink" Target="https://podminky.urs.cz/item/CS_URS_2022_01/915231112" TargetMode="External" /><Relationship Id="rId9" Type="http://schemas.openxmlformats.org/officeDocument/2006/relationships/hyperlink" Target="https://podminky.urs.cz/item/CS_URS_2022_01/919122132" TargetMode="External" /><Relationship Id="rId10" Type="http://schemas.openxmlformats.org/officeDocument/2006/relationships/hyperlink" Target="https://podminky.urs.cz/item/CS_URS_2022_01/919735111" TargetMode="External" /><Relationship Id="rId11" Type="http://schemas.openxmlformats.org/officeDocument/2006/relationships/hyperlink" Target="https://podminky.urs.cz/item/CS_URS_2022_01/938909311" TargetMode="External" /><Relationship Id="rId12" Type="http://schemas.openxmlformats.org/officeDocument/2006/relationships/hyperlink" Target="https://podminky.urs.cz/item/CS_URS_2022_01/997221551" TargetMode="External" /><Relationship Id="rId13" Type="http://schemas.openxmlformats.org/officeDocument/2006/relationships/hyperlink" Target="https://podminky.urs.cz/item/CS_URS_2022_01/997221559" TargetMode="External" /><Relationship Id="rId14" Type="http://schemas.openxmlformats.org/officeDocument/2006/relationships/hyperlink" Target="https://podminky.urs.cz/item/CS_URS_2022_01/997221873" TargetMode="External" /><Relationship Id="rId15" Type="http://schemas.openxmlformats.org/officeDocument/2006/relationships/hyperlink" Target="https://podminky.urs.cz/item/CS_URS_2022_01/997221875" TargetMode="External" /><Relationship Id="rId16" Type="http://schemas.openxmlformats.org/officeDocument/2006/relationships/hyperlink" Target="https://podminky.urs.cz/item/CS_URS_2022_01/998225111" TargetMode="External" /><Relationship Id="rId17" Type="http://schemas.openxmlformats.org/officeDocument/2006/relationships/hyperlink" Target="https://podminky.urs.cz/item/CS_URS_2022_01/998225191" TargetMode="External" /><Relationship Id="rId18" Type="http://schemas.openxmlformats.org/officeDocument/2006/relationships/hyperlink" Target="https://podminky.urs.cz/item/CS_URS_2022_01/998225194" TargetMode="External" /><Relationship Id="rId19" Type="http://schemas.openxmlformats.org/officeDocument/2006/relationships/hyperlink" Target="https://podminky.urs.cz/item/CS_URS_2022_01/012002000" TargetMode="External" /><Relationship Id="rId20" Type="http://schemas.openxmlformats.org/officeDocument/2006/relationships/hyperlink" Target="https://podminky.urs.cz/item/CS_URS_2022_01/043203000" TargetMode="External" /><Relationship Id="rId21" Type="http://schemas.openxmlformats.org/officeDocument/2006/relationships/hyperlink" Target="https://podminky.urs.cz/item/CS_URS_2022_01/07210300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MK U Pivovaru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69</v>
      </c>
      <c r="BV54" s="109" t="s">
        <v>70</v>
      </c>
      <c r="BW54" s="109" t="s">
        <v>5</v>
      </c>
      <c r="BX54" s="109" t="s">
        <v>71</v>
      </c>
      <c r="CL54" s="109" t="s">
        <v>19</v>
      </c>
    </row>
    <row r="55" s="7" customFormat="1" ht="16.5" customHeight="1">
      <c r="A55" s="110" t="s">
        <v>72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'2022-01 - Oprava MK U Piv...'!J28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73</v>
      </c>
      <c r="AR55" s="117"/>
      <c r="AS55" s="118">
        <v>0</v>
      </c>
      <c r="AT55" s="119">
        <f>ROUND(SUM(AV55:AW55),2)</f>
        <v>0</v>
      </c>
      <c r="AU55" s="120">
        <f>'2022-01 - Oprava MK U Piv...'!P84</f>
        <v>0</v>
      </c>
      <c r="AV55" s="119">
        <f>'2022-01 - Oprava MK U Piv...'!J31</f>
        <v>0</v>
      </c>
      <c r="AW55" s="119">
        <f>'2022-01 - Oprava MK U Piv...'!J32</f>
        <v>0</v>
      </c>
      <c r="AX55" s="119">
        <f>'2022-01 - Oprava MK U Piv...'!J33</f>
        <v>0</v>
      </c>
      <c r="AY55" s="119">
        <f>'2022-01 - Oprava MK U Piv...'!J34</f>
        <v>0</v>
      </c>
      <c r="AZ55" s="119">
        <f>'2022-01 - Oprava MK U Piv...'!F31</f>
        <v>0</v>
      </c>
      <c r="BA55" s="119">
        <f>'2022-01 - Oprava MK U Piv...'!F32</f>
        <v>0</v>
      </c>
      <c r="BB55" s="119">
        <f>'2022-01 - Oprava MK U Piv...'!F33</f>
        <v>0</v>
      </c>
      <c r="BC55" s="119">
        <f>'2022-01 - Oprava MK U Piv...'!F34</f>
        <v>0</v>
      </c>
      <c r="BD55" s="121">
        <f>'2022-01 - Oprava MK U Piv...'!F35</f>
        <v>0</v>
      </c>
      <c r="BE55" s="7"/>
      <c r="BT55" s="122" t="s">
        <v>74</v>
      </c>
      <c r="BU55" s="122" t="s">
        <v>75</v>
      </c>
      <c r="BV55" s="122" t="s">
        <v>70</v>
      </c>
      <c r="BW55" s="122" t="s">
        <v>5</v>
      </c>
      <c r="BX55" s="122" t="s">
        <v>71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K+5ZWgKLvKw7lfOEYj5505NMFHBX8kyo069AkcUzqP3OuKyF/iuzUnTjtvZazpdMEc7K57YQClQz3vnDW6HQw==" hashValue="ACGZiWNnC/762L0UwlMTqgPJ9hGHiD1xsGWMueIm8LLGCOtfLg7ojpFOXjWyI/LBuQVLZj5d5ykX0h4QXr8Ja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01 - Oprava MK U Pi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76</v>
      </c>
    </row>
    <row r="4" s="1" customFormat="1" ht="24.96" customHeight="1">
      <c r="B4" s="20"/>
      <c r="D4" s="125" t="s">
        <v>77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19. 1. 2022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27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28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27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30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27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32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27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ROUND(J84,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ROUND((SUM(BE84:BE185)),  2)</f>
        <v>0</v>
      </c>
      <c r="G31" s="38"/>
      <c r="H31" s="38"/>
      <c r="I31" s="142">
        <v>0.20999999999999999</v>
      </c>
      <c r="J31" s="141">
        <f>ROUND(((SUM(BE84:BE185))*I31),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ROUND((SUM(BF84:BF185)),  2)</f>
        <v>0</v>
      </c>
      <c r="G32" s="38"/>
      <c r="H32" s="38"/>
      <c r="I32" s="142">
        <v>0.14999999999999999</v>
      </c>
      <c r="J32" s="141">
        <f>ROUND(((SUM(BF84:BF185))*I32),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ROUND((SUM(BG84:BG185)),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ROUND((SUM(BH84:BH185)),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ROUND((SUM(BI84:BI185)),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78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Oprava MK U Pivovaru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19. 1. 2022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30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28</v>
      </c>
      <c r="D51" s="40"/>
      <c r="E51" s="40"/>
      <c r="F51" s="27" t="str">
        <f>IF(E16="","",E16)</f>
        <v>Vyplň údaj</v>
      </c>
      <c r="G51" s="40"/>
      <c r="H51" s="40"/>
      <c r="I51" s="32" t="s">
        <v>32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79</v>
      </c>
      <c r="D53" s="155"/>
      <c r="E53" s="155"/>
      <c r="F53" s="155"/>
      <c r="G53" s="155"/>
      <c r="H53" s="155"/>
      <c r="I53" s="155"/>
      <c r="J53" s="156" t="s">
        <v>80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J84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81</v>
      </c>
    </row>
    <row r="56" s="9" customFormat="1" ht="24.96" customHeight="1">
      <c r="A56" s="9"/>
      <c r="B56" s="158"/>
      <c r="C56" s="159"/>
      <c r="D56" s="160" t="s">
        <v>82</v>
      </c>
      <c r="E56" s="161"/>
      <c r="F56" s="161"/>
      <c r="G56" s="161"/>
      <c r="H56" s="161"/>
      <c r="I56" s="161"/>
      <c r="J56" s="162">
        <f>J85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83</v>
      </c>
      <c r="E57" s="167"/>
      <c r="F57" s="167"/>
      <c r="G57" s="167"/>
      <c r="H57" s="167"/>
      <c r="I57" s="167"/>
      <c r="J57" s="168">
        <f>J86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84</v>
      </c>
      <c r="E58" s="167"/>
      <c r="F58" s="167"/>
      <c r="G58" s="167"/>
      <c r="H58" s="167"/>
      <c r="I58" s="167"/>
      <c r="J58" s="168">
        <f>J93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85</v>
      </c>
      <c r="E59" s="167"/>
      <c r="F59" s="167"/>
      <c r="G59" s="167"/>
      <c r="H59" s="167"/>
      <c r="I59" s="167"/>
      <c r="J59" s="168">
        <f>J106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86</v>
      </c>
      <c r="E60" s="167"/>
      <c r="F60" s="167"/>
      <c r="G60" s="167"/>
      <c r="H60" s="167"/>
      <c r="I60" s="167"/>
      <c r="J60" s="168">
        <f>J110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87</v>
      </c>
      <c r="E61" s="167"/>
      <c r="F61" s="167"/>
      <c r="G61" s="167"/>
      <c r="H61" s="167"/>
      <c r="I61" s="167"/>
      <c r="J61" s="168">
        <f>J144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88</v>
      </c>
      <c r="E62" s="167"/>
      <c r="F62" s="167"/>
      <c r="G62" s="167"/>
      <c r="H62" s="167"/>
      <c r="I62" s="167"/>
      <c r="J62" s="168">
        <f>J161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8"/>
      <c r="C63" s="159"/>
      <c r="D63" s="160" t="s">
        <v>89</v>
      </c>
      <c r="E63" s="161"/>
      <c r="F63" s="161"/>
      <c r="G63" s="161"/>
      <c r="H63" s="161"/>
      <c r="I63" s="161"/>
      <c r="J63" s="162">
        <f>J173</f>
        <v>0</v>
      </c>
      <c r="K63" s="159"/>
      <c r="L63" s="1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4"/>
      <c r="C64" s="165"/>
      <c r="D64" s="166" t="s">
        <v>90</v>
      </c>
      <c r="E64" s="167"/>
      <c r="F64" s="167"/>
      <c r="G64" s="167"/>
      <c r="H64" s="167"/>
      <c r="I64" s="167"/>
      <c r="J64" s="168">
        <f>J174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91</v>
      </c>
      <c r="E65" s="167"/>
      <c r="F65" s="167"/>
      <c r="G65" s="167"/>
      <c r="H65" s="167"/>
      <c r="I65" s="167"/>
      <c r="J65" s="168">
        <f>J178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92</v>
      </c>
      <c r="E66" s="167"/>
      <c r="F66" s="167"/>
      <c r="G66" s="167"/>
      <c r="H66" s="167"/>
      <c r="I66" s="167"/>
      <c r="J66" s="168">
        <f>J182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93</v>
      </c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E7</f>
        <v>Oprava MK U Pivovaru</v>
      </c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F10</f>
        <v xml:space="preserve"> </v>
      </c>
      <c r="G78" s="40"/>
      <c r="H78" s="40"/>
      <c r="I78" s="32" t="s">
        <v>23</v>
      </c>
      <c r="J78" s="72" t="str">
        <f>IF(J10="","",J10)</f>
        <v>19. 1. 2022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E13</f>
        <v xml:space="preserve"> </v>
      </c>
      <c r="G80" s="40"/>
      <c r="H80" s="40"/>
      <c r="I80" s="32" t="s">
        <v>30</v>
      </c>
      <c r="J80" s="36" t="str">
        <f>E19</f>
        <v xml:space="preserve"> </v>
      </c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IF(E16="","",E16)</f>
        <v>Vyplň údaj</v>
      </c>
      <c r="G81" s="40"/>
      <c r="H81" s="40"/>
      <c r="I81" s="32" t="s">
        <v>32</v>
      </c>
      <c r="J81" s="36" t="str">
        <f>E22</f>
        <v xml:space="preserve"> 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0"/>
      <c r="B83" s="171"/>
      <c r="C83" s="172" t="s">
        <v>94</v>
      </c>
      <c r="D83" s="173" t="s">
        <v>54</v>
      </c>
      <c r="E83" s="173" t="s">
        <v>50</v>
      </c>
      <c r="F83" s="173" t="s">
        <v>51</v>
      </c>
      <c r="G83" s="173" t="s">
        <v>95</v>
      </c>
      <c r="H83" s="173" t="s">
        <v>96</v>
      </c>
      <c r="I83" s="173" t="s">
        <v>97</v>
      </c>
      <c r="J83" s="173" t="s">
        <v>80</v>
      </c>
      <c r="K83" s="174" t="s">
        <v>98</v>
      </c>
      <c r="L83" s="175"/>
      <c r="M83" s="92" t="s">
        <v>19</v>
      </c>
      <c r="N83" s="93" t="s">
        <v>39</v>
      </c>
      <c r="O83" s="93" t="s">
        <v>99</v>
      </c>
      <c r="P83" s="93" t="s">
        <v>100</v>
      </c>
      <c r="Q83" s="93" t="s">
        <v>101</v>
      </c>
      <c r="R83" s="93" t="s">
        <v>102</v>
      </c>
      <c r="S83" s="93" t="s">
        <v>103</v>
      </c>
      <c r="T83" s="94" t="s">
        <v>104</v>
      </c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="2" customFormat="1" ht="22.8" customHeight="1">
      <c r="A84" s="38"/>
      <c r="B84" s="39"/>
      <c r="C84" s="99" t="s">
        <v>105</v>
      </c>
      <c r="D84" s="40"/>
      <c r="E84" s="40"/>
      <c r="F84" s="40"/>
      <c r="G84" s="40"/>
      <c r="H84" s="40"/>
      <c r="I84" s="40"/>
      <c r="J84" s="176">
        <f>BK84</f>
        <v>0</v>
      </c>
      <c r="K84" s="40"/>
      <c r="L84" s="44"/>
      <c r="M84" s="95"/>
      <c r="N84" s="177"/>
      <c r="O84" s="96"/>
      <c r="P84" s="178">
        <f>P85+P173</f>
        <v>0</v>
      </c>
      <c r="Q84" s="96"/>
      <c r="R84" s="178">
        <f>R85+R173</f>
        <v>399.06918000000002</v>
      </c>
      <c r="S84" s="96"/>
      <c r="T84" s="179">
        <f>T85+T173</f>
        <v>449.95000000000005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81</v>
      </c>
      <c r="BK84" s="180">
        <f>BK85+BK173</f>
        <v>0</v>
      </c>
    </row>
    <row r="85" s="12" customFormat="1" ht="25.92" customHeight="1">
      <c r="A85" s="12"/>
      <c r="B85" s="181"/>
      <c r="C85" s="182"/>
      <c r="D85" s="183" t="s">
        <v>68</v>
      </c>
      <c r="E85" s="184" t="s">
        <v>106</v>
      </c>
      <c r="F85" s="184" t="s">
        <v>107</v>
      </c>
      <c r="G85" s="182"/>
      <c r="H85" s="182"/>
      <c r="I85" s="185"/>
      <c r="J85" s="186">
        <f>BK85</f>
        <v>0</v>
      </c>
      <c r="K85" s="182"/>
      <c r="L85" s="187"/>
      <c r="M85" s="188"/>
      <c r="N85" s="189"/>
      <c r="O85" s="189"/>
      <c r="P85" s="190">
        <f>P86+P93+P106+P110+P144+P161</f>
        <v>0</v>
      </c>
      <c r="Q85" s="189"/>
      <c r="R85" s="190">
        <f>R86+R93+R106+R110+R144+R161</f>
        <v>399.06918000000002</v>
      </c>
      <c r="S85" s="189"/>
      <c r="T85" s="191">
        <f>T86+T93+T106+T110+T144+T161</f>
        <v>449.95000000000005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2" t="s">
        <v>74</v>
      </c>
      <c r="AT85" s="193" t="s">
        <v>68</v>
      </c>
      <c r="AU85" s="193" t="s">
        <v>69</v>
      </c>
      <c r="AY85" s="192" t="s">
        <v>108</v>
      </c>
      <c r="BK85" s="194">
        <f>BK86+BK93+BK106+BK110+BK144+BK161</f>
        <v>0</v>
      </c>
    </row>
    <row r="86" s="12" customFormat="1" ht="22.8" customHeight="1">
      <c r="A86" s="12"/>
      <c r="B86" s="181"/>
      <c r="C86" s="182"/>
      <c r="D86" s="183" t="s">
        <v>68</v>
      </c>
      <c r="E86" s="195" t="s">
        <v>74</v>
      </c>
      <c r="F86" s="195" t="s">
        <v>109</v>
      </c>
      <c r="G86" s="182"/>
      <c r="H86" s="182"/>
      <c r="I86" s="185"/>
      <c r="J86" s="196">
        <f>BK86</f>
        <v>0</v>
      </c>
      <c r="K86" s="182"/>
      <c r="L86" s="187"/>
      <c r="M86" s="188"/>
      <c r="N86" s="189"/>
      <c r="O86" s="189"/>
      <c r="P86" s="190">
        <f>SUM(P87:P92)</f>
        <v>0</v>
      </c>
      <c r="Q86" s="189"/>
      <c r="R86" s="190">
        <f>SUM(R87:R92)</f>
        <v>0.25800000000000001</v>
      </c>
      <c r="S86" s="189"/>
      <c r="T86" s="191">
        <f>SUM(T87:T92)</f>
        <v>372.60000000000002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2" t="s">
        <v>74</v>
      </c>
      <c r="AT86" s="193" t="s">
        <v>68</v>
      </c>
      <c r="AU86" s="193" t="s">
        <v>74</v>
      </c>
      <c r="AY86" s="192" t="s">
        <v>108</v>
      </c>
      <c r="BK86" s="194">
        <f>SUM(BK87:BK92)</f>
        <v>0</v>
      </c>
    </row>
    <row r="87" s="2" customFormat="1" ht="21.75" customHeight="1">
      <c r="A87" s="38"/>
      <c r="B87" s="39"/>
      <c r="C87" s="197" t="s">
        <v>74</v>
      </c>
      <c r="D87" s="197" t="s">
        <v>110</v>
      </c>
      <c r="E87" s="198" t="s">
        <v>111</v>
      </c>
      <c r="F87" s="199" t="s">
        <v>112</v>
      </c>
      <c r="G87" s="200" t="s">
        <v>113</v>
      </c>
      <c r="H87" s="201">
        <v>2800</v>
      </c>
      <c r="I87" s="202"/>
      <c r="J87" s="203">
        <f>ROUND(I87*H87,2)</f>
        <v>0</v>
      </c>
      <c r="K87" s="199" t="s">
        <v>114</v>
      </c>
      <c r="L87" s="44"/>
      <c r="M87" s="204" t="s">
        <v>19</v>
      </c>
      <c r="N87" s="205" t="s">
        <v>40</v>
      </c>
      <c r="O87" s="84"/>
      <c r="P87" s="206">
        <f>O87*H87</f>
        <v>0</v>
      </c>
      <c r="Q87" s="206">
        <v>6.0000000000000002E-05</v>
      </c>
      <c r="R87" s="206">
        <f>Q87*H87</f>
        <v>0.16800000000000001</v>
      </c>
      <c r="S87" s="206">
        <v>0.091999999999999998</v>
      </c>
      <c r="T87" s="207">
        <f>S87*H87</f>
        <v>257.60000000000002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8" t="s">
        <v>115</v>
      </c>
      <c r="AT87" s="208" t="s">
        <v>110</v>
      </c>
      <c r="AU87" s="208" t="s">
        <v>76</v>
      </c>
      <c r="AY87" s="17" t="s">
        <v>108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7" t="s">
        <v>74</v>
      </c>
      <c r="BK87" s="209">
        <f>ROUND(I87*H87,2)</f>
        <v>0</v>
      </c>
      <c r="BL87" s="17" t="s">
        <v>115</v>
      </c>
      <c r="BM87" s="208" t="s">
        <v>116</v>
      </c>
    </row>
    <row r="88" s="2" customFormat="1">
      <c r="A88" s="38"/>
      <c r="B88" s="39"/>
      <c r="C88" s="40"/>
      <c r="D88" s="210" t="s">
        <v>117</v>
      </c>
      <c r="E88" s="40"/>
      <c r="F88" s="211" t="s">
        <v>118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117</v>
      </c>
      <c r="AU88" s="17" t="s">
        <v>76</v>
      </c>
    </row>
    <row r="89" s="2" customFormat="1">
      <c r="A89" s="38"/>
      <c r="B89" s="39"/>
      <c r="C89" s="40"/>
      <c r="D89" s="215" t="s">
        <v>119</v>
      </c>
      <c r="E89" s="40"/>
      <c r="F89" s="216" t="s">
        <v>120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119</v>
      </c>
      <c r="AU89" s="17" t="s">
        <v>76</v>
      </c>
    </row>
    <row r="90" s="2" customFormat="1" ht="21.75" customHeight="1">
      <c r="A90" s="38"/>
      <c r="B90" s="39"/>
      <c r="C90" s="197" t="s">
        <v>76</v>
      </c>
      <c r="D90" s="197" t="s">
        <v>110</v>
      </c>
      <c r="E90" s="198" t="s">
        <v>121</v>
      </c>
      <c r="F90" s="199" t="s">
        <v>122</v>
      </c>
      <c r="G90" s="200" t="s">
        <v>113</v>
      </c>
      <c r="H90" s="201">
        <v>1000</v>
      </c>
      <c r="I90" s="202"/>
      <c r="J90" s="203">
        <f>ROUND(I90*H90,2)</f>
        <v>0</v>
      </c>
      <c r="K90" s="199" t="s">
        <v>114</v>
      </c>
      <c r="L90" s="44"/>
      <c r="M90" s="204" t="s">
        <v>19</v>
      </c>
      <c r="N90" s="205" t="s">
        <v>40</v>
      </c>
      <c r="O90" s="84"/>
      <c r="P90" s="206">
        <f>O90*H90</f>
        <v>0</v>
      </c>
      <c r="Q90" s="206">
        <v>9.0000000000000006E-05</v>
      </c>
      <c r="R90" s="206">
        <f>Q90*H90</f>
        <v>0.090000000000000011</v>
      </c>
      <c r="S90" s="206">
        <v>0.11500000000000001</v>
      </c>
      <c r="T90" s="207">
        <f>S90*H90</f>
        <v>115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115</v>
      </c>
      <c r="AT90" s="208" t="s">
        <v>110</v>
      </c>
      <c r="AU90" s="208" t="s">
        <v>76</v>
      </c>
      <c r="AY90" s="17" t="s">
        <v>108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74</v>
      </c>
      <c r="BK90" s="209">
        <f>ROUND(I90*H90,2)</f>
        <v>0</v>
      </c>
      <c r="BL90" s="17" t="s">
        <v>115</v>
      </c>
      <c r="BM90" s="208" t="s">
        <v>123</v>
      </c>
    </row>
    <row r="91" s="2" customFormat="1">
      <c r="A91" s="38"/>
      <c r="B91" s="39"/>
      <c r="C91" s="40"/>
      <c r="D91" s="210" t="s">
        <v>117</v>
      </c>
      <c r="E91" s="40"/>
      <c r="F91" s="211" t="s">
        <v>124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117</v>
      </c>
      <c r="AU91" s="17" t="s">
        <v>76</v>
      </c>
    </row>
    <row r="92" s="2" customFormat="1">
      <c r="A92" s="38"/>
      <c r="B92" s="39"/>
      <c r="C92" s="40"/>
      <c r="D92" s="215" t="s">
        <v>119</v>
      </c>
      <c r="E92" s="40"/>
      <c r="F92" s="216" t="s">
        <v>125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119</v>
      </c>
      <c r="AU92" s="17" t="s">
        <v>76</v>
      </c>
    </row>
    <row r="93" s="12" customFormat="1" ht="22.8" customHeight="1">
      <c r="A93" s="12"/>
      <c r="B93" s="181"/>
      <c r="C93" s="182"/>
      <c r="D93" s="183" t="s">
        <v>68</v>
      </c>
      <c r="E93" s="195" t="s">
        <v>126</v>
      </c>
      <c r="F93" s="195" t="s">
        <v>127</v>
      </c>
      <c r="G93" s="182"/>
      <c r="H93" s="182"/>
      <c r="I93" s="185"/>
      <c r="J93" s="196">
        <f>BK93</f>
        <v>0</v>
      </c>
      <c r="K93" s="182"/>
      <c r="L93" s="187"/>
      <c r="M93" s="188"/>
      <c r="N93" s="189"/>
      <c r="O93" s="189"/>
      <c r="P93" s="190">
        <f>SUM(P94:P105)</f>
        <v>0</v>
      </c>
      <c r="Q93" s="189"/>
      <c r="R93" s="190">
        <f>SUM(R94:R105)</f>
        <v>396.11200000000002</v>
      </c>
      <c r="S93" s="189"/>
      <c r="T93" s="191">
        <f>SUM(T94:T105)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2" t="s">
        <v>74</v>
      </c>
      <c r="AT93" s="193" t="s">
        <v>68</v>
      </c>
      <c r="AU93" s="193" t="s">
        <v>74</v>
      </c>
      <c r="AY93" s="192" t="s">
        <v>108</v>
      </c>
      <c r="BK93" s="194">
        <f>SUM(BK94:BK105)</f>
        <v>0</v>
      </c>
    </row>
    <row r="94" s="2" customFormat="1" ht="16.5" customHeight="1">
      <c r="A94" s="38"/>
      <c r="B94" s="39"/>
      <c r="C94" s="197" t="s">
        <v>128</v>
      </c>
      <c r="D94" s="197" t="s">
        <v>110</v>
      </c>
      <c r="E94" s="198" t="s">
        <v>129</v>
      </c>
      <c r="F94" s="199" t="s">
        <v>130</v>
      </c>
      <c r="G94" s="200" t="s">
        <v>113</v>
      </c>
      <c r="H94" s="201">
        <v>3800</v>
      </c>
      <c r="I94" s="202"/>
      <c r="J94" s="203">
        <f>ROUND(I94*H94,2)</f>
        <v>0</v>
      </c>
      <c r="K94" s="199" t="s">
        <v>114</v>
      </c>
      <c r="L94" s="44"/>
      <c r="M94" s="204" t="s">
        <v>19</v>
      </c>
      <c r="N94" s="205" t="s">
        <v>40</v>
      </c>
      <c r="O94" s="84"/>
      <c r="P94" s="206">
        <f>O94*H94</f>
        <v>0</v>
      </c>
      <c r="Q94" s="206">
        <v>0.00051000000000000004</v>
      </c>
      <c r="R94" s="206">
        <f>Q94*H94</f>
        <v>1.9380000000000002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115</v>
      </c>
      <c r="AT94" s="208" t="s">
        <v>110</v>
      </c>
      <c r="AU94" s="208" t="s">
        <v>76</v>
      </c>
      <c r="AY94" s="17" t="s">
        <v>108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74</v>
      </c>
      <c r="BK94" s="209">
        <f>ROUND(I94*H94,2)</f>
        <v>0</v>
      </c>
      <c r="BL94" s="17" t="s">
        <v>115</v>
      </c>
      <c r="BM94" s="208" t="s">
        <v>131</v>
      </c>
    </row>
    <row r="95" s="2" customFormat="1">
      <c r="A95" s="38"/>
      <c r="B95" s="39"/>
      <c r="C95" s="40"/>
      <c r="D95" s="210" t="s">
        <v>117</v>
      </c>
      <c r="E95" s="40"/>
      <c r="F95" s="211" t="s">
        <v>132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76</v>
      </c>
    </row>
    <row r="96" s="2" customFormat="1">
      <c r="A96" s="38"/>
      <c r="B96" s="39"/>
      <c r="C96" s="40"/>
      <c r="D96" s="215" t="s">
        <v>119</v>
      </c>
      <c r="E96" s="40"/>
      <c r="F96" s="216" t="s">
        <v>133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119</v>
      </c>
      <c r="AU96" s="17" t="s">
        <v>76</v>
      </c>
    </row>
    <row r="97" s="13" customFormat="1">
      <c r="A97" s="13"/>
      <c r="B97" s="217"/>
      <c r="C97" s="218"/>
      <c r="D97" s="210" t="s">
        <v>134</v>
      </c>
      <c r="E97" s="219" t="s">
        <v>19</v>
      </c>
      <c r="F97" s="220" t="s">
        <v>135</v>
      </c>
      <c r="G97" s="218"/>
      <c r="H97" s="221">
        <v>2800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134</v>
      </c>
      <c r="AU97" s="227" t="s">
        <v>76</v>
      </c>
      <c r="AV97" s="13" t="s">
        <v>76</v>
      </c>
      <c r="AW97" s="13" t="s">
        <v>31</v>
      </c>
      <c r="AX97" s="13" t="s">
        <v>69</v>
      </c>
      <c r="AY97" s="227" t="s">
        <v>108</v>
      </c>
    </row>
    <row r="98" s="13" customFormat="1">
      <c r="A98" s="13"/>
      <c r="B98" s="217"/>
      <c r="C98" s="218"/>
      <c r="D98" s="210" t="s">
        <v>134</v>
      </c>
      <c r="E98" s="219" t="s">
        <v>19</v>
      </c>
      <c r="F98" s="220" t="s">
        <v>136</v>
      </c>
      <c r="G98" s="218"/>
      <c r="H98" s="221">
        <v>1000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134</v>
      </c>
      <c r="AU98" s="227" t="s">
        <v>76</v>
      </c>
      <c r="AV98" s="13" t="s">
        <v>76</v>
      </c>
      <c r="AW98" s="13" t="s">
        <v>31</v>
      </c>
      <c r="AX98" s="13" t="s">
        <v>69</v>
      </c>
      <c r="AY98" s="227" t="s">
        <v>108</v>
      </c>
    </row>
    <row r="99" s="14" customFormat="1">
      <c r="A99" s="14"/>
      <c r="B99" s="228"/>
      <c r="C99" s="229"/>
      <c r="D99" s="210" t="s">
        <v>134</v>
      </c>
      <c r="E99" s="230" t="s">
        <v>19</v>
      </c>
      <c r="F99" s="231" t="s">
        <v>137</v>
      </c>
      <c r="G99" s="229"/>
      <c r="H99" s="232">
        <v>3800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134</v>
      </c>
      <c r="AU99" s="238" t="s">
        <v>76</v>
      </c>
      <c r="AV99" s="14" t="s">
        <v>115</v>
      </c>
      <c r="AW99" s="14" t="s">
        <v>31</v>
      </c>
      <c r="AX99" s="14" t="s">
        <v>74</v>
      </c>
      <c r="AY99" s="238" t="s">
        <v>108</v>
      </c>
    </row>
    <row r="100" s="2" customFormat="1" ht="21.75" customHeight="1">
      <c r="A100" s="38"/>
      <c r="B100" s="39"/>
      <c r="C100" s="197" t="s">
        <v>115</v>
      </c>
      <c r="D100" s="197" t="s">
        <v>110</v>
      </c>
      <c r="E100" s="198" t="s">
        <v>138</v>
      </c>
      <c r="F100" s="199" t="s">
        <v>139</v>
      </c>
      <c r="G100" s="200" t="s">
        <v>113</v>
      </c>
      <c r="H100" s="201">
        <v>3800</v>
      </c>
      <c r="I100" s="202"/>
      <c r="J100" s="203">
        <f>ROUND(I100*H100,2)</f>
        <v>0</v>
      </c>
      <c r="K100" s="199" t="s">
        <v>114</v>
      </c>
      <c r="L100" s="44"/>
      <c r="M100" s="204" t="s">
        <v>19</v>
      </c>
      <c r="N100" s="205" t="s">
        <v>40</v>
      </c>
      <c r="O100" s="84"/>
      <c r="P100" s="206">
        <f>O100*H100</f>
        <v>0</v>
      </c>
      <c r="Q100" s="206">
        <v>0.10373</v>
      </c>
      <c r="R100" s="206">
        <f>Q100*H100</f>
        <v>394.17400000000004</v>
      </c>
      <c r="S100" s="206">
        <v>0</v>
      </c>
      <c r="T100" s="20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8" t="s">
        <v>115</v>
      </c>
      <c r="AT100" s="208" t="s">
        <v>110</v>
      </c>
      <c r="AU100" s="208" t="s">
        <v>76</v>
      </c>
      <c r="AY100" s="17" t="s">
        <v>108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7" t="s">
        <v>74</v>
      </c>
      <c r="BK100" s="209">
        <f>ROUND(I100*H100,2)</f>
        <v>0</v>
      </c>
      <c r="BL100" s="17" t="s">
        <v>115</v>
      </c>
      <c r="BM100" s="208" t="s">
        <v>140</v>
      </c>
    </row>
    <row r="101" s="2" customFormat="1">
      <c r="A101" s="38"/>
      <c r="B101" s="39"/>
      <c r="C101" s="40"/>
      <c r="D101" s="210" t="s">
        <v>117</v>
      </c>
      <c r="E101" s="40"/>
      <c r="F101" s="211" t="s">
        <v>141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117</v>
      </c>
      <c r="AU101" s="17" t="s">
        <v>76</v>
      </c>
    </row>
    <row r="102" s="2" customFormat="1">
      <c r="A102" s="38"/>
      <c r="B102" s="39"/>
      <c r="C102" s="40"/>
      <c r="D102" s="215" t="s">
        <v>119</v>
      </c>
      <c r="E102" s="40"/>
      <c r="F102" s="216" t="s">
        <v>142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119</v>
      </c>
      <c r="AU102" s="17" t="s">
        <v>76</v>
      </c>
    </row>
    <row r="103" s="13" customFormat="1">
      <c r="A103" s="13"/>
      <c r="B103" s="217"/>
      <c r="C103" s="218"/>
      <c r="D103" s="210" t="s">
        <v>134</v>
      </c>
      <c r="E103" s="219" t="s">
        <v>19</v>
      </c>
      <c r="F103" s="220" t="s">
        <v>135</v>
      </c>
      <c r="G103" s="218"/>
      <c r="H103" s="221">
        <v>2800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134</v>
      </c>
      <c r="AU103" s="227" t="s">
        <v>76</v>
      </c>
      <c r="AV103" s="13" t="s">
        <v>76</v>
      </c>
      <c r="AW103" s="13" t="s">
        <v>31</v>
      </c>
      <c r="AX103" s="13" t="s">
        <v>69</v>
      </c>
      <c r="AY103" s="227" t="s">
        <v>108</v>
      </c>
    </row>
    <row r="104" s="13" customFormat="1">
      <c r="A104" s="13"/>
      <c r="B104" s="217"/>
      <c r="C104" s="218"/>
      <c r="D104" s="210" t="s">
        <v>134</v>
      </c>
      <c r="E104" s="219" t="s">
        <v>19</v>
      </c>
      <c r="F104" s="220" t="s">
        <v>143</v>
      </c>
      <c r="G104" s="218"/>
      <c r="H104" s="221">
        <v>1000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134</v>
      </c>
      <c r="AU104" s="227" t="s">
        <v>76</v>
      </c>
      <c r="AV104" s="13" t="s">
        <v>76</v>
      </c>
      <c r="AW104" s="13" t="s">
        <v>31</v>
      </c>
      <c r="AX104" s="13" t="s">
        <v>69</v>
      </c>
      <c r="AY104" s="227" t="s">
        <v>108</v>
      </c>
    </row>
    <row r="105" s="14" customFormat="1">
      <c r="A105" s="14"/>
      <c r="B105" s="228"/>
      <c r="C105" s="229"/>
      <c r="D105" s="210" t="s">
        <v>134</v>
      </c>
      <c r="E105" s="230" t="s">
        <v>19</v>
      </c>
      <c r="F105" s="231" t="s">
        <v>137</v>
      </c>
      <c r="G105" s="229"/>
      <c r="H105" s="232">
        <v>3800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8" t="s">
        <v>134</v>
      </c>
      <c r="AU105" s="238" t="s">
        <v>76</v>
      </c>
      <c r="AV105" s="14" t="s">
        <v>115</v>
      </c>
      <c r="AW105" s="14" t="s">
        <v>31</v>
      </c>
      <c r="AX105" s="14" t="s">
        <v>74</v>
      </c>
      <c r="AY105" s="238" t="s">
        <v>108</v>
      </c>
    </row>
    <row r="106" s="12" customFormat="1" ht="22.8" customHeight="1">
      <c r="A106" s="12"/>
      <c r="B106" s="181"/>
      <c r="C106" s="182"/>
      <c r="D106" s="183" t="s">
        <v>68</v>
      </c>
      <c r="E106" s="195" t="s">
        <v>144</v>
      </c>
      <c r="F106" s="195" t="s">
        <v>145</v>
      </c>
      <c r="G106" s="182"/>
      <c r="H106" s="182"/>
      <c r="I106" s="185"/>
      <c r="J106" s="196">
        <f>BK106</f>
        <v>0</v>
      </c>
      <c r="K106" s="182"/>
      <c r="L106" s="187"/>
      <c r="M106" s="188"/>
      <c r="N106" s="189"/>
      <c r="O106" s="189"/>
      <c r="P106" s="190">
        <f>SUM(P107:P109)</f>
        <v>0</v>
      </c>
      <c r="Q106" s="189"/>
      <c r="R106" s="190">
        <f>SUM(R107:R109)</f>
        <v>2.0355299999999996</v>
      </c>
      <c r="S106" s="189"/>
      <c r="T106" s="191">
        <f>SUM(T107:T109)</f>
        <v>1.3500000000000001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2" t="s">
        <v>74</v>
      </c>
      <c r="AT106" s="193" t="s">
        <v>68</v>
      </c>
      <c r="AU106" s="193" t="s">
        <v>74</v>
      </c>
      <c r="AY106" s="192" t="s">
        <v>108</v>
      </c>
      <c r="BK106" s="194">
        <f>SUM(BK107:BK109)</f>
        <v>0</v>
      </c>
    </row>
    <row r="107" s="2" customFormat="1" ht="16.5" customHeight="1">
      <c r="A107" s="38"/>
      <c r="B107" s="39"/>
      <c r="C107" s="197" t="s">
        <v>126</v>
      </c>
      <c r="D107" s="197" t="s">
        <v>110</v>
      </c>
      <c r="E107" s="198" t="s">
        <v>146</v>
      </c>
      <c r="F107" s="199" t="s">
        <v>147</v>
      </c>
      <c r="G107" s="200" t="s">
        <v>148</v>
      </c>
      <c r="H107" s="201">
        <v>3</v>
      </c>
      <c r="I107" s="202"/>
      <c r="J107" s="203">
        <f>ROUND(I107*H107,2)</f>
        <v>0</v>
      </c>
      <c r="K107" s="199" t="s">
        <v>114</v>
      </c>
      <c r="L107" s="44"/>
      <c r="M107" s="204" t="s">
        <v>19</v>
      </c>
      <c r="N107" s="205" t="s">
        <v>40</v>
      </c>
      <c r="O107" s="84"/>
      <c r="P107" s="206">
        <f>O107*H107</f>
        <v>0</v>
      </c>
      <c r="Q107" s="206">
        <v>0.67850999999999995</v>
      </c>
      <c r="R107" s="206">
        <f>Q107*H107</f>
        <v>2.0355299999999996</v>
      </c>
      <c r="S107" s="206">
        <v>0.45000000000000001</v>
      </c>
      <c r="T107" s="207">
        <f>S107*H107</f>
        <v>1.3500000000000001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115</v>
      </c>
      <c r="AT107" s="208" t="s">
        <v>110</v>
      </c>
      <c r="AU107" s="208" t="s">
        <v>76</v>
      </c>
      <c r="AY107" s="17" t="s">
        <v>108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74</v>
      </c>
      <c r="BK107" s="209">
        <f>ROUND(I107*H107,2)</f>
        <v>0</v>
      </c>
      <c r="BL107" s="17" t="s">
        <v>115</v>
      </c>
      <c r="BM107" s="208" t="s">
        <v>149</v>
      </c>
    </row>
    <row r="108" s="2" customFormat="1">
      <c r="A108" s="38"/>
      <c r="B108" s="39"/>
      <c r="C108" s="40"/>
      <c r="D108" s="210" t="s">
        <v>117</v>
      </c>
      <c r="E108" s="40"/>
      <c r="F108" s="211" t="s">
        <v>150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117</v>
      </c>
      <c r="AU108" s="17" t="s">
        <v>76</v>
      </c>
    </row>
    <row r="109" s="2" customFormat="1">
      <c r="A109" s="38"/>
      <c r="B109" s="39"/>
      <c r="C109" s="40"/>
      <c r="D109" s="215" t="s">
        <v>119</v>
      </c>
      <c r="E109" s="40"/>
      <c r="F109" s="216" t="s">
        <v>151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119</v>
      </c>
      <c r="AU109" s="17" t="s">
        <v>76</v>
      </c>
    </row>
    <row r="110" s="12" customFormat="1" ht="22.8" customHeight="1">
      <c r="A110" s="12"/>
      <c r="B110" s="181"/>
      <c r="C110" s="182"/>
      <c r="D110" s="183" t="s">
        <v>68</v>
      </c>
      <c r="E110" s="195" t="s">
        <v>152</v>
      </c>
      <c r="F110" s="195" t="s">
        <v>153</v>
      </c>
      <c r="G110" s="182"/>
      <c r="H110" s="182"/>
      <c r="I110" s="185"/>
      <c r="J110" s="196">
        <f>BK110</f>
        <v>0</v>
      </c>
      <c r="K110" s="182"/>
      <c r="L110" s="187"/>
      <c r="M110" s="188"/>
      <c r="N110" s="189"/>
      <c r="O110" s="189"/>
      <c r="P110" s="190">
        <f>SUM(P111:P143)</f>
        <v>0</v>
      </c>
      <c r="Q110" s="189"/>
      <c r="R110" s="190">
        <f>SUM(R111:R143)</f>
        <v>0.66365000000000007</v>
      </c>
      <c r="S110" s="189"/>
      <c r="T110" s="191">
        <f>SUM(T111:T143)</f>
        <v>76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2" t="s">
        <v>74</v>
      </c>
      <c r="AT110" s="193" t="s">
        <v>68</v>
      </c>
      <c r="AU110" s="193" t="s">
        <v>74</v>
      </c>
      <c r="AY110" s="192" t="s">
        <v>108</v>
      </c>
      <c r="BK110" s="194">
        <f>SUM(BK111:BK143)</f>
        <v>0</v>
      </c>
    </row>
    <row r="111" s="2" customFormat="1" ht="16.5" customHeight="1">
      <c r="A111" s="38"/>
      <c r="B111" s="39"/>
      <c r="C111" s="197" t="s">
        <v>154</v>
      </c>
      <c r="D111" s="197" t="s">
        <v>110</v>
      </c>
      <c r="E111" s="198" t="s">
        <v>155</v>
      </c>
      <c r="F111" s="199" t="s">
        <v>156</v>
      </c>
      <c r="G111" s="200" t="s">
        <v>157</v>
      </c>
      <c r="H111" s="201">
        <v>473</v>
      </c>
      <c r="I111" s="202"/>
      <c r="J111" s="203">
        <f>ROUND(I111*H111,2)</f>
        <v>0</v>
      </c>
      <c r="K111" s="199" t="s">
        <v>114</v>
      </c>
      <c r="L111" s="44"/>
      <c r="M111" s="204" t="s">
        <v>19</v>
      </c>
      <c r="N111" s="205" t="s">
        <v>40</v>
      </c>
      <c r="O111" s="84"/>
      <c r="P111" s="206">
        <f>O111*H111</f>
        <v>0</v>
      </c>
      <c r="Q111" s="206">
        <v>0.00033</v>
      </c>
      <c r="R111" s="206">
        <f>Q111*H111</f>
        <v>0.15609000000000001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115</v>
      </c>
      <c r="AT111" s="208" t="s">
        <v>110</v>
      </c>
      <c r="AU111" s="208" t="s">
        <v>76</v>
      </c>
      <c r="AY111" s="17" t="s">
        <v>108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74</v>
      </c>
      <c r="BK111" s="209">
        <f>ROUND(I111*H111,2)</f>
        <v>0</v>
      </c>
      <c r="BL111" s="17" t="s">
        <v>115</v>
      </c>
      <c r="BM111" s="208" t="s">
        <v>158</v>
      </c>
    </row>
    <row r="112" s="2" customFormat="1">
      <c r="A112" s="38"/>
      <c r="B112" s="39"/>
      <c r="C112" s="40"/>
      <c r="D112" s="210" t="s">
        <v>117</v>
      </c>
      <c r="E112" s="40"/>
      <c r="F112" s="211" t="s">
        <v>159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117</v>
      </c>
      <c r="AU112" s="17" t="s">
        <v>76</v>
      </c>
    </row>
    <row r="113" s="2" customFormat="1">
      <c r="A113" s="38"/>
      <c r="B113" s="39"/>
      <c r="C113" s="40"/>
      <c r="D113" s="215" t="s">
        <v>119</v>
      </c>
      <c r="E113" s="40"/>
      <c r="F113" s="216" t="s">
        <v>160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119</v>
      </c>
      <c r="AU113" s="17" t="s">
        <v>76</v>
      </c>
    </row>
    <row r="114" s="13" customFormat="1">
      <c r="A114" s="13"/>
      <c r="B114" s="217"/>
      <c r="C114" s="218"/>
      <c r="D114" s="210" t="s">
        <v>134</v>
      </c>
      <c r="E114" s="219" t="s">
        <v>19</v>
      </c>
      <c r="F114" s="220" t="s">
        <v>161</v>
      </c>
      <c r="G114" s="218"/>
      <c r="H114" s="221">
        <v>473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134</v>
      </c>
      <c r="AU114" s="227" t="s">
        <v>76</v>
      </c>
      <c r="AV114" s="13" t="s">
        <v>76</v>
      </c>
      <c r="AW114" s="13" t="s">
        <v>31</v>
      </c>
      <c r="AX114" s="13" t="s">
        <v>74</v>
      </c>
      <c r="AY114" s="227" t="s">
        <v>108</v>
      </c>
    </row>
    <row r="115" s="2" customFormat="1" ht="16.5" customHeight="1">
      <c r="A115" s="38"/>
      <c r="B115" s="39"/>
      <c r="C115" s="197" t="s">
        <v>162</v>
      </c>
      <c r="D115" s="197" t="s">
        <v>110</v>
      </c>
      <c r="E115" s="198" t="s">
        <v>163</v>
      </c>
      <c r="F115" s="199" t="s">
        <v>164</v>
      </c>
      <c r="G115" s="200" t="s">
        <v>157</v>
      </c>
      <c r="H115" s="201">
        <v>90</v>
      </c>
      <c r="I115" s="202"/>
      <c r="J115" s="203">
        <f>ROUND(I115*H115,2)</f>
        <v>0</v>
      </c>
      <c r="K115" s="199" t="s">
        <v>114</v>
      </c>
      <c r="L115" s="44"/>
      <c r="M115" s="204" t="s">
        <v>19</v>
      </c>
      <c r="N115" s="205" t="s">
        <v>40</v>
      </c>
      <c r="O115" s="84"/>
      <c r="P115" s="206">
        <f>O115*H115</f>
        <v>0</v>
      </c>
      <c r="Q115" s="206">
        <v>0.00033</v>
      </c>
      <c r="R115" s="206">
        <f>Q115*H115</f>
        <v>0.029700000000000001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115</v>
      </c>
      <c r="AT115" s="208" t="s">
        <v>110</v>
      </c>
      <c r="AU115" s="208" t="s">
        <v>76</v>
      </c>
      <c r="AY115" s="17" t="s">
        <v>108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74</v>
      </c>
      <c r="BK115" s="209">
        <f>ROUND(I115*H115,2)</f>
        <v>0</v>
      </c>
      <c r="BL115" s="17" t="s">
        <v>115</v>
      </c>
      <c r="BM115" s="208" t="s">
        <v>165</v>
      </c>
    </row>
    <row r="116" s="2" customFormat="1">
      <c r="A116" s="38"/>
      <c r="B116" s="39"/>
      <c r="C116" s="40"/>
      <c r="D116" s="210" t="s">
        <v>117</v>
      </c>
      <c r="E116" s="40"/>
      <c r="F116" s="211" t="s">
        <v>166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117</v>
      </c>
      <c r="AU116" s="17" t="s">
        <v>76</v>
      </c>
    </row>
    <row r="117" s="2" customFormat="1">
      <c r="A117" s="38"/>
      <c r="B117" s="39"/>
      <c r="C117" s="40"/>
      <c r="D117" s="215" t="s">
        <v>119</v>
      </c>
      <c r="E117" s="40"/>
      <c r="F117" s="216" t="s">
        <v>167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119</v>
      </c>
      <c r="AU117" s="17" t="s">
        <v>76</v>
      </c>
    </row>
    <row r="118" s="13" customFormat="1">
      <c r="A118" s="13"/>
      <c r="B118" s="217"/>
      <c r="C118" s="218"/>
      <c r="D118" s="210" t="s">
        <v>134</v>
      </c>
      <c r="E118" s="219" t="s">
        <v>19</v>
      </c>
      <c r="F118" s="220" t="s">
        <v>168</v>
      </c>
      <c r="G118" s="218"/>
      <c r="H118" s="221">
        <v>90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134</v>
      </c>
      <c r="AU118" s="227" t="s">
        <v>76</v>
      </c>
      <c r="AV118" s="13" t="s">
        <v>76</v>
      </c>
      <c r="AW118" s="13" t="s">
        <v>31</v>
      </c>
      <c r="AX118" s="13" t="s">
        <v>74</v>
      </c>
      <c r="AY118" s="227" t="s">
        <v>108</v>
      </c>
    </row>
    <row r="119" s="2" customFormat="1" ht="16.5" customHeight="1">
      <c r="A119" s="38"/>
      <c r="B119" s="39"/>
      <c r="C119" s="197" t="s">
        <v>144</v>
      </c>
      <c r="D119" s="197" t="s">
        <v>110</v>
      </c>
      <c r="E119" s="198" t="s">
        <v>169</v>
      </c>
      <c r="F119" s="199" t="s">
        <v>170</v>
      </c>
      <c r="G119" s="200" t="s">
        <v>113</v>
      </c>
      <c r="H119" s="201">
        <v>71.5</v>
      </c>
      <c r="I119" s="202"/>
      <c r="J119" s="203">
        <f>ROUND(I119*H119,2)</f>
        <v>0</v>
      </c>
      <c r="K119" s="199" t="s">
        <v>114</v>
      </c>
      <c r="L119" s="44"/>
      <c r="M119" s="204" t="s">
        <v>19</v>
      </c>
      <c r="N119" s="205" t="s">
        <v>40</v>
      </c>
      <c r="O119" s="84"/>
      <c r="P119" s="206">
        <f>O119*H119</f>
        <v>0</v>
      </c>
      <c r="Q119" s="206">
        <v>0.0025999999999999999</v>
      </c>
      <c r="R119" s="206">
        <f>Q119*H119</f>
        <v>0.18589999999999998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115</v>
      </c>
      <c r="AT119" s="208" t="s">
        <v>110</v>
      </c>
      <c r="AU119" s="208" t="s">
        <v>76</v>
      </c>
      <c r="AY119" s="17" t="s">
        <v>108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74</v>
      </c>
      <c r="BK119" s="209">
        <f>ROUND(I119*H119,2)</f>
        <v>0</v>
      </c>
      <c r="BL119" s="17" t="s">
        <v>115</v>
      </c>
      <c r="BM119" s="208" t="s">
        <v>171</v>
      </c>
    </row>
    <row r="120" s="2" customFormat="1">
      <c r="A120" s="38"/>
      <c r="B120" s="39"/>
      <c r="C120" s="40"/>
      <c r="D120" s="210" t="s">
        <v>117</v>
      </c>
      <c r="E120" s="40"/>
      <c r="F120" s="211" t="s">
        <v>172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117</v>
      </c>
      <c r="AU120" s="17" t="s">
        <v>76</v>
      </c>
    </row>
    <row r="121" s="2" customFormat="1">
      <c r="A121" s="38"/>
      <c r="B121" s="39"/>
      <c r="C121" s="40"/>
      <c r="D121" s="215" t="s">
        <v>119</v>
      </c>
      <c r="E121" s="40"/>
      <c r="F121" s="216" t="s">
        <v>173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119</v>
      </c>
      <c r="AU121" s="17" t="s">
        <v>76</v>
      </c>
    </row>
    <row r="122" s="13" customFormat="1">
      <c r="A122" s="13"/>
      <c r="B122" s="217"/>
      <c r="C122" s="218"/>
      <c r="D122" s="210" t="s">
        <v>134</v>
      </c>
      <c r="E122" s="219" t="s">
        <v>19</v>
      </c>
      <c r="F122" s="220" t="s">
        <v>174</v>
      </c>
      <c r="G122" s="218"/>
      <c r="H122" s="221">
        <v>4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134</v>
      </c>
      <c r="AU122" s="227" t="s">
        <v>76</v>
      </c>
      <c r="AV122" s="13" t="s">
        <v>76</v>
      </c>
      <c r="AW122" s="13" t="s">
        <v>31</v>
      </c>
      <c r="AX122" s="13" t="s">
        <v>69</v>
      </c>
      <c r="AY122" s="227" t="s">
        <v>108</v>
      </c>
    </row>
    <row r="123" s="13" customFormat="1">
      <c r="A123" s="13"/>
      <c r="B123" s="217"/>
      <c r="C123" s="218"/>
      <c r="D123" s="210" t="s">
        <v>134</v>
      </c>
      <c r="E123" s="219" t="s">
        <v>19</v>
      </c>
      <c r="F123" s="220" t="s">
        <v>175</v>
      </c>
      <c r="G123" s="218"/>
      <c r="H123" s="221">
        <v>67.5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134</v>
      </c>
      <c r="AU123" s="227" t="s">
        <v>76</v>
      </c>
      <c r="AV123" s="13" t="s">
        <v>76</v>
      </c>
      <c r="AW123" s="13" t="s">
        <v>31</v>
      </c>
      <c r="AX123" s="13" t="s">
        <v>69</v>
      </c>
      <c r="AY123" s="227" t="s">
        <v>108</v>
      </c>
    </row>
    <row r="124" s="14" customFormat="1">
      <c r="A124" s="14"/>
      <c r="B124" s="228"/>
      <c r="C124" s="229"/>
      <c r="D124" s="210" t="s">
        <v>134</v>
      </c>
      <c r="E124" s="230" t="s">
        <v>19</v>
      </c>
      <c r="F124" s="231" t="s">
        <v>137</v>
      </c>
      <c r="G124" s="229"/>
      <c r="H124" s="232">
        <v>71.5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8" t="s">
        <v>134</v>
      </c>
      <c r="AU124" s="238" t="s">
        <v>76</v>
      </c>
      <c r="AV124" s="14" t="s">
        <v>115</v>
      </c>
      <c r="AW124" s="14" t="s">
        <v>31</v>
      </c>
      <c r="AX124" s="14" t="s">
        <v>74</v>
      </c>
      <c r="AY124" s="238" t="s">
        <v>108</v>
      </c>
    </row>
    <row r="125" s="2" customFormat="1" ht="16.5" customHeight="1">
      <c r="A125" s="38"/>
      <c r="B125" s="39"/>
      <c r="C125" s="197" t="s">
        <v>152</v>
      </c>
      <c r="D125" s="197" t="s">
        <v>110</v>
      </c>
      <c r="E125" s="198" t="s">
        <v>176</v>
      </c>
      <c r="F125" s="199" t="s">
        <v>177</v>
      </c>
      <c r="G125" s="200" t="s">
        <v>157</v>
      </c>
      <c r="H125" s="201">
        <v>6</v>
      </c>
      <c r="I125" s="202"/>
      <c r="J125" s="203">
        <f>ROUND(I125*H125,2)</f>
        <v>0</v>
      </c>
      <c r="K125" s="199" t="s">
        <v>178</v>
      </c>
      <c r="L125" s="44"/>
      <c r="M125" s="204" t="s">
        <v>19</v>
      </c>
      <c r="N125" s="205" t="s">
        <v>40</v>
      </c>
      <c r="O125" s="84"/>
      <c r="P125" s="206">
        <f>O125*H125</f>
        <v>0</v>
      </c>
      <c r="Q125" s="206">
        <v>0.02741</v>
      </c>
      <c r="R125" s="206">
        <f>Q125*H125</f>
        <v>0.16446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115</v>
      </c>
      <c r="AT125" s="208" t="s">
        <v>110</v>
      </c>
      <c r="AU125" s="208" t="s">
        <v>76</v>
      </c>
      <c r="AY125" s="17" t="s">
        <v>108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74</v>
      </c>
      <c r="BK125" s="209">
        <f>ROUND(I125*H125,2)</f>
        <v>0</v>
      </c>
      <c r="BL125" s="17" t="s">
        <v>115</v>
      </c>
      <c r="BM125" s="208" t="s">
        <v>179</v>
      </c>
    </row>
    <row r="126" s="2" customFormat="1">
      <c r="A126" s="38"/>
      <c r="B126" s="39"/>
      <c r="C126" s="40"/>
      <c r="D126" s="210" t="s">
        <v>117</v>
      </c>
      <c r="E126" s="40"/>
      <c r="F126" s="211" t="s">
        <v>177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117</v>
      </c>
      <c r="AU126" s="17" t="s">
        <v>76</v>
      </c>
    </row>
    <row r="127" s="2" customFormat="1" ht="16.5" customHeight="1">
      <c r="A127" s="38"/>
      <c r="B127" s="39"/>
      <c r="C127" s="197" t="s">
        <v>180</v>
      </c>
      <c r="D127" s="197" t="s">
        <v>110</v>
      </c>
      <c r="E127" s="198" t="s">
        <v>181</v>
      </c>
      <c r="F127" s="199" t="s">
        <v>182</v>
      </c>
      <c r="G127" s="200" t="s">
        <v>157</v>
      </c>
      <c r="H127" s="201">
        <v>375</v>
      </c>
      <c r="I127" s="202"/>
      <c r="J127" s="203">
        <f>ROUND(I127*H127,2)</f>
        <v>0</v>
      </c>
      <c r="K127" s="199" t="s">
        <v>114</v>
      </c>
      <c r="L127" s="44"/>
      <c r="M127" s="204" t="s">
        <v>19</v>
      </c>
      <c r="N127" s="205" t="s">
        <v>40</v>
      </c>
      <c r="O127" s="84"/>
      <c r="P127" s="206">
        <f>O127*H127</f>
        <v>0</v>
      </c>
      <c r="Q127" s="206">
        <v>0.00034000000000000002</v>
      </c>
      <c r="R127" s="206">
        <f>Q127*H127</f>
        <v>0.1275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115</v>
      </c>
      <c r="AT127" s="208" t="s">
        <v>110</v>
      </c>
      <c r="AU127" s="208" t="s">
        <v>76</v>
      </c>
      <c r="AY127" s="17" t="s">
        <v>108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74</v>
      </c>
      <c r="BK127" s="209">
        <f>ROUND(I127*H127,2)</f>
        <v>0</v>
      </c>
      <c r="BL127" s="17" t="s">
        <v>115</v>
      </c>
      <c r="BM127" s="208" t="s">
        <v>183</v>
      </c>
    </row>
    <row r="128" s="2" customFormat="1">
      <c r="A128" s="38"/>
      <c r="B128" s="39"/>
      <c r="C128" s="40"/>
      <c r="D128" s="210" t="s">
        <v>117</v>
      </c>
      <c r="E128" s="40"/>
      <c r="F128" s="211" t="s">
        <v>184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117</v>
      </c>
      <c r="AU128" s="17" t="s">
        <v>76</v>
      </c>
    </row>
    <row r="129" s="2" customFormat="1">
      <c r="A129" s="38"/>
      <c r="B129" s="39"/>
      <c r="C129" s="40"/>
      <c r="D129" s="215" t="s">
        <v>119</v>
      </c>
      <c r="E129" s="40"/>
      <c r="F129" s="216" t="s">
        <v>185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119</v>
      </c>
      <c r="AU129" s="17" t="s">
        <v>76</v>
      </c>
    </row>
    <row r="130" s="13" customFormat="1">
      <c r="A130" s="13"/>
      <c r="B130" s="217"/>
      <c r="C130" s="218"/>
      <c r="D130" s="210" t="s">
        <v>134</v>
      </c>
      <c r="E130" s="219" t="s">
        <v>19</v>
      </c>
      <c r="F130" s="220" t="s">
        <v>186</v>
      </c>
      <c r="G130" s="218"/>
      <c r="H130" s="221">
        <v>350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134</v>
      </c>
      <c r="AU130" s="227" t="s">
        <v>76</v>
      </c>
      <c r="AV130" s="13" t="s">
        <v>76</v>
      </c>
      <c r="AW130" s="13" t="s">
        <v>31</v>
      </c>
      <c r="AX130" s="13" t="s">
        <v>69</v>
      </c>
      <c r="AY130" s="227" t="s">
        <v>108</v>
      </c>
    </row>
    <row r="131" s="13" customFormat="1">
      <c r="A131" s="13"/>
      <c r="B131" s="217"/>
      <c r="C131" s="218"/>
      <c r="D131" s="210" t="s">
        <v>134</v>
      </c>
      <c r="E131" s="219" t="s">
        <v>19</v>
      </c>
      <c r="F131" s="220" t="s">
        <v>187</v>
      </c>
      <c r="G131" s="218"/>
      <c r="H131" s="221">
        <v>25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134</v>
      </c>
      <c r="AU131" s="227" t="s">
        <v>76</v>
      </c>
      <c r="AV131" s="13" t="s">
        <v>76</v>
      </c>
      <c r="AW131" s="13" t="s">
        <v>31</v>
      </c>
      <c r="AX131" s="13" t="s">
        <v>69</v>
      </c>
      <c r="AY131" s="227" t="s">
        <v>108</v>
      </c>
    </row>
    <row r="132" s="14" customFormat="1">
      <c r="A132" s="14"/>
      <c r="B132" s="228"/>
      <c r="C132" s="229"/>
      <c r="D132" s="210" t="s">
        <v>134</v>
      </c>
      <c r="E132" s="230" t="s">
        <v>19</v>
      </c>
      <c r="F132" s="231" t="s">
        <v>137</v>
      </c>
      <c r="G132" s="229"/>
      <c r="H132" s="232">
        <v>375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8" t="s">
        <v>134</v>
      </c>
      <c r="AU132" s="238" t="s">
        <v>76</v>
      </c>
      <c r="AV132" s="14" t="s">
        <v>115</v>
      </c>
      <c r="AW132" s="14" t="s">
        <v>31</v>
      </c>
      <c r="AX132" s="14" t="s">
        <v>74</v>
      </c>
      <c r="AY132" s="238" t="s">
        <v>108</v>
      </c>
    </row>
    <row r="133" s="2" customFormat="1" ht="16.5" customHeight="1">
      <c r="A133" s="38"/>
      <c r="B133" s="39"/>
      <c r="C133" s="197" t="s">
        <v>188</v>
      </c>
      <c r="D133" s="197" t="s">
        <v>110</v>
      </c>
      <c r="E133" s="198" t="s">
        <v>189</v>
      </c>
      <c r="F133" s="199" t="s">
        <v>190</v>
      </c>
      <c r="G133" s="200" t="s">
        <v>157</v>
      </c>
      <c r="H133" s="201">
        <v>25</v>
      </c>
      <c r="I133" s="202"/>
      <c r="J133" s="203">
        <f>ROUND(I133*H133,2)</f>
        <v>0</v>
      </c>
      <c r="K133" s="199" t="s">
        <v>114</v>
      </c>
      <c r="L133" s="44"/>
      <c r="M133" s="204" t="s">
        <v>19</v>
      </c>
      <c r="N133" s="205" t="s">
        <v>40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115</v>
      </c>
      <c r="AT133" s="208" t="s">
        <v>110</v>
      </c>
      <c r="AU133" s="208" t="s">
        <v>76</v>
      </c>
      <c r="AY133" s="17" t="s">
        <v>108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74</v>
      </c>
      <c r="BK133" s="209">
        <f>ROUND(I133*H133,2)</f>
        <v>0</v>
      </c>
      <c r="BL133" s="17" t="s">
        <v>115</v>
      </c>
      <c r="BM133" s="208" t="s">
        <v>191</v>
      </c>
    </row>
    <row r="134" s="2" customFormat="1">
      <c r="A134" s="38"/>
      <c r="B134" s="39"/>
      <c r="C134" s="40"/>
      <c r="D134" s="210" t="s">
        <v>117</v>
      </c>
      <c r="E134" s="40"/>
      <c r="F134" s="211" t="s">
        <v>192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117</v>
      </c>
      <c r="AU134" s="17" t="s">
        <v>76</v>
      </c>
    </row>
    <row r="135" s="2" customFormat="1">
      <c r="A135" s="38"/>
      <c r="B135" s="39"/>
      <c r="C135" s="40"/>
      <c r="D135" s="215" t="s">
        <v>119</v>
      </c>
      <c r="E135" s="40"/>
      <c r="F135" s="216" t="s">
        <v>193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119</v>
      </c>
      <c r="AU135" s="17" t="s">
        <v>76</v>
      </c>
    </row>
    <row r="136" s="13" customFormat="1">
      <c r="A136" s="13"/>
      <c r="B136" s="217"/>
      <c r="C136" s="218"/>
      <c r="D136" s="210" t="s">
        <v>134</v>
      </c>
      <c r="E136" s="219" t="s">
        <v>19</v>
      </c>
      <c r="F136" s="220" t="s">
        <v>187</v>
      </c>
      <c r="G136" s="218"/>
      <c r="H136" s="221">
        <v>25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134</v>
      </c>
      <c r="AU136" s="227" t="s">
        <v>76</v>
      </c>
      <c r="AV136" s="13" t="s">
        <v>76</v>
      </c>
      <c r="AW136" s="13" t="s">
        <v>31</v>
      </c>
      <c r="AX136" s="13" t="s">
        <v>69</v>
      </c>
      <c r="AY136" s="227" t="s">
        <v>108</v>
      </c>
    </row>
    <row r="137" s="14" customFormat="1">
      <c r="A137" s="14"/>
      <c r="B137" s="228"/>
      <c r="C137" s="229"/>
      <c r="D137" s="210" t="s">
        <v>134</v>
      </c>
      <c r="E137" s="230" t="s">
        <v>19</v>
      </c>
      <c r="F137" s="231" t="s">
        <v>137</v>
      </c>
      <c r="G137" s="229"/>
      <c r="H137" s="232">
        <v>25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134</v>
      </c>
      <c r="AU137" s="238" t="s">
        <v>76</v>
      </c>
      <c r="AV137" s="14" t="s">
        <v>115</v>
      </c>
      <c r="AW137" s="14" t="s">
        <v>31</v>
      </c>
      <c r="AX137" s="14" t="s">
        <v>74</v>
      </c>
      <c r="AY137" s="238" t="s">
        <v>108</v>
      </c>
    </row>
    <row r="138" s="2" customFormat="1" ht="16.5" customHeight="1">
      <c r="A138" s="38"/>
      <c r="B138" s="39"/>
      <c r="C138" s="197" t="s">
        <v>194</v>
      </c>
      <c r="D138" s="197" t="s">
        <v>110</v>
      </c>
      <c r="E138" s="198" t="s">
        <v>195</v>
      </c>
      <c r="F138" s="199" t="s">
        <v>196</v>
      </c>
      <c r="G138" s="200" t="s">
        <v>113</v>
      </c>
      <c r="H138" s="201">
        <v>3800</v>
      </c>
      <c r="I138" s="202"/>
      <c r="J138" s="203">
        <f>ROUND(I138*H138,2)</f>
        <v>0</v>
      </c>
      <c r="K138" s="199" t="s">
        <v>114</v>
      </c>
      <c r="L138" s="44"/>
      <c r="M138" s="204" t="s">
        <v>19</v>
      </c>
      <c r="N138" s="205" t="s">
        <v>40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0.02</v>
      </c>
      <c r="T138" s="207">
        <f>S138*H138</f>
        <v>76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115</v>
      </c>
      <c r="AT138" s="208" t="s">
        <v>110</v>
      </c>
      <c r="AU138" s="208" t="s">
        <v>76</v>
      </c>
      <c r="AY138" s="17" t="s">
        <v>108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7" t="s">
        <v>74</v>
      </c>
      <c r="BK138" s="209">
        <f>ROUND(I138*H138,2)</f>
        <v>0</v>
      </c>
      <c r="BL138" s="17" t="s">
        <v>115</v>
      </c>
      <c r="BM138" s="208" t="s">
        <v>197</v>
      </c>
    </row>
    <row r="139" s="2" customFormat="1">
      <c r="A139" s="38"/>
      <c r="B139" s="39"/>
      <c r="C139" s="40"/>
      <c r="D139" s="210" t="s">
        <v>117</v>
      </c>
      <c r="E139" s="40"/>
      <c r="F139" s="211" t="s">
        <v>198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117</v>
      </c>
      <c r="AU139" s="17" t="s">
        <v>76</v>
      </c>
    </row>
    <row r="140" s="2" customFormat="1">
      <c r="A140" s="38"/>
      <c r="B140" s="39"/>
      <c r="C140" s="40"/>
      <c r="D140" s="215" t="s">
        <v>119</v>
      </c>
      <c r="E140" s="40"/>
      <c r="F140" s="216" t="s">
        <v>199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119</v>
      </c>
      <c r="AU140" s="17" t="s">
        <v>76</v>
      </c>
    </row>
    <row r="141" s="13" customFormat="1">
      <c r="A141" s="13"/>
      <c r="B141" s="217"/>
      <c r="C141" s="218"/>
      <c r="D141" s="210" t="s">
        <v>134</v>
      </c>
      <c r="E141" s="219" t="s">
        <v>19</v>
      </c>
      <c r="F141" s="220" t="s">
        <v>200</v>
      </c>
      <c r="G141" s="218"/>
      <c r="H141" s="221">
        <v>2800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134</v>
      </c>
      <c r="AU141" s="227" t="s">
        <v>76</v>
      </c>
      <c r="AV141" s="13" t="s">
        <v>76</v>
      </c>
      <c r="AW141" s="13" t="s">
        <v>31</v>
      </c>
      <c r="AX141" s="13" t="s">
        <v>69</v>
      </c>
      <c r="AY141" s="227" t="s">
        <v>108</v>
      </c>
    </row>
    <row r="142" s="13" customFormat="1">
      <c r="A142" s="13"/>
      <c r="B142" s="217"/>
      <c r="C142" s="218"/>
      <c r="D142" s="210" t="s">
        <v>134</v>
      </c>
      <c r="E142" s="219" t="s">
        <v>19</v>
      </c>
      <c r="F142" s="220" t="s">
        <v>201</v>
      </c>
      <c r="G142" s="218"/>
      <c r="H142" s="221">
        <v>1000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134</v>
      </c>
      <c r="AU142" s="227" t="s">
        <v>76</v>
      </c>
      <c r="AV142" s="13" t="s">
        <v>76</v>
      </c>
      <c r="AW142" s="13" t="s">
        <v>31</v>
      </c>
      <c r="AX142" s="13" t="s">
        <v>69</v>
      </c>
      <c r="AY142" s="227" t="s">
        <v>108</v>
      </c>
    </row>
    <row r="143" s="14" customFormat="1">
      <c r="A143" s="14"/>
      <c r="B143" s="228"/>
      <c r="C143" s="229"/>
      <c r="D143" s="210" t="s">
        <v>134</v>
      </c>
      <c r="E143" s="230" t="s">
        <v>19</v>
      </c>
      <c r="F143" s="231" t="s">
        <v>137</v>
      </c>
      <c r="G143" s="229"/>
      <c r="H143" s="232">
        <v>3800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8" t="s">
        <v>134</v>
      </c>
      <c r="AU143" s="238" t="s">
        <v>76</v>
      </c>
      <c r="AV143" s="14" t="s">
        <v>115</v>
      </c>
      <c r="AW143" s="14" t="s">
        <v>31</v>
      </c>
      <c r="AX143" s="14" t="s">
        <v>74</v>
      </c>
      <c r="AY143" s="238" t="s">
        <v>108</v>
      </c>
    </row>
    <row r="144" s="12" customFormat="1" ht="22.8" customHeight="1">
      <c r="A144" s="12"/>
      <c r="B144" s="181"/>
      <c r="C144" s="182"/>
      <c r="D144" s="183" t="s">
        <v>68</v>
      </c>
      <c r="E144" s="195" t="s">
        <v>202</v>
      </c>
      <c r="F144" s="195" t="s">
        <v>203</v>
      </c>
      <c r="G144" s="182"/>
      <c r="H144" s="182"/>
      <c r="I144" s="185"/>
      <c r="J144" s="196">
        <f>BK144</f>
        <v>0</v>
      </c>
      <c r="K144" s="182"/>
      <c r="L144" s="187"/>
      <c r="M144" s="188"/>
      <c r="N144" s="189"/>
      <c r="O144" s="189"/>
      <c r="P144" s="190">
        <f>SUM(P145:P160)</f>
        <v>0</v>
      </c>
      <c r="Q144" s="189"/>
      <c r="R144" s="190">
        <f>SUM(R145:R160)</f>
        <v>0</v>
      </c>
      <c r="S144" s="189"/>
      <c r="T144" s="191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2" t="s">
        <v>74</v>
      </c>
      <c r="AT144" s="193" t="s">
        <v>68</v>
      </c>
      <c r="AU144" s="193" t="s">
        <v>74</v>
      </c>
      <c r="AY144" s="192" t="s">
        <v>108</v>
      </c>
      <c r="BK144" s="194">
        <f>SUM(BK145:BK160)</f>
        <v>0</v>
      </c>
    </row>
    <row r="145" s="2" customFormat="1" ht="16.5" customHeight="1">
      <c r="A145" s="38"/>
      <c r="B145" s="39"/>
      <c r="C145" s="197" t="s">
        <v>204</v>
      </c>
      <c r="D145" s="197" t="s">
        <v>110</v>
      </c>
      <c r="E145" s="198" t="s">
        <v>205</v>
      </c>
      <c r="F145" s="199" t="s">
        <v>206</v>
      </c>
      <c r="G145" s="200" t="s">
        <v>207</v>
      </c>
      <c r="H145" s="201">
        <v>449.94999999999999</v>
      </c>
      <c r="I145" s="202"/>
      <c r="J145" s="203">
        <f>ROUND(I145*H145,2)</f>
        <v>0</v>
      </c>
      <c r="K145" s="199" t="s">
        <v>114</v>
      </c>
      <c r="L145" s="44"/>
      <c r="M145" s="204" t="s">
        <v>19</v>
      </c>
      <c r="N145" s="205" t="s">
        <v>40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115</v>
      </c>
      <c r="AT145" s="208" t="s">
        <v>110</v>
      </c>
      <c r="AU145" s="208" t="s">
        <v>76</v>
      </c>
      <c r="AY145" s="17" t="s">
        <v>108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74</v>
      </c>
      <c r="BK145" s="209">
        <f>ROUND(I145*H145,2)</f>
        <v>0</v>
      </c>
      <c r="BL145" s="17" t="s">
        <v>115</v>
      </c>
      <c r="BM145" s="208" t="s">
        <v>208</v>
      </c>
    </row>
    <row r="146" s="2" customFormat="1">
      <c r="A146" s="38"/>
      <c r="B146" s="39"/>
      <c r="C146" s="40"/>
      <c r="D146" s="210" t="s">
        <v>117</v>
      </c>
      <c r="E146" s="40"/>
      <c r="F146" s="211" t="s">
        <v>209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117</v>
      </c>
      <c r="AU146" s="17" t="s">
        <v>76</v>
      </c>
    </row>
    <row r="147" s="2" customFormat="1">
      <c r="A147" s="38"/>
      <c r="B147" s="39"/>
      <c r="C147" s="40"/>
      <c r="D147" s="215" t="s">
        <v>119</v>
      </c>
      <c r="E147" s="40"/>
      <c r="F147" s="216" t="s">
        <v>210</v>
      </c>
      <c r="G147" s="40"/>
      <c r="H147" s="40"/>
      <c r="I147" s="212"/>
      <c r="J147" s="40"/>
      <c r="K147" s="40"/>
      <c r="L147" s="44"/>
      <c r="M147" s="213"/>
      <c r="N147" s="21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119</v>
      </c>
      <c r="AU147" s="17" t="s">
        <v>76</v>
      </c>
    </row>
    <row r="148" s="2" customFormat="1" ht="16.5" customHeight="1">
      <c r="A148" s="38"/>
      <c r="B148" s="39"/>
      <c r="C148" s="197" t="s">
        <v>211</v>
      </c>
      <c r="D148" s="197" t="s">
        <v>110</v>
      </c>
      <c r="E148" s="198" t="s">
        <v>212</v>
      </c>
      <c r="F148" s="199" t="s">
        <v>213</v>
      </c>
      <c r="G148" s="200" t="s">
        <v>207</v>
      </c>
      <c r="H148" s="201">
        <v>17998</v>
      </c>
      <c r="I148" s="202"/>
      <c r="J148" s="203">
        <f>ROUND(I148*H148,2)</f>
        <v>0</v>
      </c>
      <c r="K148" s="199" t="s">
        <v>114</v>
      </c>
      <c r="L148" s="44"/>
      <c r="M148" s="204" t="s">
        <v>19</v>
      </c>
      <c r="N148" s="205" t="s">
        <v>40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115</v>
      </c>
      <c r="AT148" s="208" t="s">
        <v>110</v>
      </c>
      <c r="AU148" s="208" t="s">
        <v>76</v>
      </c>
      <c r="AY148" s="17" t="s">
        <v>108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74</v>
      </c>
      <c r="BK148" s="209">
        <f>ROUND(I148*H148,2)</f>
        <v>0</v>
      </c>
      <c r="BL148" s="17" t="s">
        <v>115</v>
      </c>
      <c r="BM148" s="208" t="s">
        <v>214</v>
      </c>
    </row>
    <row r="149" s="2" customFormat="1">
      <c r="A149" s="38"/>
      <c r="B149" s="39"/>
      <c r="C149" s="40"/>
      <c r="D149" s="210" t="s">
        <v>117</v>
      </c>
      <c r="E149" s="40"/>
      <c r="F149" s="211" t="s">
        <v>215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117</v>
      </c>
      <c r="AU149" s="17" t="s">
        <v>76</v>
      </c>
    </row>
    <row r="150" s="2" customFormat="1">
      <c r="A150" s="38"/>
      <c r="B150" s="39"/>
      <c r="C150" s="40"/>
      <c r="D150" s="215" t="s">
        <v>119</v>
      </c>
      <c r="E150" s="40"/>
      <c r="F150" s="216" t="s">
        <v>216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119</v>
      </c>
      <c r="AU150" s="17" t="s">
        <v>76</v>
      </c>
    </row>
    <row r="151" s="13" customFormat="1">
      <c r="A151" s="13"/>
      <c r="B151" s="217"/>
      <c r="C151" s="218"/>
      <c r="D151" s="210" t="s">
        <v>134</v>
      </c>
      <c r="E151" s="219" t="s">
        <v>19</v>
      </c>
      <c r="F151" s="220" t="s">
        <v>217</v>
      </c>
      <c r="G151" s="218"/>
      <c r="H151" s="221">
        <v>449.94999999999999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134</v>
      </c>
      <c r="AU151" s="227" t="s">
        <v>76</v>
      </c>
      <c r="AV151" s="13" t="s">
        <v>76</v>
      </c>
      <c r="AW151" s="13" t="s">
        <v>31</v>
      </c>
      <c r="AX151" s="13" t="s">
        <v>69</v>
      </c>
      <c r="AY151" s="227" t="s">
        <v>108</v>
      </c>
    </row>
    <row r="152" s="14" customFormat="1">
      <c r="A152" s="14"/>
      <c r="B152" s="228"/>
      <c r="C152" s="229"/>
      <c r="D152" s="210" t="s">
        <v>134</v>
      </c>
      <c r="E152" s="230" t="s">
        <v>19</v>
      </c>
      <c r="F152" s="231" t="s">
        <v>137</v>
      </c>
      <c r="G152" s="229"/>
      <c r="H152" s="232">
        <v>449.94999999999999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8" t="s">
        <v>134</v>
      </c>
      <c r="AU152" s="238" t="s">
        <v>76</v>
      </c>
      <c r="AV152" s="14" t="s">
        <v>115</v>
      </c>
      <c r="AW152" s="14" t="s">
        <v>31</v>
      </c>
      <c r="AX152" s="14" t="s">
        <v>74</v>
      </c>
      <c r="AY152" s="238" t="s">
        <v>108</v>
      </c>
    </row>
    <row r="153" s="13" customFormat="1">
      <c r="A153" s="13"/>
      <c r="B153" s="217"/>
      <c r="C153" s="218"/>
      <c r="D153" s="210" t="s">
        <v>134</v>
      </c>
      <c r="E153" s="218"/>
      <c r="F153" s="220" t="s">
        <v>218</v>
      </c>
      <c r="G153" s="218"/>
      <c r="H153" s="221">
        <v>17998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7" t="s">
        <v>134</v>
      </c>
      <c r="AU153" s="227" t="s">
        <v>76</v>
      </c>
      <c r="AV153" s="13" t="s">
        <v>76</v>
      </c>
      <c r="AW153" s="13" t="s">
        <v>4</v>
      </c>
      <c r="AX153" s="13" t="s">
        <v>74</v>
      </c>
      <c r="AY153" s="227" t="s">
        <v>108</v>
      </c>
    </row>
    <row r="154" s="2" customFormat="1" ht="24.15" customHeight="1">
      <c r="A154" s="38"/>
      <c r="B154" s="39"/>
      <c r="C154" s="197" t="s">
        <v>8</v>
      </c>
      <c r="D154" s="197" t="s">
        <v>110</v>
      </c>
      <c r="E154" s="198" t="s">
        <v>219</v>
      </c>
      <c r="F154" s="199" t="s">
        <v>220</v>
      </c>
      <c r="G154" s="200" t="s">
        <v>207</v>
      </c>
      <c r="H154" s="201">
        <v>76</v>
      </c>
      <c r="I154" s="202"/>
      <c r="J154" s="203">
        <f>ROUND(I154*H154,2)</f>
        <v>0</v>
      </c>
      <c r="K154" s="199" t="s">
        <v>114</v>
      </c>
      <c r="L154" s="44"/>
      <c r="M154" s="204" t="s">
        <v>19</v>
      </c>
      <c r="N154" s="205" t="s">
        <v>40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115</v>
      </c>
      <c r="AT154" s="208" t="s">
        <v>110</v>
      </c>
      <c r="AU154" s="208" t="s">
        <v>76</v>
      </c>
      <c r="AY154" s="17" t="s">
        <v>108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74</v>
      </c>
      <c r="BK154" s="209">
        <f>ROUND(I154*H154,2)</f>
        <v>0</v>
      </c>
      <c r="BL154" s="17" t="s">
        <v>115</v>
      </c>
      <c r="BM154" s="208" t="s">
        <v>221</v>
      </c>
    </row>
    <row r="155" s="2" customFormat="1">
      <c r="A155" s="38"/>
      <c r="B155" s="39"/>
      <c r="C155" s="40"/>
      <c r="D155" s="210" t="s">
        <v>117</v>
      </c>
      <c r="E155" s="40"/>
      <c r="F155" s="211" t="s">
        <v>220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117</v>
      </c>
      <c r="AU155" s="17" t="s">
        <v>76</v>
      </c>
    </row>
    <row r="156" s="2" customFormat="1">
      <c r="A156" s="38"/>
      <c r="B156" s="39"/>
      <c r="C156" s="40"/>
      <c r="D156" s="215" t="s">
        <v>119</v>
      </c>
      <c r="E156" s="40"/>
      <c r="F156" s="216" t="s">
        <v>222</v>
      </c>
      <c r="G156" s="40"/>
      <c r="H156" s="40"/>
      <c r="I156" s="212"/>
      <c r="J156" s="40"/>
      <c r="K156" s="40"/>
      <c r="L156" s="44"/>
      <c r="M156" s="213"/>
      <c r="N156" s="21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119</v>
      </c>
      <c r="AU156" s="17" t="s">
        <v>76</v>
      </c>
    </row>
    <row r="157" s="2" customFormat="1" ht="24.15" customHeight="1">
      <c r="A157" s="38"/>
      <c r="B157" s="39"/>
      <c r="C157" s="197" t="s">
        <v>223</v>
      </c>
      <c r="D157" s="197" t="s">
        <v>110</v>
      </c>
      <c r="E157" s="198" t="s">
        <v>224</v>
      </c>
      <c r="F157" s="199" t="s">
        <v>225</v>
      </c>
      <c r="G157" s="200" t="s">
        <v>207</v>
      </c>
      <c r="H157" s="201">
        <v>373.94999999999999</v>
      </c>
      <c r="I157" s="202"/>
      <c r="J157" s="203">
        <f>ROUND(I157*H157,2)</f>
        <v>0</v>
      </c>
      <c r="K157" s="199" t="s">
        <v>114</v>
      </c>
      <c r="L157" s="44"/>
      <c r="M157" s="204" t="s">
        <v>19</v>
      </c>
      <c r="N157" s="205" t="s">
        <v>40</v>
      </c>
      <c r="O157" s="84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115</v>
      </c>
      <c r="AT157" s="208" t="s">
        <v>110</v>
      </c>
      <c r="AU157" s="208" t="s">
        <v>76</v>
      </c>
      <c r="AY157" s="17" t="s">
        <v>108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74</v>
      </c>
      <c r="BK157" s="209">
        <f>ROUND(I157*H157,2)</f>
        <v>0</v>
      </c>
      <c r="BL157" s="17" t="s">
        <v>115</v>
      </c>
      <c r="BM157" s="208" t="s">
        <v>226</v>
      </c>
    </row>
    <row r="158" s="2" customFormat="1">
      <c r="A158" s="38"/>
      <c r="B158" s="39"/>
      <c r="C158" s="40"/>
      <c r="D158" s="210" t="s">
        <v>117</v>
      </c>
      <c r="E158" s="40"/>
      <c r="F158" s="211" t="s">
        <v>225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117</v>
      </c>
      <c r="AU158" s="17" t="s">
        <v>76</v>
      </c>
    </row>
    <row r="159" s="2" customFormat="1">
      <c r="A159" s="38"/>
      <c r="B159" s="39"/>
      <c r="C159" s="40"/>
      <c r="D159" s="215" t="s">
        <v>119</v>
      </c>
      <c r="E159" s="40"/>
      <c r="F159" s="216" t="s">
        <v>227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119</v>
      </c>
      <c r="AU159" s="17" t="s">
        <v>76</v>
      </c>
    </row>
    <row r="160" s="13" customFormat="1">
      <c r="A160" s="13"/>
      <c r="B160" s="217"/>
      <c r="C160" s="218"/>
      <c r="D160" s="210" t="s">
        <v>134</v>
      </c>
      <c r="E160" s="219" t="s">
        <v>19</v>
      </c>
      <c r="F160" s="220" t="s">
        <v>228</v>
      </c>
      <c r="G160" s="218"/>
      <c r="H160" s="221">
        <v>373.94999999999999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134</v>
      </c>
      <c r="AU160" s="227" t="s">
        <v>76</v>
      </c>
      <c r="AV160" s="13" t="s">
        <v>76</v>
      </c>
      <c r="AW160" s="13" t="s">
        <v>31</v>
      </c>
      <c r="AX160" s="13" t="s">
        <v>74</v>
      </c>
      <c r="AY160" s="227" t="s">
        <v>108</v>
      </c>
    </row>
    <row r="161" s="12" customFormat="1" ht="22.8" customHeight="1">
      <c r="A161" s="12"/>
      <c r="B161" s="181"/>
      <c r="C161" s="182"/>
      <c r="D161" s="183" t="s">
        <v>68</v>
      </c>
      <c r="E161" s="195" t="s">
        <v>229</v>
      </c>
      <c r="F161" s="195" t="s">
        <v>230</v>
      </c>
      <c r="G161" s="182"/>
      <c r="H161" s="182"/>
      <c r="I161" s="185"/>
      <c r="J161" s="196">
        <f>BK161</f>
        <v>0</v>
      </c>
      <c r="K161" s="182"/>
      <c r="L161" s="187"/>
      <c r="M161" s="188"/>
      <c r="N161" s="189"/>
      <c r="O161" s="189"/>
      <c r="P161" s="190">
        <f>SUM(P162:P172)</f>
        <v>0</v>
      </c>
      <c r="Q161" s="189"/>
      <c r="R161" s="190">
        <f>SUM(R162:R172)</f>
        <v>0</v>
      </c>
      <c r="S161" s="189"/>
      <c r="T161" s="191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2" t="s">
        <v>74</v>
      </c>
      <c r="AT161" s="193" t="s">
        <v>68</v>
      </c>
      <c r="AU161" s="193" t="s">
        <v>74</v>
      </c>
      <c r="AY161" s="192" t="s">
        <v>108</v>
      </c>
      <c r="BK161" s="194">
        <f>SUM(BK162:BK172)</f>
        <v>0</v>
      </c>
    </row>
    <row r="162" s="2" customFormat="1" ht="21.75" customHeight="1">
      <c r="A162" s="38"/>
      <c r="B162" s="39"/>
      <c r="C162" s="197" t="s">
        <v>231</v>
      </c>
      <c r="D162" s="197" t="s">
        <v>110</v>
      </c>
      <c r="E162" s="198" t="s">
        <v>232</v>
      </c>
      <c r="F162" s="199" t="s">
        <v>233</v>
      </c>
      <c r="G162" s="200" t="s">
        <v>207</v>
      </c>
      <c r="H162" s="201">
        <v>399.06900000000002</v>
      </c>
      <c r="I162" s="202"/>
      <c r="J162" s="203">
        <f>ROUND(I162*H162,2)</f>
        <v>0</v>
      </c>
      <c r="K162" s="199" t="s">
        <v>114</v>
      </c>
      <c r="L162" s="44"/>
      <c r="M162" s="204" t="s">
        <v>19</v>
      </c>
      <c r="N162" s="205" t="s">
        <v>40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115</v>
      </c>
      <c r="AT162" s="208" t="s">
        <v>110</v>
      </c>
      <c r="AU162" s="208" t="s">
        <v>76</v>
      </c>
      <c r="AY162" s="17" t="s">
        <v>108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74</v>
      </c>
      <c r="BK162" s="209">
        <f>ROUND(I162*H162,2)</f>
        <v>0</v>
      </c>
      <c r="BL162" s="17" t="s">
        <v>115</v>
      </c>
      <c r="BM162" s="208" t="s">
        <v>234</v>
      </c>
    </row>
    <row r="163" s="2" customFormat="1">
      <c r="A163" s="38"/>
      <c r="B163" s="39"/>
      <c r="C163" s="40"/>
      <c r="D163" s="210" t="s">
        <v>117</v>
      </c>
      <c r="E163" s="40"/>
      <c r="F163" s="211" t="s">
        <v>235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117</v>
      </c>
      <c r="AU163" s="17" t="s">
        <v>76</v>
      </c>
    </row>
    <row r="164" s="2" customFormat="1">
      <c r="A164" s="38"/>
      <c r="B164" s="39"/>
      <c r="C164" s="40"/>
      <c r="D164" s="215" t="s">
        <v>119</v>
      </c>
      <c r="E164" s="40"/>
      <c r="F164" s="216" t="s">
        <v>236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119</v>
      </c>
      <c r="AU164" s="17" t="s">
        <v>76</v>
      </c>
    </row>
    <row r="165" s="2" customFormat="1" ht="21.75" customHeight="1">
      <c r="A165" s="38"/>
      <c r="B165" s="39"/>
      <c r="C165" s="197" t="s">
        <v>237</v>
      </c>
      <c r="D165" s="197" t="s">
        <v>110</v>
      </c>
      <c r="E165" s="198" t="s">
        <v>238</v>
      </c>
      <c r="F165" s="199" t="s">
        <v>239</v>
      </c>
      <c r="G165" s="200" t="s">
        <v>207</v>
      </c>
      <c r="H165" s="201">
        <v>399.06900000000002</v>
      </c>
      <c r="I165" s="202"/>
      <c r="J165" s="203">
        <f>ROUND(I165*H165,2)</f>
        <v>0</v>
      </c>
      <c r="K165" s="199" t="s">
        <v>114</v>
      </c>
      <c r="L165" s="44"/>
      <c r="M165" s="204" t="s">
        <v>19</v>
      </c>
      <c r="N165" s="205" t="s">
        <v>40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115</v>
      </c>
      <c r="AT165" s="208" t="s">
        <v>110</v>
      </c>
      <c r="AU165" s="208" t="s">
        <v>76</v>
      </c>
      <c r="AY165" s="17" t="s">
        <v>108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74</v>
      </c>
      <c r="BK165" s="209">
        <f>ROUND(I165*H165,2)</f>
        <v>0</v>
      </c>
      <c r="BL165" s="17" t="s">
        <v>115</v>
      </c>
      <c r="BM165" s="208" t="s">
        <v>240</v>
      </c>
    </row>
    <row r="166" s="2" customFormat="1">
      <c r="A166" s="38"/>
      <c r="B166" s="39"/>
      <c r="C166" s="40"/>
      <c r="D166" s="210" t="s">
        <v>117</v>
      </c>
      <c r="E166" s="40"/>
      <c r="F166" s="211" t="s">
        <v>241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117</v>
      </c>
      <c r="AU166" s="17" t="s">
        <v>76</v>
      </c>
    </row>
    <row r="167" s="2" customFormat="1">
      <c r="A167" s="38"/>
      <c r="B167" s="39"/>
      <c r="C167" s="40"/>
      <c r="D167" s="215" t="s">
        <v>119</v>
      </c>
      <c r="E167" s="40"/>
      <c r="F167" s="216" t="s">
        <v>242</v>
      </c>
      <c r="G167" s="40"/>
      <c r="H167" s="40"/>
      <c r="I167" s="212"/>
      <c r="J167" s="40"/>
      <c r="K167" s="40"/>
      <c r="L167" s="44"/>
      <c r="M167" s="213"/>
      <c r="N167" s="21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119</v>
      </c>
      <c r="AU167" s="17" t="s">
        <v>76</v>
      </c>
    </row>
    <row r="168" s="2" customFormat="1" ht="21.75" customHeight="1">
      <c r="A168" s="38"/>
      <c r="B168" s="39"/>
      <c r="C168" s="197" t="s">
        <v>243</v>
      </c>
      <c r="D168" s="197" t="s">
        <v>110</v>
      </c>
      <c r="E168" s="198" t="s">
        <v>244</v>
      </c>
      <c r="F168" s="199" t="s">
        <v>245</v>
      </c>
      <c r="G168" s="200" t="s">
        <v>207</v>
      </c>
      <c r="H168" s="201">
        <v>5976.0900000000001</v>
      </c>
      <c r="I168" s="202"/>
      <c r="J168" s="203">
        <f>ROUND(I168*H168,2)</f>
        <v>0</v>
      </c>
      <c r="K168" s="199" t="s">
        <v>114</v>
      </c>
      <c r="L168" s="44"/>
      <c r="M168" s="204" t="s">
        <v>19</v>
      </c>
      <c r="N168" s="205" t="s">
        <v>40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115</v>
      </c>
      <c r="AT168" s="208" t="s">
        <v>110</v>
      </c>
      <c r="AU168" s="208" t="s">
        <v>76</v>
      </c>
      <c r="AY168" s="17" t="s">
        <v>108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74</v>
      </c>
      <c r="BK168" s="209">
        <f>ROUND(I168*H168,2)</f>
        <v>0</v>
      </c>
      <c r="BL168" s="17" t="s">
        <v>115</v>
      </c>
      <c r="BM168" s="208" t="s">
        <v>246</v>
      </c>
    </row>
    <row r="169" s="2" customFormat="1">
      <c r="A169" s="38"/>
      <c r="B169" s="39"/>
      <c r="C169" s="40"/>
      <c r="D169" s="210" t="s">
        <v>117</v>
      </c>
      <c r="E169" s="40"/>
      <c r="F169" s="211" t="s">
        <v>247</v>
      </c>
      <c r="G169" s="40"/>
      <c r="H169" s="40"/>
      <c r="I169" s="212"/>
      <c r="J169" s="40"/>
      <c r="K169" s="40"/>
      <c r="L169" s="44"/>
      <c r="M169" s="213"/>
      <c r="N169" s="21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117</v>
      </c>
      <c r="AU169" s="17" t="s">
        <v>76</v>
      </c>
    </row>
    <row r="170" s="2" customFormat="1">
      <c r="A170" s="38"/>
      <c r="B170" s="39"/>
      <c r="C170" s="40"/>
      <c r="D170" s="215" t="s">
        <v>119</v>
      </c>
      <c r="E170" s="40"/>
      <c r="F170" s="216" t="s">
        <v>248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119</v>
      </c>
      <c r="AU170" s="17" t="s">
        <v>76</v>
      </c>
    </row>
    <row r="171" s="13" customFormat="1">
      <c r="A171" s="13"/>
      <c r="B171" s="217"/>
      <c r="C171" s="218"/>
      <c r="D171" s="210" t="s">
        <v>134</v>
      </c>
      <c r="E171" s="219" t="s">
        <v>19</v>
      </c>
      <c r="F171" s="220" t="s">
        <v>249</v>
      </c>
      <c r="G171" s="218"/>
      <c r="H171" s="221">
        <v>398.40600000000001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134</v>
      </c>
      <c r="AU171" s="227" t="s">
        <v>76</v>
      </c>
      <c r="AV171" s="13" t="s">
        <v>76</v>
      </c>
      <c r="AW171" s="13" t="s">
        <v>31</v>
      </c>
      <c r="AX171" s="13" t="s">
        <v>74</v>
      </c>
      <c r="AY171" s="227" t="s">
        <v>108</v>
      </c>
    </row>
    <row r="172" s="13" customFormat="1">
      <c r="A172" s="13"/>
      <c r="B172" s="217"/>
      <c r="C172" s="218"/>
      <c r="D172" s="210" t="s">
        <v>134</v>
      </c>
      <c r="E172" s="218"/>
      <c r="F172" s="220" t="s">
        <v>250</v>
      </c>
      <c r="G172" s="218"/>
      <c r="H172" s="221">
        <v>5976.0900000000001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134</v>
      </c>
      <c r="AU172" s="227" t="s">
        <v>76</v>
      </c>
      <c r="AV172" s="13" t="s">
        <v>76</v>
      </c>
      <c r="AW172" s="13" t="s">
        <v>4</v>
      </c>
      <c r="AX172" s="13" t="s">
        <v>74</v>
      </c>
      <c r="AY172" s="227" t="s">
        <v>108</v>
      </c>
    </row>
    <row r="173" s="12" customFormat="1" ht="25.92" customHeight="1">
      <c r="A173" s="12"/>
      <c r="B173" s="181"/>
      <c r="C173" s="182"/>
      <c r="D173" s="183" t="s">
        <v>68</v>
      </c>
      <c r="E173" s="184" t="s">
        <v>251</v>
      </c>
      <c r="F173" s="184" t="s">
        <v>252</v>
      </c>
      <c r="G173" s="182"/>
      <c r="H173" s="182"/>
      <c r="I173" s="185"/>
      <c r="J173" s="186">
        <f>BK173</f>
        <v>0</v>
      </c>
      <c r="K173" s="182"/>
      <c r="L173" s="187"/>
      <c r="M173" s="188"/>
      <c r="N173" s="189"/>
      <c r="O173" s="189"/>
      <c r="P173" s="190">
        <f>P174+P178+P182</f>
        <v>0</v>
      </c>
      <c r="Q173" s="189"/>
      <c r="R173" s="190">
        <f>R174+R178+R182</f>
        <v>0</v>
      </c>
      <c r="S173" s="189"/>
      <c r="T173" s="191">
        <f>T174+T178+T182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2" t="s">
        <v>126</v>
      </c>
      <c r="AT173" s="193" t="s">
        <v>68</v>
      </c>
      <c r="AU173" s="193" t="s">
        <v>69</v>
      </c>
      <c r="AY173" s="192" t="s">
        <v>108</v>
      </c>
      <c r="BK173" s="194">
        <f>BK174+BK178+BK182</f>
        <v>0</v>
      </c>
    </row>
    <row r="174" s="12" customFormat="1" ht="22.8" customHeight="1">
      <c r="A174" s="12"/>
      <c r="B174" s="181"/>
      <c r="C174" s="182"/>
      <c r="D174" s="183" t="s">
        <v>68</v>
      </c>
      <c r="E174" s="195" t="s">
        <v>253</v>
      </c>
      <c r="F174" s="195" t="s">
        <v>254</v>
      </c>
      <c r="G174" s="182"/>
      <c r="H174" s="182"/>
      <c r="I174" s="185"/>
      <c r="J174" s="196">
        <f>BK174</f>
        <v>0</v>
      </c>
      <c r="K174" s="182"/>
      <c r="L174" s="187"/>
      <c r="M174" s="188"/>
      <c r="N174" s="189"/>
      <c r="O174" s="189"/>
      <c r="P174" s="190">
        <f>SUM(P175:P177)</f>
        <v>0</v>
      </c>
      <c r="Q174" s="189"/>
      <c r="R174" s="190">
        <f>SUM(R175:R177)</f>
        <v>0</v>
      </c>
      <c r="S174" s="189"/>
      <c r="T174" s="191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2" t="s">
        <v>126</v>
      </c>
      <c r="AT174" s="193" t="s">
        <v>68</v>
      </c>
      <c r="AU174" s="193" t="s">
        <v>74</v>
      </c>
      <c r="AY174" s="192" t="s">
        <v>108</v>
      </c>
      <c r="BK174" s="194">
        <f>SUM(BK175:BK177)</f>
        <v>0</v>
      </c>
    </row>
    <row r="175" s="2" customFormat="1" ht="16.5" customHeight="1">
      <c r="A175" s="38"/>
      <c r="B175" s="39"/>
      <c r="C175" s="197" t="s">
        <v>255</v>
      </c>
      <c r="D175" s="197" t="s">
        <v>110</v>
      </c>
      <c r="E175" s="198" t="s">
        <v>256</v>
      </c>
      <c r="F175" s="199" t="s">
        <v>257</v>
      </c>
      <c r="G175" s="200" t="s">
        <v>258</v>
      </c>
      <c r="H175" s="201">
        <v>1</v>
      </c>
      <c r="I175" s="202"/>
      <c r="J175" s="203">
        <f>ROUND(I175*H175,2)</f>
        <v>0</v>
      </c>
      <c r="K175" s="199" t="s">
        <v>114</v>
      </c>
      <c r="L175" s="44"/>
      <c r="M175" s="204" t="s">
        <v>19</v>
      </c>
      <c r="N175" s="205" t="s">
        <v>40</v>
      </c>
      <c r="O175" s="84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259</v>
      </c>
      <c r="AT175" s="208" t="s">
        <v>110</v>
      </c>
      <c r="AU175" s="208" t="s">
        <v>76</v>
      </c>
      <c r="AY175" s="17" t="s">
        <v>108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74</v>
      </c>
      <c r="BK175" s="209">
        <f>ROUND(I175*H175,2)</f>
        <v>0</v>
      </c>
      <c r="BL175" s="17" t="s">
        <v>259</v>
      </c>
      <c r="BM175" s="208" t="s">
        <v>260</v>
      </c>
    </row>
    <row r="176" s="2" customFormat="1">
      <c r="A176" s="38"/>
      <c r="B176" s="39"/>
      <c r="C176" s="40"/>
      <c r="D176" s="210" t="s">
        <v>117</v>
      </c>
      <c r="E176" s="40"/>
      <c r="F176" s="211" t="s">
        <v>261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117</v>
      </c>
      <c r="AU176" s="17" t="s">
        <v>76</v>
      </c>
    </row>
    <row r="177" s="2" customFormat="1">
      <c r="A177" s="38"/>
      <c r="B177" s="39"/>
      <c r="C177" s="40"/>
      <c r="D177" s="215" t="s">
        <v>119</v>
      </c>
      <c r="E177" s="40"/>
      <c r="F177" s="216" t="s">
        <v>262</v>
      </c>
      <c r="G177" s="40"/>
      <c r="H177" s="40"/>
      <c r="I177" s="212"/>
      <c r="J177" s="40"/>
      <c r="K177" s="40"/>
      <c r="L177" s="44"/>
      <c r="M177" s="213"/>
      <c r="N177" s="21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119</v>
      </c>
      <c r="AU177" s="17" t="s">
        <v>76</v>
      </c>
    </row>
    <row r="178" s="12" customFormat="1" ht="22.8" customHeight="1">
      <c r="A178" s="12"/>
      <c r="B178" s="181"/>
      <c r="C178" s="182"/>
      <c r="D178" s="183" t="s">
        <v>68</v>
      </c>
      <c r="E178" s="195" t="s">
        <v>263</v>
      </c>
      <c r="F178" s="195" t="s">
        <v>264</v>
      </c>
      <c r="G178" s="182"/>
      <c r="H178" s="182"/>
      <c r="I178" s="185"/>
      <c r="J178" s="196">
        <f>BK178</f>
        <v>0</v>
      </c>
      <c r="K178" s="182"/>
      <c r="L178" s="187"/>
      <c r="M178" s="188"/>
      <c r="N178" s="189"/>
      <c r="O178" s="189"/>
      <c r="P178" s="190">
        <f>SUM(P179:P181)</f>
        <v>0</v>
      </c>
      <c r="Q178" s="189"/>
      <c r="R178" s="190">
        <f>SUM(R179:R181)</f>
        <v>0</v>
      </c>
      <c r="S178" s="189"/>
      <c r="T178" s="19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2" t="s">
        <v>126</v>
      </c>
      <c r="AT178" s="193" t="s">
        <v>68</v>
      </c>
      <c r="AU178" s="193" t="s">
        <v>74</v>
      </c>
      <c r="AY178" s="192" t="s">
        <v>108</v>
      </c>
      <c r="BK178" s="194">
        <f>SUM(BK179:BK181)</f>
        <v>0</v>
      </c>
    </row>
    <row r="179" s="2" customFormat="1" ht="24.15" customHeight="1">
      <c r="A179" s="38"/>
      <c r="B179" s="39"/>
      <c r="C179" s="197" t="s">
        <v>265</v>
      </c>
      <c r="D179" s="197" t="s">
        <v>110</v>
      </c>
      <c r="E179" s="198" t="s">
        <v>266</v>
      </c>
      <c r="F179" s="199" t="s">
        <v>267</v>
      </c>
      <c r="G179" s="200" t="s">
        <v>268</v>
      </c>
      <c r="H179" s="201">
        <v>1</v>
      </c>
      <c r="I179" s="202"/>
      <c r="J179" s="203">
        <f>ROUND(I179*H179,2)</f>
        <v>0</v>
      </c>
      <c r="K179" s="199" t="s">
        <v>114</v>
      </c>
      <c r="L179" s="44"/>
      <c r="M179" s="204" t="s">
        <v>19</v>
      </c>
      <c r="N179" s="205" t="s">
        <v>40</v>
      </c>
      <c r="O179" s="84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259</v>
      </c>
      <c r="AT179" s="208" t="s">
        <v>110</v>
      </c>
      <c r="AU179" s="208" t="s">
        <v>76</v>
      </c>
      <c r="AY179" s="17" t="s">
        <v>108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7" t="s">
        <v>74</v>
      </c>
      <c r="BK179" s="209">
        <f>ROUND(I179*H179,2)</f>
        <v>0</v>
      </c>
      <c r="BL179" s="17" t="s">
        <v>259</v>
      </c>
      <c r="BM179" s="208" t="s">
        <v>269</v>
      </c>
    </row>
    <row r="180" s="2" customFormat="1">
      <c r="A180" s="38"/>
      <c r="B180" s="39"/>
      <c r="C180" s="40"/>
      <c r="D180" s="210" t="s">
        <v>117</v>
      </c>
      <c r="E180" s="40"/>
      <c r="F180" s="211" t="s">
        <v>270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117</v>
      </c>
      <c r="AU180" s="17" t="s">
        <v>76</v>
      </c>
    </row>
    <row r="181" s="2" customFormat="1">
      <c r="A181" s="38"/>
      <c r="B181" s="39"/>
      <c r="C181" s="40"/>
      <c r="D181" s="215" t="s">
        <v>119</v>
      </c>
      <c r="E181" s="40"/>
      <c r="F181" s="216" t="s">
        <v>271</v>
      </c>
      <c r="G181" s="40"/>
      <c r="H181" s="40"/>
      <c r="I181" s="212"/>
      <c r="J181" s="40"/>
      <c r="K181" s="40"/>
      <c r="L181" s="44"/>
      <c r="M181" s="213"/>
      <c r="N181" s="21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119</v>
      </c>
      <c r="AU181" s="17" t="s">
        <v>76</v>
      </c>
    </row>
    <row r="182" s="12" customFormat="1" ht="22.8" customHeight="1">
      <c r="A182" s="12"/>
      <c r="B182" s="181"/>
      <c r="C182" s="182"/>
      <c r="D182" s="183" t="s">
        <v>68</v>
      </c>
      <c r="E182" s="195" t="s">
        <v>272</v>
      </c>
      <c r="F182" s="195" t="s">
        <v>273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SUM(P183:P185)</f>
        <v>0</v>
      </c>
      <c r="Q182" s="189"/>
      <c r="R182" s="190">
        <f>SUM(R183:R185)</f>
        <v>0</v>
      </c>
      <c r="S182" s="189"/>
      <c r="T182" s="191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2" t="s">
        <v>126</v>
      </c>
      <c r="AT182" s="193" t="s">
        <v>68</v>
      </c>
      <c r="AU182" s="193" t="s">
        <v>74</v>
      </c>
      <c r="AY182" s="192" t="s">
        <v>108</v>
      </c>
      <c r="BK182" s="194">
        <f>SUM(BK183:BK185)</f>
        <v>0</v>
      </c>
    </row>
    <row r="183" s="2" customFormat="1" ht="24.15" customHeight="1">
      <c r="A183" s="38"/>
      <c r="B183" s="39"/>
      <c r="C183" s="197" t="s">
        <v>7</v>
      </c>
      <c r="D183" s="197" t="s">
        <v>110</v>
      </c>
      <c r="E183" s="198" t="s">
        <v>274</v>
      </c>
      <c r="F183" s="199" t="s">
        <v>275</v>
      </c>
      <c r="G183" s="200" t="s">
        <v>268</v>
      </c>
      <c r="H183" s="201">
        <v>1</v>
      </c>
      <c r="I183" s="202"/>
      <c r="J183" s="203">
        <f>ROUND(I183*H183,2)</f>
        <v>0</v>
      </c>
      <c r="K183" s="199" t="s">
        <v>114</v>
      </c>
      <c r="L183" s="44"/>
      <c r="M183" s="204" t="s">
        <v>19</v>
      </c>
      <c r="N183" s="205" t="s">
        <v>40</v>
      </c>
      <c r="O183" s="84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259</v>
      </c>
      <c r="AT183" s="208" t="s">
        <v>110</v>
      </c>
      <c r="AU183" s="208" t="s">
        <v>76</v>
      </c>
      <c r="AY183" s="17" t="s">
        <v>108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7" t="s">
        <v>74</v>
      </c>
      <c r="BK183" s="209">
        <f>ROUND(I183*H183,2)</f>
        <v>0</v>
      </c>
      <c r="BL183" s="17" t="s">
        <v>259</v>
      </c>
      <c r="BM183" s="208" t="s">
        <v>276</v>
      </c>
    </row>
    <row r="184" s="2" customFormat="1">
      <c r="A184" s="38"/>
      <c r="B184" s="39"/>
      <c r="C184" s="40"/>
      <c r="D184" s="210" t="s">
        <v>117</v>
      </c>
      <c r="E184" s="40"/>
      <c r="F184" s="211" t="s">
        <v>277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117</v>
      </c>
      <c r="AU184" s="17" t="s">
        <v>76</v>
      </c>
    </row>
    <row r="185" s="2" customFormat="1">
      <c r="A185" s="38"/>
      <c r="B185" s="39"/>
      <c r="C185" s="40"/>
      <c r="D185" s="215" t="s">
        <v>119</v>
      </c>
      <c r="E185" s="40"/>
      <c r="F185" s="216" t="s">
        <v>278</v>
      </c>
      <c r="G185" s="40"/>
      <c r="H185" s="40"/>
      <c r="I185" s="212"/>
      <c r="J185" s="40"/>
      <c r="K185" s="40"/>
      <c r="L185" s="44"/>
      <c r="M185" s="239"/>
      <c r="N185" s="240"/>
      <c r="O185" s="241"/>
      <c r="P185" s="241"/>
      <c r="Q185" s="241"/>
      <c r="R185" s="241"/>
      <c r="S185" s="241"/>
      <c r="T185" s="24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119</v>
      </c>
      <c r="AU185" s="17" t="s">
        <v>76</v>
      </c>
    </row>
    <row r="186" s="2" customFormat="1" ht="6.96" customHeight="1">
      <c r="A186" s="38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s80zkifh0nGZeJNXamQopYxncoUzg+pT/lmj/3FW7BtlxEjNCJmTeIP7i1RL78UFOS2kq3jzzCOVtPfc2b3sSg==" hashValue="VneDsgPYs30scFgpd+hEZwrd0YeuN5xXaAk06PWT26wbLhCEpLGJoqBRhc+EmkwHBcBYbxvCZqb9FEPRnHghww==" algorithmName="SHA-512" password="CC35"/>
  <autoFilter ref="C83:K185"/>
  <mergeCells count="6">
    <mergeCell ref="E7:H7"/>
    <mergeCell ref="E16:H16"/>
    <mergeCell ref="E25:H25"/>
    <mergeCell ref="E46:H46"/>
    <mergeCell ref="E76:H76"/>
    <mergeCell ref="L2:V2"/>
  </mergeCells>
  <hyperlinks>
    <hyperlink ref="F89" r:id="rId1" display="https://podminky.urs.cz/item/CS_URS_2022_01/113154332"/>
    <hyperlink ref="F92" r:id="rId2" display="https://podminky.urs.cz/item/CS_URS_2022_01/113154463"/>
    <hyperlink ref="F96" r:id="rId3" display="https://podminky.urs.cz/item/CS_URS_2022_01/573211109"/>
    <hyperlink ref="F102" r:id="rId4" display="https://podminky.urs.cz/item/CS_URS_2022_01/577134111"/>
    <hyperlink ref="F109" r:id="rId5" display="https://podminky.urs.cz/item/CS_URS_2022_01/899131111"/>
    <hyperlink ref="F113" r:id="rId6" display="https://podminky.urs.cz/item/CS_URS_2022_01/915211112"/>
    <hyperlink ref="F117" r:id="rId7" display="https://podminky.urs.cz/item/CS_URS_2022_01/915211116"/>
    <hyperlink ref="F121" r:id="rId8" display="https://podminky.urs.cz/item/CS_URS_2022_01/915231112"/>
    <hyperlink ref="F129" r:id="rId9" display="https://podminky.urs.cz/item/CS_URS_2022_01/919122132"/>
    <hyperlink ref="F135" r:id="rId10" display="https://podminky.urs.cz/item/CS_URS_2022_01/919735111"/>
    <hyperlink ref="F140" r:id="rId11" display="https://podminky.urs.cz/item/CS_URS_2022_01/938909311"/>
    <hyperlink ref="F147" r:id="rId12" display="https://podminky.urs.cz/item/CS_URS_2022_01/997221551"/>
    <hyperlink ref="F150" r:id="rId13" display="https://podminky.urs.cz/item/CS_URS_2022_01/997221559"/>
    <hyperlink ref="F156" r:id="rId14" display="https://podminky.urs.cz/item/CS_URS_2022_01/997221873"/>
    <hyperlink ref="F159" r:id="rId15" display="https://podminky.urs.cz/item/CS_URS_2022_01/997221875"/>
    <hyperlink ref="F164" r:id="rId16" display="https://podminky.urs.cz/item/CS_URS_2022_01/998225111"/>
    <hyperlink ref="F167" r:id="rId17" display="https://podminky.urs.cz/item/CS_URS_2022_01/998225191"/>
    <hyperlink ref="F170" r:id="rId18" display="https://podminky.urs.cz/item/CS_URS_2022_01/998225194"/>
    <hyperlink ref="F177" r:id="rId19" display="https://podminky.urs.cz/item/CS_URS_2022_01/012002000"/>
    <hyperlink ref="F181" r:id="rId20" display="https://podminky.urs.cz/item/CS_URS_2022_01/043203000"/>
    <hyperlink ref="F185" r:id="rId21" display="https://podminky.urs.cz/item/CS_URS_2022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279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280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281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282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283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284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285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286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287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288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289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73</v>
      </c>
      <c r="F18" s="254" t="s">
        <v>290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291</v>
      </c>
      <c r="F19" s="254" t="s">
        <v>292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293</v>
      </c>
      <c r="F20" s="254" t="s">
        <v>294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295</v>
      </c>
      <c r="F21" s="254" t="s">
        <v>296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297</v>
      </c>
      <c r="F22" s="254" t="s">
        <v>298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299</v>
      </c>
      <c r="F23" s="254" t="s">
        <v>300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301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302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303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304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305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306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307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308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309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94</v>
      </c>
      <c r="F36" s="254"/>
      <c r="G36" s="254" t="s">
        <v>310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311</v>
      </c>
      <c r="F37" s="254"/>
      <c r="G37" s="254" t="s">
        <v>312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50</v>
      </c>
      <c r="F38" s="254"/>
      <c r="G38" s="254" t="s">
        <v>313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51</v>
      </c>
      <c r="F39" s="254"/>
      <c r="G39" s="254" t="s">
        <v>314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95</v>
      </c>
      <c r="F40" s="254"/>
      <c r="G40" s="254" t="s">
        <v>315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96</v>
      </c>
      <c r="F41" s="254"/>
      <c r="G41" s="254" t="s">
        <v>316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317</v>
      </c>
      <c r="F42" s="254"/>
      <c r="G42" s="254" t="s">
        <v>318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319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320</v>
      </c>
      <c r="F44" s="254"/>
      <c r="G44" s="254" t="s">
        <v>321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98</v>
      </c>
      <c r="F45" s="254"/>
      <c r="G45" s="254" t="s">
        <v>322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323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324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325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326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327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328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329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330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331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332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333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334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335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336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337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338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339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340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341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342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343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344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345</v>
      </c>
      <c r="D76" s="272"/>
      <c r="E76" s="272"/>
      <c r="F76" s="272" t="s">
        <v>346</v>
      </c>
      <c r="G76" s="273"/>
      <c r="H76" s="272" t="s">
        <v>51</v>
      </c>
      <c r="I76" s="272" t="s">
        <v>54</v>
      </c>
      <c r="J76" s="272" t="s">
        <v>347</v>
      </c>
      <c r="K76" s="271"/>
    </row>
    <row r="77" s="1" customFormat="1" ht="17.25" customHeight="1">
      <c r="B77" s="269"/>
      <c r="C77" s="274" t="s">
        <v>348</v>
      </c>
      <c r="D77" s="274"/>
      <c r="E77" s="274"/>
      <c r="F77" s="275" t="s">
        <v>349</v>
      </c>
      <c r="G77" s="276"/>
      <c r="H77" s="274"/>
      <c r="I77" s="274"/>
      <c r="J77" s="274" t="s">
        <v>350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50</v>
      </c>
      <c r="D79" s="279"/>
      <c r="E79" s="279"/>
      <c r="F79" s="280" t="s">
        <v>351</v>
      </c>
      <c r="G79" s="281"/>
      <c r="H79" s="257" t="s">
        <v>352</v>
      </c>
      <c r="I79" s="257" t="s">
        <v>353</v>
      </c>
      <c r="J79" s="257">
        <v>20</v>
      </c>
      <c r="K79" s="271"/>
    </row>
    <row r="80" s="1" customFormat="1" ht="15" customHeight="1">
      <c r="B80" s="269"/>
      <c r="C80" s="257" t="s">
        <v>354</v>
      </c>
      <c r="D80" s="257"/>
      <c r="E80" s="257"/>
      <c r="F80" s="280" t="s">
        <v>351</v>
      </c>
      <c r="G80" s="281"/>
      <c r="H80" s="257" t="s">
        <v>355</v>
      </c>
      <c r="I80" s="257" t="s">
        <v>353</v>
      </c>
      <c r="J80" s="257">
        <v>120</v>
      </c>
      <c r="K80" s="271"/>
    </row>
    <row r="81" s="1" customFormat="1" ht="15" customHeight="1">
      <c r="B81" s="282"/>
      <c r="C81" s="257" t="s">
        <v>356</v>
      </c>
      <c r="D81" s="257"/>
      <c r="E81" s="257"/>
      <c r="F81" s="280" t="s">
        <v>357</v>
      </c>
      <c r="G81" s="281"/>
      <c r="H81" s="257" t="s">
        <v>358</v>
      </c>
      <c r="I81" s="257" t="s">
        <v>353</v>
      </c>
      <c r="J81" s="257">
        <v>50</v>
      </c>
      <c r="K81" s="271"/>
    </row>
    <row r="82" s="1" customFormat="1" ht="15" customHeight="1">
      <c r="B82" s="282"/>
      <c r="C82" s="257" t="s">
        <v>359</v>
      </c>
      <c r="D82" s="257"/>
      <c r="E82" s="257"/>
      <c r="F82" s="280" t="s">
        <v>351</v>
      </c>
      <c r="G82" s="281"/>
      <c r="H82" s="257" t="s">
        <v>360</v>
      </c>
      <c r="I82" s="257" t="s">
        <v>361</v>
      </c>
      <c r="J82" s="257"/>
      <c r="K82" s="271"/>
    </row>
    <row r="83" s="1" customFormat="1" ht="15" customHeight="1">
      <c r="B83" s="282"/>
      <c r="C83" s="283" t="s">
        <v>362</v>
      </c>
      <c r="D83" s="283"/>
      <c r="E83" s="283"/>
      <c r="F83" s="284" t="s">
        <v>357</v>
      </c>
      <c r="G83" s="283"/>
      <c r="H83" s="283" t="s">
        <v>363</v>
      </c>
      <c r="I83" s="283" t="s">
        <v>353</v>
      </c>
      <c r="J83" s="283">
        <v>15</v>
      </c>
      <c r="K83" s="271"/>
    </row>
    <row r="84" s="1" customFormat="1" ht="15" customHeight="1">
      <c r="B84" s="282"/>
      <c r="C84" s="283" t="s">
        <v>364</v>
      </c>
      <c r="D84" s="283"/>
      <c r="E84" s="283"/>
      <c r="F84" s="284" t="s">
        <v>357</v>
      </c>
      <c r="G84" s="283"/>
      <c r="H84" s="283" t="s">
        <v>365</v>
      </c>
      <c r="I84" s="283" t="s">
        <v>353</v>
      </c>
      <c r="J84" s="283">
        <v>15</v>
      </c>
      <c r="K84" s="271"/>
    </row>
    <row r="85" s="1" customFormat="1" ht="15" customHeight="1">
      <c r="B85" s="282"/>
      <c r="C85" s="283" t="s">
        <v>366</v>
      </c>
      <c r="D85" s="283"/>
      <c r="E85" s="283"/>
      <c r="F85" s="284" t="s">
        <v>357</v>
      </c>
      <c r="G85" s="283"/>
      <c r="H85" s="283" t="s">
        <v>367</v>
      </c>
      <c r="I85" s="283" t="s">
        <v>353</v>
      </c>
      <c r="J85" s="283">
        <v>20</v>
      </c>
      <c r="K85" s="271"/>
    </row>
    <row r="86" s="1" customFormat="1" ht="15" customHeight="1">
      <c r="B86" s="282"/>
      <c r="C86" s="283" t="s">
        <v>368</v>
      </c>
      <c r="D86" s="283"/>
      <c r="E86" s="283"/>
      <c r="F86" s="284" t="s">
        <v>357</v>
      </c>
      <c r="G86" s="283"/>
      <c r="H86" s="283" t="s">
        <v>369</v>
      </c>
      <c r="I86" s="283" t="s">
        <v>353</v>
      </c>
      <c r="J86" s="283">
        <v>20</v>
      </c>
      <c r="K86" s="271"/>
    </row>
    <row r="87" s="1" customFormat="1" ht="15" customHeight="1">
      <c r="B87" s="282"/>
      <c r="C87" s="257" t="s">
        <v>370</v>
      </c>
      <c r="D87" s="257"/>
      <c r="E87" s="257"/>
      <c r="F87" s="280" t="s">
        <v>357</v>
      </c>
      <c r="G87" s="281"/>
      <c r="H87" s="257" t="s">
        <v>371</v>
      </c>
      <c r="I87" s="257" t="s">
        <v>353</v>
      </c>
      <c r="J87" s="257">
        <v>50</v>
      </c>
      <c r="K87" s="271"/>
    </row>
    <row r="88" s="1" customFormat="1" ht="15" customHeight="1">
      <c r="B88" s="282"/>
      <c r="C88" s="257" t="s">
        <v>372</v>
      </c>
      <c r="D88" s="257"/>
      <c r="E88" s="257"/>
      <c r="F88" s="280" t="s">
        <v>357</v>
      </c>
      <c r="G88" s="281"/>
      <c r="H88" s="257" t="s">
        <v>373</v>
      </c>
      <c r="I88" s="257" t="s">
        <v>353</v>
      </c>
      <c r="J88" s="257">
        <v>20</v>
      </c>
      <c r="K88" s="271"/>
    </row>
    <row r="89" s="1" customFormat="1" ht="15" customHeight="1">
      <c r="B89" s="282"/>
      <c r="C89" s="257" t="s">
        <v>374</v>
      </c>
      <c r="D89" s="257"/>
      <c r="E89" s="257"/>
      <c r="F89" s="280" t="s">
        <v>357</v>
      </c>
      <c r="G89" s="281"/>
      <c r="H89" s="257" t="s">
        <v>375</v>
      </c>
      <c r="I89" s="257" t="s">
        <v>353</v>
      </c>
      <c r="J89" s="257">
        <v>20</v>
      </c>
      <c r="K89" s="271"/>
    </row>
    <row r="90" s="1" customFormat="1" ht="15" customHeight="1">
      <c r="B90" s="282"/>
      <c r="C90" s="257" t="s">
        <v>376</v>
      </c>
      <c r="D90" s="257"/>
      <c r="E90" s="257"/>
      <c r="F90" s="280" t="s">
        <v>357</v>
      </c>
      <c r="G90" s="281"/>
      <c r="H90" s="257" t="s">
        <v>377</v>
      </c>
      <c r="I90" s="257" t="s">
        <v>353</v>
      </c>
      <c r="J90" s="257">
        <v>50</v>
      </c>
      <c r="K90" s="271"/>
    </row>
    <row r="91" s="1" customFormat="1" ht="15" customHeight="1">
      <c r="B91" s="282"/>
      <c r="C91" s="257" t="s">
        <v>378</v>
      </c>
      <c r="D91" s="257"/>
      <c r="E91" s="257"/>
      <c r="F91" s="280" t="s">
        <v>357</v>
      </c>
      <c r="G91" s="281"/>
      <c r="H91" s="257" t="s">
        <v>378</v>
      </c>
      <c r="I91" s="257" t="s">
        <v>353</v>
      </c>
      <c r="J91" s="257">
        <v>50</v>
      </c>
      <c r="K91" s="271"/>
    </row>
    <row r="92" s="1" customFormat="1" ht="15" customHeight="1">
      <c r="B92" s="282"/>
      <c r="C92" s="257" t="s">
        <v>379</v>
      </c>
      <c r="D92" s="257"/>
      <c r="E92" s="257"/>
      <c r="F92" s="280" t="s">
        <v>357</v>
      </c>
      <c r="G92" s="281"/>
      <c r="H92" s="257" t="s">
        <v>380</v>
      </c>
      <c r="I92" s="257" t="s">
        <v>353</v>
      </c>
      <c r="J92" s="257">
        <v>255</v>
      </c>
      <c r="K92" s="271"/>
    </row>
    <row r="93" s="1" customFormat="1" ht="15" customHeight="1">
      <c r="B93" s="282"/>
      <c r="C93" s="257" t="s">
        <v>381</v>
      </c>
      <c r="D93" s="257"/>
      <c r="E93" s="257"/>
      <c r="F93" s="280" t="s">
        <v>351</v>
      </c>
      <c r="G93" s="281"/>
      <c r="H93" s="257" t="s">
        <v>382</v>
      </c>
      <c r="I93" s="257" t="s">
        <v>383</v>
      </c>
      <c r="J93" s="257"/>
      <c r="K93" s="271"/>
    </row>
    <row r="94" s="1" customFormat="1" ht="15" customHeight="1">
      <c r="B94" s="282"/>
      <c r="C94" s="257" t="s">
        <v>384</v>
      </c>
      <c r="D94" s="257"/>
      <c r="E94" s="257"/>
      <c r="F94" s="280" t="s">
        <v>351</v>
      </c>
      <c r="G94" s="281"/>
      <c r="H94" s="257" t="s">
        <v>385</v>
      </c>
      <c r="I94" s="257" t="s">
        <v>386</v>
      </c>
      <c r="J94" s="257"/>
      <c r="K94" s="271"/>
    </row>
    <row r="95" s="1" customFormat="1" ht="15" customHeight="1">
      <c r="B95" s="282"/>
      <c r="C95" s="257" t="s">
        <v>387</v>
      </c>
      <c r="D95" s="257"/>
      <c r="E95" s="257"/>
      <c r="F95" s="280" t="s">
        <v>351</v>
      </c>
      <c r="G95" s="281"/>
      <c r="H95" s="257" t="s">
        <v>387</v>
      </c>
      <c r="I95" s="257" t="s">
        <v>386</v>
      </c>
      <c r="J95" s="257"/>
      <c r="K95" s="271"/>
    </row>
    <row r="96" s="1" customFormat="1" ht="15" customHeight="1">
      <c r="B96" s="282"/>
      <c r="C96" s="257" t="s">
        <v>35</v>
      </c>
      <c r="D96" s="257"/>
      <c r="E96" s="257"/>
      <c r="F96" s="280" t="s">
        <v>351</v>
      </c>
      <c r="G96" s="281"/>
      <c r="H96" s="257" t="s">
        <v>388</v>
      </c>
      <c r="I96" s="257" t="s">
        <v>386</v>
      </c>
      <c r="J96" s="257"/>
      <c r="K96" s="271"/>
    </row>
    <row r="97" s="1" customFormat="1" ht="15" customHeight="1">
      <c r="B97" s="282"/>
      <c r="C97" s="257" t="s">
        <v>45</v>
      </c>
      <c r="D97" s="257"/>
      <c r="E97" s="257"/>
      <c r="F97" s="280" t="s">
        <v>351</v>
      </c>
      <c r="G97" s="281"/>
      <c r="H97" s="257" t="s">
        <v>389</v>
      </c>
      <c r="I97" s="257" t="s">
        <v>386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390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345</v>
      </c>
      <c r="D103" s="272"/>
      <c r="E103" s="272"/>
      <c r="F103" s="272" t="s">
        <v>346</v>
      </c>
      <c r="G103" s="273"/>
      <c r="H103" s="272" t="s">
        <v>51</v>
      </c>
      <c r="I103" s="272" t="s">
        <v>54</v>
      </c>
      <c r="J103" s="272" t="s">
        <v>347</v>
      </c>
      <c r="K103" s="271"/>
    </row>
    <row r="104" s="1" customFormat="1" ht="17.25" customHeight="1">
      <c r="B104" s="269"/>
      <c r="C104" s="274" t="s">
        <v>348</v>
      </c>
      <c r="D104" s="274"/>
      <c r="E104" s="274"/>
      <c r="F104" s="275" t="s">
        <v>349</v>
      </c>
      <c r="G104" s="276"/>
      <c r="H104" s="274"/>
      <c r="I104" s="274"/>
      <c r="J104" s="274" t="s">
        <v>350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50</v>
      </c>
      <c r="D106" s="279"/>
      <c r="E106" s="279"/>
      <c r="F106" s="280" t="s">
        <v>351</v>
      </c>
      <c r="G106" s="257"/>
      <c r="H106" s="257" t="s">
        <v>391</v>
      </c>
      <c r="I106" s="257" t="s">
        <v>353</v>
      </c>
      <c r="J106" s="257">
        <v>20</v>
      </c>
      <c r="K106" s="271"/>
    </row>
    <row r="107" s="1" customFormat="1" ht="15" customHeight="1">
      <c r="B107" s="269"/>
      <c r="C107" s="257" t="s">
        <v>354</v>
      </c>
      <c r="D107" s="257"/>
      <c r="E107" s="257"/>
      <c r="F107" s="280" t="s">
        <v>351</v>
      </c>
      <c r="G107" s="257"/>
      <c r="H107" s="257" t="s">
        <v>391</v>
      </c>
      <c r="I107" s="257" t="s">
        <v>353</v>
      </c>
      <c r="J107" s="257">
        <v>120</v>
      </c>
      <c r="K107" s="271"/>
    </row>
    <row r="108" s="1" customFormat="1" ht="15" customHeight="1">
      <c r="B108" s="282"/>
      <c r="C108" s="257" t="s">
        <v>356</v>
      </c>
      <c r="D108" s="257"/>
      <c r="E108" s="257"/>
      <c r="F108" s="280" t="s">
        <v>357</v>
      </c>
      <c r="G108" s="257"/>
      <c r="H108" s="257" t="s">
        <v>391</v>
      </c>
      <c r="I108" s="257" t="s">
        <v>353</v>
      </c>
      <c r="J108" s="257">
        <v>50</v>
      </c>
      <c r="K108" s="271"/>
    </row>
    <row r="109" s="1" customFormat="1" ht="15" customHeight="1">
      <c r="B109" s="282"/>
      <c r="C109" s="257" t="s">
        <v>359</v>
      </c>
      <c r="D109" s="257"/>
      <c r="E109" s="257"/>
      <c r="F109" s="280" t="s">
        <v>351</v>
      </c>
      <c r="G109" s="257"/>
      <c r="H109" s="257" t="s">
        <v>391</v>
      </c>
      <c r="I109" s="257" t="s">
        <v>361</v>
      </c>
      <c r="J109" s="257"/>
      <c r="K109" s="271"/>
    </row>
    <row r="110" s="1" customFormat="1" ht="15" customHeight="1">
      <c r="B110" s="282"/>
      <c r="C110" s="257" t="s">
        <v>370</v>
      </c>
      <c r="D110" s="257"/>
      <c r="E110" s="257"/>
      <c r="F110" s="280" t="s">
        <v>357</v>
      </c>
      <c r="G110" s="257"/>
      <c r="H110" s="257" t="s">
        <v>391</v>
      </c>
      <c r="I110" s="257" t="s">
        <v>353</v>
      </c>
      <c r="J110" s="257">
        <v>50</v>
      </c>
      <c r="K110" s="271"/>
    </row>
    <row r="111" s="1" customFormat="1" ht="15" customHeight="1">
      <c r="B111" s="282"/>
      <c r="C111" s="257" t="s">
        <v>378</v>
      </c>
      <c r="D111" s="257"/>
      <c r="E111" s="257"/>
      <c r="F111" s="280" t="s">
        <v>357</v>
      </c>
      <c r="G111" s="257"/>
      <c r="H111" s="257" t="s">
        <v>391</v>
      </c>
      <c r="I111" s="257" t="s">
        <v>353</v>
      </c>
      <c r="J111" s="257">
        <v>50</v>
      </c>
      <c r="K111" s="271"/>
    </row>
    <row r="112" s="1" customFormat="1" ht="15" customHeight="1">
      <c r="B112" s="282"/>
      <c r="C112" s="257" t="s">
        <v>376</v>
      </c>
      <c r="D112" s="257"/>
      <c r="E112" s="257"/>
      <c r="F112" s="280" t="s">
        <v>357</v>
      </c>
      <c r="G112" s="257"/>
      <c r="H112" s="257" t="s">
        <v>391</v>
      </c>
      <c r="I112" s="257" t="s">
        <v>353</v>
      </c>
      <c r="J112" s="257">
        <v>50</v>
      </c>
      <c r="K112" s="271"/>
    </row>
    <row r="113" s="1" customFormat="1" ht="15" customHeight="1">
      <c r="B113" s="282"/>
      <c r="C113" s="257" t="s">
        <v>50</v>
      </c>
      <c r="D113" s="257"/>
      <c r="E113" s="257"/>
      <c r="F113" s="280" t="s">
        <v>351</v>
      </c>
      <c r="G113" s="257"/>
      <c r="H113" s="257" t="s">
        <v>392</v>
      </c>
      <c r="I113" s="257" t="s">
        <v>353</v>
      </c>
      <c r="J113" s="257">
        <v>20</v>
      </c>
      <c r="K113" s="271"/>
    </row>
    <row r="114" s="1" customFormat="1" ht="15" customHeight="1">
      <c r="B114" s="282"/>
      <c r="C114" s="257" t="s">
        <v>393</v>
      </c>
      <c r="D114" s="257"/>
      <c r="E114" s="257"/>
      <c r="F114" s="280" t="s">
        <v>351</v>
      </c>
      <c r="G114" s="257"/>
      <c r="H114" s="257" t="s">
        <v>394</v>
      </c>
      <c r="I114" s="257" t="s">
        <v>353</v>
      </c>
      <c r="J114" s="257">
        <v>120</v>
      </c>
      <c r="K114" s="271"/>
    </row>
    <row r="115" s="1" customFormat="1" ht="15" customHeight="1">
      <c r="B115" s="282"/>
      <c r="C115" s="257" t="s">
        <v>35</v>
      </c>
      <c r="D115" s="257"/>
      <c r="E115" s="257"/>
      <c r="F115" s="280" t="s">
        <v>351</v>
      </c>
      <c r="G115" s="257"/>
      <c r="H115" s="257" t="s">
        <v>395</v>
      </c>
      <c r="I115" s="257" t="s">
        <v>386</v>
      </c>
      <c r="J115" s="257"/>
      <c r="K115" s="271"/>
    </row>
    <row r="116" s="1" customFormat="1" ht="15" customHeight="1">
      <c r="B116" s="282"/>
      <c r="C116" s="257" t="s">
        <v>45</v>
      </c>
      <c r="D116" s="257"/>
      <c r="E116" s="257"/>
      <c r="F116" s="280" t="s">
        <v>351</v>
      </c>
      <c r="G116" s="257"/>
      <c r="H116" s="257" t="s">
        <v>396</v>
      </c>
      <c r="I116" s="257" t="s">
        <v>386</v>
      </c>
      <c r="J116" s="257"/>
      <c r="K116" s="271"/>
    </row>
    <row r="117" s="1" customFormat="1" ht="15" customHeight="1">
      <c r="B117" s="282"/>
      <c r="C117" s="257" t="s">
        <v>54</v>
      </c>
      <c r="D117" s="257"/>
      <c r="E117" s="257"/>
      <c r="F117" s="280" t="s">
        <v>351</v>
      </c>
      <c r="G117" s="257"/>
      <c r="H117" s="257" t="s">
        <v>397</v>
      </c>
      <c r="I117" s="257" t="s">
        <v>398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399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345</v>
      </c>
      <c r="D123" s="272"/>
      <c r="E123" s="272"/>
      <c r="F123" s="272" t="s">
        <v>346</v>
      </c>
      <c r="G123" s="273"/>
      <c r="H123" s="272" t="s">
        <v>51</v>
      </c>
      <c r="I123" s="272" t="s">
        <v>54</v>
      </c>
      <c r="J123" s="272" t="s">
        <v>347</v>
      </c>
      <c r="K123" s="301"/>
    </row>
    <row r="124" s="1" customFormat="1" ht="17.25" customHeight="1">
      <c r="B124" s="300"/>
      <c r="C124" s="274" t="s">
        <v>348</v>
      </c>
      <c r="D124" s="274"/>
      <c r="E124" s="274"/>
      <c r="F124" s="275" t="s">
        <v>349</v>
      </c>
      <c r="G124" s="276"/>
      <c r="H124" s="274"/>
      <c r="I124" s="274"/>
      <c r="J124" s="274" t="s">
        <v>350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354</v>
      </c>
      <c r="D126" s="279"/>
      <c r="E126" s="279"/>
      <c r="F126" s="280" t="s">
        <v>351</v>
      </c>
      <c r="G126" s="257"/>
      <c r="H126" s="257" t="s">
        <v>391</v>
      </c>
      <c r="I126" s="257" t="s">
        <v>353</v>
      </c>
      <c r="J126" s="257">
        <v>120</v>
      </c>
      <c r="K126" s="305"/>
    </row>
    <row r="127" s="1" customFormat="1" ht="15" customHeight="1">
      <c r="B127" s="302"/>
      <c r="C127" s="257" t="s">
        <v>400</v>
      </c>
      <c r="D127" s="257"/>
      <c r="E127" s="257"/>
      <c r="F127" s="280" t="s">
        <v>351</v>
      </c>
      <c r="G127" s="257"/>
      <c r="H127" s="257" t="s">
        <v>401</v>
      </c>
      <c r="I127" s="257" t="s">
        <v>353</v>
      </c>
      <c r="J127" s="257" t="s">
        <v>402</v>
      </c>
      <c r="K127" s="305"/>
    </row>
    <row r="128" s="1" customFormat="1" ht="15" customHeight="1">
      <c r="B128" s="302"/>
      <c r="C128" s="257" t="s">
        <v>299</v>
      </c>
      <c r="D128" s="257"/>
      <c r="E128" s="257"/>
      <c r="F128" s="280" t="s">
        <v>351</v>
      </c>
      <c r="G128" s="257"/>
      <c r="H128" s="257" t="s">
        <v>403</v>
      </c>
      <c r="I128" s="257" t="s">
        <v>353</v>
      </c>
      <c r="J128" s="257" t="s">
        <v>402</v>
      </c>
      <c r="K128" s="305"/>
    </row>
    <row r="129" s="1" customFormat="1" ht="15" customHeight="1">
      <c r="B129" s="302"/>
      <c r="C129" s="257" t="s">
        <v>362</v>
      </c>
      <c r="D129" s="257"/>
      <c r="E129" s="257"/>
      <c r="F129" s="280" t="s">
        <v>357</v>
      </c>
      <c r="G129" s="257"/>
      <c r="H129" s="257" t="s">
        <v>363</v>
      </c>
      <c r="I129" s="257" t="s">
        <v>353</v>
      </c>
      <c r="J129" s="257">
        <v>15</v>
      </c>
      <c r="K129" s="305"/>
    </row>
    <row r="130" s="1" customFormat="1" ht="15" customHeight="1">
      <c r="B130" s="302"/>
      <c r="C130" s="283" t="s">
        <v>364</v>
      </c>
      <c r="D130" s="283"/>
      <c r="E130" s="283"/>
      <c r="F130" s="284" t="s">
        <v>357</v>
      </c>
      <c r="G130" s="283"/>
      <c r="H130" s="283" t="s">
        <v>365</v>
      </c>
      <c r="I130" s="283" t="s">
        <v>353</v>
      </c>
      <c r="J130" s="283">
        <v>15</v>
      </c>
      <c r="K130" s="305"/>
    </row>
    <row r="131" s="1" customFormat="1" ht="15" customHeight="1">
      <c r="B131" s="302"/>
      <c r="C131" s="283" t="s">
        <v>366</v>
      </c>
      <c r="D131" s="283"/>
      <c r="E131" s="283"/>
      <c r="F131" s="284" t="s">
        <v>357</v>
      </c>
      <c r="G131" s="283"/>
      <c r="H131" s="283" t="s">
        <v>367</v>
      </c>
      <c r="I131" s="283" t="s">
        <v>353</v>
      </c>
      <c r="J131" s="283">
        <v>20</v>
      </c>
      <c r="K131" s="305"/>
    </row>
    <row r="132" s="1" customFormat="1" ht="15" customHeight="1">
      <c r="B132" s="302"/>
      <c r="C132" s="283" t="s">
        <v>368</v>
      </c>
      <c r="D132" s="283"/>
      <c r="E132" s="283"/>
      <c r="F132" s="284" t="s">
        <v>357</v>
      </c>
      <c r="G132" s="283"/>
      <c r="H132" s="283" t="s">
        <v>369</v>
      </c>
      <c r="I132" s="283" t="s">
        <v>353</v>
      </c>
      <c r="J132" s="283">
        <v>20</v>
      </c>
      <c r="K132" s="305"/>
    </row>
    <row r="133" s="1" customFormat="1" ht="15" customHeight="1">
      <c r="B133" s="302"/>
      <c r="C133" s="257" t="s">
        <v>356</v>
      </c>
      <c r="D133" s="257"/>
      <c r="E133" s="257"/>
      <c r="F133" s="280" t="s">
        <v>357</v>
      </c>
      <c r="G133" s="257"/>
      <c r="H133" s="257" t="s">
        <v>391</v>
      </c>
      <c r="I133" s="257" t="s">
        <v>353</v>
      </c>
      <c r="J133" s="257">
        <v>50</v>
      </c>
      <c r="K133" s="305"/>
    </row>
    <row r="134" s="1" customFormat="1" ht="15" customHeight="1">
      <c r="B134" s="302"/>
      <c r="C134" s="257" t="s">
        <v>370</v>
      </c>
      <c r="D134" s="257"/>
      <c r="E134" s="257"/>
      <c r="F134" s="280" t="s">
        <v>357</v>
      </c>
      <c r="G134" s="257"/>
      <c r="H134" s="257" t="s">
        <v>391</v>
      </c>
      <c r="I134" s="257" t="s">
        <v>353</v>
      </c>
      <c r="J134" s="257">
        <v>50</v>
      </c>
      <c r="K134" s="305"/>
    </row>
    <row r="135" s="1" customFormat="1" ht="15" customHeight="1">
      <c r="B135" s="302"/>
      <c r="C135" s="257" t="s">
        <v>376</v>
      </c>
      <c r="D135" s="257"/>
      <c r="E135" s="257"/>
      <c r="F135" s="280" t="s">
        <v>357</v>
      </c>
      <c r="G135" s="257"/>
      <c r="H135" s="257" t="s">
        <v>391</v>
      </c>
      <c r="I135" s="257" t="s">
        <v>353</v>
      </c>
      <c r="J135" s="257">
        <v>50</v>
      </c>
      <c r="K135" s="305"/>
    </row>
    <row r="136" s="1" customFormat="1" ht="15" customHeight="1">
      <c r="B136" s="302"/>
      <c r="C136" s="257" t="s">
        <v>378</v>
      </c>
      <c r="D136" s="257"/>
      <c r="E136" s="257"/>
      <c r="F136" s="280" t="s">
        <v>357</v>
      </c>
      <c r="G136" s="257"/>
      <c r="H136" s="257" t="s">
        <v>391</v>
      </c>
      <c r="I136" s="257" t="s">
        <v>353</v>
      </c>
      <c r="J136" s="257">
        <v>50</v>
      </c>
      <c r="K136" s="305"/>
    </row>
    <row r="137" s="1" customFormat="1" ht="15" customHeight="1">
      <c r="B137" s="302"/>
      <c r="C137" s="257" t="s">
        <v>379</v>
      </c>
      <c r="D137" s="257"/>
      <c r="E137" s="257"/>
      <c r="F137" s="280" t="s">
        <v>357</v>
      </c>
      <c r="G137" s="257"/>
      <c r="H137" s="257" t="s">
        <v>404</v>
      </c>
      <c r="I137" s="257" t="s">
        <v>353</v>
      </c>
      <c r="J137" s="257">
        <v>255</v>
      </c>
      <c r="K137" s="305"/>
    </row>
    <row r="138" s="1" customFormat="1" ht="15" customHeight="1">
      <c r="B138" s="302"/>
      <c r="C138" s="257" t="s">
        <v>381</v>
      </c>
      <c r="D138" s="257"/>
      <c r="E138" s="257"/>
      <c r="F138" s="280" t="s">
        <v>351</v>
      </c>
      <c r="G138" s="257"/>
      <c r="H138" s="257" t="s">
        <v>405</v>
      </c>
      <c r="I138" s="257" t="s">
        <v>383</v>
      </c>
      <c r="J138" s="257"/>
      <c r="K138" s="305"/>
    </row>
    <row r="139" s="1" customFormat="1" ht="15" customHeight="1">
      <c r="B139" s="302"/>
      <c r="C139" s="257" t="s">
        <v>384</v>
      </c>
      <c r="D139" s="257"/>
      <c r="E139" s="257"/>
      <c r="F139" s="280" t="s">
        <v>351</v>
      </c>
      <c r="G139" s="257"/>
      <c r="H139" s="257" t="s">
        <v>406</v>
      </c>
      <c r="I139" s="257" t="s">
        <v>386</v>
      </c>
      <c r="J139" s="257"/>
      <c r="K139" s="305"/>
    </row>
    <row r="140" s="1" customFormat="1" ht="15" customHeight="1">
      <c r="B140" s="302"/>
      <c r="C140" s="257" t="s">
        <v>387</v>
      </c>
      <c r="D140" s="257"/>
      <c r="E140" s="257"/>
      <c r="F140" s="280" t="s">
        <v>351</v>
      </c>
      <c r="G140" s="257"/>
      <c r="H140" s="257" t="s">
        <v>387</v>
      </c>
      <c r="I140" s="257" t="s">
        <v>386</v>
      </c>
      <c r="J140" s="257"/>
      <c r="K140" s="305"/>
    </row>
    <row r="141" s="1" customFormat="1" ht="15" customHeight="1">
      <c r="B141" s="302"/>
      <c r="C141" s="257" t="s">
        <v>35</v>
      </c>
      <c r="D141" s="257"/>
      <c r="E141" s="257"/>
      <c r="F141" s="280" t="s">
        <v>351</v>
      </c>
      <c r="G141" s="257"/>
      <c r="H141" s="257" t="s">
        <v>407</v>
      </c>
      <c r="I141" s="257" t="s">
        <v>386</v>
      </c>
      <c r="J141" s="257"/>
      <c r="K141" s="305"/>
    </row>
    <row r="142" s="1" customFormat="1" ht="15" customHeight="1">
      <c r="B142" s="302"/>
      <c r="C142" s="257" t="s">
        <v>408</v>
      </c>
      <c r="D142" s="257"/>
      <c r="E142" s="257"/>
      <c r="F142" s="280" t="s">
        <v>351</v>
      </c>
      <c r="G142" s="257"/>
      <c r="H142" s="257" t="s">
        <v>409</v>
      </c>
      <c r="I142" s="257" t="s">
        <v>386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410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345</v>
      </c>
      <c r="D148" s="272"/>
      <c r="E148" s="272"/>
      <c r="F148" s="272" t="s">
        <v>346</v>
      </c>
      <c r="G148" s="273"/>
      <c r="H148" s="272" t="s">
        <v>51</v>
      </c>
      <c r="I148" s="272" t="s">
        <v>54</v>
      </c>
      <c r="J148" s="272" t="s">
        <v>347</v>
      </c>
      <c r="K148" s="271"/>
    </row>
    <row r="149" s="1" customFormat="1" ht="17.25" customHeight="1">
      <c r="B149" s="269"/>
      <c r="C149" s="274" t="s">
        <v>348</v>
      </c>
      <c r="D149" s="274"/>
      <c r="E149" s="274"/>
      <c r="F149" s="275" t="s">
        <v>349</v>
      </c>
      <c r="G149" s="276"/>
      <c r="H149" s="274"/>
      <c r="I149" s="274"/>
      <c r="J149" s="274" t="s">
        <v>350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354</v>
      </c>
      <c r="D151" s="257"/>
      <c r="E151" s="257"/>
      <c r="F151" s="310" t="s">
        <v>351</v>
      </c>
      <c r="G151" s="257"/>
      <c r="H151" s="309" t="s">
        <v>391</v>
      </c>
      <c r="I151" s="309" t="s">
        <v>353</v>
      </c>
      <c r="J151" s="309">
        <v>120</v>
      </c>
      <c r="K151" s="305"/>
    </row>
    <row r="152" s="1" customFormat="1" ht="15" customHeight="1">
      <c r="B152" s="282"/>
      <c r="C152" s="309" t="s">
        <v>400</v>
      </c>
      <c r="D152" s="257"/>
      <c r="E152" s="257"/>
      <c r="F152" s="310" t="s">
        <v>351</v>
      </c>
      <c r="G152" s="257"/>
      <c r="H152" s="309" t="s">
        <v>411</v>
      </c>
      <c r="I152" s="309" t="s">
        <v>353</v>
      </c>
      <c r="J152" s="309" t="s">
        <v>402</v>
      </c>
      <c r="K152" s="305"/>
    </row>
    <row r="153" s="1" customFormat="1" ht="15" customHeight="1">
      <c r="B153" s="282"/>
      <c r="C153" s="309" t="s">
        <v>299</v>
      </c>
      <c r="D153" s="257"/>
      <c r="E153" s="257"/>
      <c r="F153" s="310" t="s">
        <v>351</v>
      </c>
      <c r="G153" s="257"/>
      <c r="H153" s="309" t="s">
        <v>412</v>
      </c>
      <c r="I153" s="309" t="s">
        <v>353</v>
      </c>
      <c r="J153" s="309" t="s">
        <v>402</v>
      </c>
      <c r="K153" s="305"/>
    </row>
    <row r="154" s="1" customFormat="1" ht="15" customHeight="1">
      <c r="B154" s="282"/>
      <c r="C154" s="309" t="s">
        <v>356</v>
      </c>
      <c r="D154" s="257"/>
      <c r="E154" s="257"/>
      <c r="F154" s="310" t="s">
        <v>357</v>
      </c>
      <c r="G154" s="257"/>
      <c r="H154" s="309" t="s">
        <v>391</v>
      </c>
      <c r="I154" s="309" t="s">
        <v>353</v>
      </c>
      <c r="J154" s="309">
        <v>50</v>
      </c>
      <c r="K154" s="305"/>
    </row>
    <row r="155" s="1" customFormat="1" ht="15" customHeight="1">
      <c r="B155" s="282"/>
      <c r="C155" s="309" t="s">
        <v>359</v>
      </c>
      <c r="D155" s="257"/>
      <c r="E155" s="257"/>
      <c r="F155" s="310" t="s">
        <v>351</v>
      </c>
      <c r="G155" s="257"/>
      <c r="H155" s="309" t="s">
        <v>391</v>
      </c>
      <c r="I155" s="309" t="s">
        <v>361</v>
      </c>
      <c r="J155" s="309"/>
      <c r="K155" s="305"/>
    </row>
    <row r="156" s="1" customFormat="1" ht="15" customHeight="1">
      <c r="B156" s="282"/>
      <c r="C156" s="309" t="s">
        <v>370</v>
      </c>
      <c r="D156" s="257"/>
      <c r="E156" s="257"/>
      <c r="F156" s="310" t="s">
        <v>357</v>
      </c>
      <c r="G156" s="257"/>
      <c r="H156" s="309" t="s">
        <v>391</v>
      </c>
      <c r="I156" s="309" t="s">
        <v>353</v>
      </c>
      <c r="J156" s="309">
        <v>50</v>
      </c>
      <c r="K156" s="305"/>
    </row>
    <row r="157" s="1" customFormat="1" ht="15" customHeight="1">
      <c r="B157" s="282"/>
      <c r="C157" s="309" t="s">
        <v>378</v>
      </c>
      <c r="D157" s="257"/>
      <c r="E157" s="257"/>
      <c r="F157" s="310" t="s">
        <v>357</v>
      </c>
      <c r="G157" s="257"/>
      <c r="H157" s="309" t="s">
        <v>391</v>
      </c>
      <c r="I157" s="309" t="s">
        <v>353</v>
      </c>
      <c r="J157" s="309">
        <v>50</v>
      </c>
      <c r="K157" s="305"/>
    </row>
    <row r="158" s="1" customFormat="1" ht="15" customHeight="1">
      <c r="B158" s="282"/>
      <c r="C158" s="309" t="s">
        <v>376</v>
      </c>
      <c r="D158" s="257"/>
      <c r="E158" s="257"/>
      <c r="F158" s="310" t="s">
        <v>357</v>
      </c>
      <c r="G158" s="257"/>
      <c r="H158" s="309" t="s">
        <v>391</v>
      </c>
      <c r="I158" s="309" t="s">
        <v>353</v>
      </c>
      <c r="J158" s="309">
        <v>50</v>
      </c>
      <c r="K158" s="305"/>
    </row>
    <row r="159" s="1" customFormat="1" ht="15" customHeight="1">
      <c r="B159" s="282"/>
      <c r="C159" s="309" t="s">
        <v>79</v>
      </c>
      <c r="D159" s="257"/>
      <c r="E159" s="257"/>
      <c r="F159" s="310" t="s">
        <v>351</v>
      </c>
      <c r="G159" s="257"/>
      <c r="H159" s="309" t="s">
        <v>413</v>
      </c>
      <c r="I159" s="309" t="s">
        <v>353</v>
      </c>
      <c r="J159" s="309" t="s">
        <v>414</v>
      </c>
      <c r="K159" s="305"/>
    </row>
    <row r="160" s="1" customFormat="1" ht="15" customHeight="1">
      <c r="B160" s="282"/>
      <c r="C160" s="309" t="s">
        <v>415</v>
      </c>
      <c r="D160" s="257"/>
      <c r="E160" s="257"/>
      <c r="F160" s="310" t="s">
        <v>351</v>
      </c>
      <c r="G160" s="257"/>
      <c r="H160" s="309" t="s">
        <v>416</v>
      </c>
      <c r="I160" s="309" t="s">
        <v>386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417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345</v>
      </c>
      <c r="D166" s="272"/>
      <c r="E166" s="272"/>
      <c r="F166" s="272" t="s">
        <v>346</v>
      </c>
      <c r="G166" s="314"/>
      <c r="H166" s="315" t="s">
        <v>51</v>
      </c>
      <c r="I166" s="315" t="s">
        <v>54</v>
      </c>
      <c r="J166" s="272" t="s">
        <v>347</v>
      </c>
      <c r="K166" s="249"/>
    </row>
    <row r="167" s="1" customFormat="1" ht="17.25" customHeight="1">
      <c r="B167" s="250"/>
      <c r="C167" s="274" t="s">
        <v>348</v>
      </c>
      <c r="D167" s="274"/>
      <c r="E167" s="274"/>
      <c r="F167" s="275" t="s">
        <v>349</v>
      </c>
      <c r="G167" s="316"/>
      <c r="H167" s="317"/>
      <c r="I167" s="317"/>
      <c r="J167" s="274" t="s">
        <v>350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354</v>
      </c>
      <c r="D169" s="257"/>
      <c r="E169" s="257"/>
      <c r="F169" s="280" t="s">
        <v>351</v>
      </c>
      <c r="G169" s="257"/>
      <c r="H169" s="257" t="s">
        <v>391</v>
      </c>
      <c r="I169" s="257" t="s">
        <v>353</v>
      </c>
      <c r="J169" s="257">
        <v>120</v>
      </c>
      <c r="K169" s="305"/>
    </row>
    <row r="170" s="1" customFormat="1" ht="15" customHeight="1">
      <c r="B170" s="282"/>
      <c r="C170" s="257" t="s">
        <v>400</v>
      </c>
      <c r="D170" s="257"/>
      <c r="E170" s="257"/>
      <c r="F170" s="280" t="s">
        <v>351</v>
      </c>
      <c r="G170" s="257"/>
      <c r="H170" s="257" t="s">
        <v>401</v>
      </c>
      <c r="I170" s="257" t="s">
        <v>353</v>
      </c>
      <c r="J170" s="257" t="s">
        <v>402</v>
      </c>
      <c r="K170" s="305"/>
    </row>
    <row r="171" s="1" customFormat="1" ht="15" customHeight="1">
      <c r="B171" s="282"/>
      <c r="C171" s="257" t="s">
        <v>299</v>
      </c>
      <c r="D171" s="257"/>
      <c r="E171" s="257"/>
      <c r="F171" s="280" t="s">
        <v>351</v>
      </c>
      <c r="G171" s="257"/>
      <c r="H171" s="257" t="s">
        <v>418</v>
      </c>
      <c r="I171" s="257" t="s">
        <v>353</v>
      </c>
      <c r="J171" s="257" t="s">
        <v>402</v>
      </c>
      <c r="K171" s="305"/>
    </row>
    <row r="172" s="1" customFormat="1" ht="15" customHeight="1">
      <c r="B172" s="282"/>
      <c r="C172" s="257" t="s">
        <v>356</v>
      </c>
      <c r="D172" s="257"/>
      <c r="E172" s="257"/>
      <c r="F172" s="280" t="s">
        <v>357</v>
      </c>
      <c r="G172" s="257"/>
      <c r="H172" s="257" t="s">
        <v>418</v>
      </c>
      <c r="I172" s="257" t="s">
        <v>353</v>
      </c>
      <c r="J172" s="257">
        <v>50</v>
      </c>
      <c r="K172" s="305"/>
    </row>
    <row r="173" s="1" customFormat="1" ht="15" customHeight="1">
      <c r="B173" s="282"/>
      <c r="C173" s="257" t="s">
        <v>359</v>
      </c>
      <c r="D173" s="257"/>
      <c r="E173" s="257"/>
      <c r="F173" s="280" t="s">
        <v>351</v>
      </c>
      <c r="G173" s="257"/>
      <c r="H173" s="257" t="s">
        <v>418</v>
      </c>
      <c r="I173" s="257" t="s">
        <v>361</v>
      </c>
      <c r="J173" s="257"/>
      <c r="K173" s="305"/>
    </row>
    <row r="174" s="1" customFormat="1" ht="15" customHeight="1">
      <c r="B174" s="282"/>
      <c r="C174" s="257" t="s">
        <v>370</v>
      </c>
      <c r="D174" s="257"/>
      <c r="E174" s="257"/>
      <c r="F174" s="280" t="s">
        <v>357</v>
      </c>
      <c r="G174" s="257"/>
      <c r="H174" s="257" t="s">
        <v>418</v>
      </c>
      <c r="I174" s="257" t="s">
        <v>353</v>
      </c>
      <c r="J174" s="257">
        <v>50</v>
      </c>
      <c r="K174" s="305"/>
    </row>
    <row r="175" s="1" customFormat="1" ht="15" customHeight="1">
      <c r="B175" s="282"/>
      <c r="C175" s="257" t="s">
        <v>378</v>
      </c>
      <c r="D175" s="257"/>
      <c r="E175" s="257"/>
      <c r="F175" s="280" t="s">
        <v>357</v>
      </c>
      <c r="G175" s="257"/>
      <c r="H175" s="257" t="s">
        <v>418</v>
      </c>
      <c r="I175" s="257" t="s">
        <v>353</v>
      </c>
      <c r="J175" s="257">
        <v>50</v>
      </c>
      <c r="K175" s="305"/>
    </row>
    <row r="176" s="1" customFormat="1" ht="15" customHeight="1">
      <c r="B176" s="282"/>
      <c r="C176" s="257" t="s">
        <v>376</v>
      </c>
      <c r="D176" s="257"/>
      <c r="E176" s="257"/>
      <c r="F176" s="280" t="s">
        <v>357</v>
      </c>
      <c r="G176" s="257"/>
      <c r="H176" s="257" t="s">
        <v>418</v>
      </c>
      <c r="I176" s="257" t="s">
        <v>353</v>
      </c>
      <c r="J176" s="257">
        <v>50</v>
      </c>
      <c r="K176" s="305"/>
    </row>
    <row r="177" s="1" customFormat="1" ht="15" customHeight="1">
      <c r="B177" s="282"/>
      <c r="C177" s="257" t="s">
        <v>94</v>
      </c>
      <c r="D177" s="257"/>
      <c r="E177" s="257"/>
      <c r="F177" s="280" t="s">
        <v>351</v>
      </c>
      <c r="G177" s="257"/>
      <c r="H177" s="257" t="s">
        <v>419</v>
      </c>
      <c r="I177" s="257" t="s">
        <v>420</v>
      </c>
      <c r="J177" s="257"/>
      <c r="K177" s="305"/>
    </row>
    <row r="178" s="1" customFormat="1" ht="15" customHeight="1">
      <c r="B178" s="282"/>
      <c r="C178" s="257" t="s">
        <v>54</v>
      </c>
      <c r="D178" s="257"/>
      <c r="E178" s="257"/>
      <c r="F178" s="280" t="s">
        <v>351</v>
      </c>
      <c r="G178" s="257"/>
      <c r="H178" s="257" t="s">
        <v>421</v>
      </c>
      <c r="I178" s="257" t="s">
        <v>422</v>
      </c>
      <c r="J178" s="257">
        <v>1</v>
      </c>
      <c r="K178" s="305"/>
    </row>
    <row r="179" s="1" customFormat="1" ht="15" customHeight="1">
      <c r="B179" s="282"/>
      <c r="C179" s="257" t="s">
        <v>50</v>
      </c>
      <c r="D179" s="257"/>
      <c r="E179" s="257"/>
      <c r="F179" s="280" t="s">
        <v>351</v>
      </c>
      <c r="G179" s="257"/>
      <c r="H179" s="257" t="s">
        <v>423</v>
      </c>
      <c r="I179" s="257" t="s">
        <v>353</v>
      </c>
      <c r="J179" s="257">
        <v>20</v>
      </c>
      <c r="K179" s="305"/>
    </row>
    <row r="180" s="1" customFormat="1" ht="15" customHeight="1">
      <c r="B180" s="282"/>
      <c r="C180" s="257" t="s">
        <v>51</v>
      </c>
      <c r="D180" s="257"/>
      <c r="E180" s="257"/>
      <c r="F180" s="280" t="s">
        <v>351</v>
      </c>
      <c r="G180" s="257"/>
      <c r="H180" s="257" t="s">
        <v>424</v>
      </c>
      <c r="I180" s="257" t="s">
        <v>353</v>
      </c>
      <c r="J180" s="257">
        <v>255</v>
      </c>
      <c r="K180" s="305"/>
    </row>
    <row r="181" s="1" customFormat="1" ht="15" customHeight="1">
      <c r="B181" s="282"/>
      <c r="C181" s="257" t="s">
        <v>95</v>
      </c>
      <c r="D181" s="257"/>
      <c r="E181" s="257"/>
      <c r="F181" s="280" t="s">
        <v>351</v>
      </c>
      <c r="G181" s="257"/>
      <c r="H181" s="257" t="s">
        <v>315</v>
      </c>
      <c r="I181" s="257" t="s">
        <v>353</v>
      </c>
      <c r="J181" s="257">
        <v>10</v>
      </c>
      <c r="K181" s="305"/>
    </row>
    <row r="182" s="1" customFormat="1" ht="15" customHeight="1">
      <c r="B182" s="282"/>
      <c r="C182" s="257" t="s">
        <v>96</v>
      </c>
      <c r="D182" s="257"/>
      <c r="E182" s="257"/>
      <c r="F182" s="280" t="s">
        <v>351</v>
      </c>
      <c r="G182" s="257"/>
      <c r="H182" s="257" t="s">
        <v>425</v>
      </c>
      <c r="I182" s="257" t="s">
        <v>386</v>
      </c>
      <c r="J182" s="257"/>
      <c r="K182" s="305"/>
    </row>
    <row r="183" s="1" customFormat="1" ht="15" customHeight="1">
      <c r="B183" s="282"/>
      <c r="C183" s="257" t="s">
        <v>426</v>
      </c>
      <c r="D183" s="257"/>
      <c r="E183" s="257"/>
      <c r="F183" s="280" t="s">
        <v>351</v>
      </c>
      <c r="G183" s="257"/>
      <c r="H183" s="257" t="s">
        <v>427</v>
      </c>
      <c r="I183" s="257" t="s">
        <v>386</v>
      </c>
      <c r="J183" s="257"/>
      <c r="K183" s="305"/>
    </row>
    <row r="184" s="1" customFormat="1" ht="15" customHeight="1">
      <c r="B184" s="282"/>
      <c r="C184" s="257" t="s">
        <v>415</v>
      </c>
      <c r="D184" s="257"/>
      <c r="E184" s="257"/>
      <c r="F184" s="280" t="s">
        <v>351</v>
      </c>
      <c r="G184" s="257"/>
      <c r="H184" s="257" t="s">
        <v>428</v>
      </c>
      <c r="I184" s="257" t="s">
        <v>386</v>
      </c>
      <c r="J184" s="257"/>
      <c r="K184" s="305"/>
    </row>
    <row r="185" s="1" customFormat="1" ht="15" customHeight="1">
      <c r="B185" s="282"/>
      <c r="C185" s="257" t="s">
        <v>98</v>
      </c>
      <c r="D185" s="257"/>
      <c r="E185" s="257"/>
      <c r="F185" s="280" t="s">
        <v>357</v>
      </c>
      <c r="G185" s="257"/>
      <c r="H185" s="257" t="s">
        <v>429</v>
      </c>
      <c r="I185" s="257" t="s">
        <v>353</v>
      </c>
      <c r="J185" s="257">
        <v>50</v>
      </c>
      <c r="K185" s="305"/>
    </row>
    <row r="186" s="1" customFormat="1" ht="15" customHeight="1">
      <c r="B186" s="282"/>
      <c r="C186" s="257" t="s">
        <v>430</v>
      </c>
      <c r="D186" s="257"/>
      <c r="E186" s="257"/>
      <c r="F186" s="280" t="s">
        <v>357</v>
      </c>
      <c r="G186" s="257"/>
      <c r="H186" s="257" t="s">
        <v>431</v>
      </c>
      <c r="I186" s="257" t="s">
        <v>432</v>
      </c>
      <c r="J186" s="257"/>
      <c r="K186" s="305"/>
    </row>
    <row r="187" s="1" customFormat="1" ht="15" customHeight="1">
      <c r="B187" s="282"/>
      <c r="C187" s="257" t="s">
        <v>433</v>
      </c>
      <c r="D187" s="257"/>
      <c r="E187" s="257"/>
      <c r="F187" s="280" t="s">
        <v>357</v>
      </c>
      <c r="G187" s="257"/>
      <c r="H187" s="257" t="s">
        <v>434</v>
      </c>
      <c r="I187" s="257" t="s">
        <v>432</v>
      </c>
      <c r="J187" s="257"/>
      <c r="K187" s="305"/>
    </row>
    <row r="188" s="1" customFormat="1" ht="15" customHeight="1">
      <c r="B188" s="282"/>
      <c r="C188" s="257" t="s">
        <v>435</v>
      </c>
      <c r="D188" s="257"/>
      <c r="E188" s="257"/>
      <c r="F188" s="280" t="s">
        <v>357</v>
      </c>
      <c r="G188" s="257"/>
      <c r="H188" s="257" t="s">
        <v>436</v>
      </c>
      <c r="I188" s="257" t="s">
        <v>432</v>
      </c>
      <c r="J188" s="257"/>
      <c r="K188" s="305"/>
    </row>
    <row r="189" s="1" customFormat="1" ht="15" customHeight="1">
      <c r="B189" s="282"/>
      <c r="C189" s="318" t="s">
        <v>437</v>
      </c>
      <c r="D189" s="257"/>
      <c r="E189" s="257"/>
      <c r="F189" s="280" t="s">
        <v>357</v>
      </c>
      <c r="G189" s="257"/>
      <c r="H189" s="257" t="s">
        <v>438</v>
      </c>
      <c r="I189" s="257" t="s">
        <v>439</v>
      </c>
      <c r="J189" s="319" t="s">
        <v>440</v>
      </c>
      <c r="K189" s="305"/>
    </row>
    <row r="190" s="1" customFormat="1" ht="15" customHeight="1">
      <c r="B190" s="282"/>
      <c r="C190" s="318" t="s">
        <v>39</v>
      </c>
      <c r="D190" s="257"/>
      <c r="E190" s="257"/>
      <c r="F190" s="280" t="s">
        <v>351</v>
      </c>
      <c r="G190" s="257"/>
      <c r="H190" s="254" t="s">
        <v>441</v>
      </c>
      <c r="I190" s="257" t="s">
        <v>442</v>
      </c>
      <c r="J190" s="257"/>
      <c r="K190" s="305"/>
    </row>
    <row r="191" s="1" customFormat="1" ht="15" customHeight="1">
      <c r="B191" s="282"/>
      <c r="C191" s="318" t="s">
        <v>443</v>
      </c>
      <c r="D191" s="257"/>
      <c r="E191" s="257"/>
      <c r="F191" s="280" t="s">
        <v>351</v>
      </c>
      <c r="G191" s="257"/>
      <c r="H191" s="257" t="s">
        <v>444</v>
      </c>
      <c r="I191" s="257" t="s">
        <v>386</v>
      </c>
      <c r="J191" s="257"/>
      <c r="K191" s="305"/>
    </row>
    <row r="192" s="1" customFormat="1" ht="15" customHeight="1">
      <c r="B192" s="282"/>
      <c r="C192" s="318" t="s">
        <v>445</v>
      </c>
      <c r="D192" s="257"/>
      <c r="E192" s="257"/>
      <c r="F192" s="280" t="s">
        <v>351</v>
      </c>
      <c r="G192" s="257"/>
      <c r="H192" s="257" t="s">
        <v>446</v>
      </c>
      <c r="I192" s="257" t="s">
        <v>386</v>
      </c>
      <c r="J192" s="257"/>
      <c r="K192" s="305"/>
    </row>
    <row r="193" s="1" customFormat="1" ht="15" customHeight="1">
      <c r="B193" s="282"/>
      <c r="C193" s="318" t="s">
        <v>447</v>
      </c>
      <c r="D193" s="257"/>
      <c r="E193" s="257"/>
      <c r="F193" s="280" t="s">
        <v>357</v>
      </c>
      <c r="G193" s="257"/>
      <c r="H193" s="257" t="s">
        <v>448</v>
      </c>
      <c r="I193" s="257" t="s">
        <v>386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449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450</v>
      </c>
      <c r="D200" s="321"/>
      <c r="E200" s="321"/>
      <c r="F200" s="321" t="s">
        <v>451</v>
      </c>
      <c r="G200" s="322"/>
      <c r="H200" s="321" t="s">
        <v>452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442</v>
      </c>
      <c r="D202" s="257"/>
      <c r="E202" s="257"/>
      <c r="F202" s="280" t="s">
        <v>40</v>
      </c>
      <c r="G202" s="257"/>
      <c r="H202" s="257" t="s">
        <v>453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41</v>
      </c>
      <c r="G203" s="257"/>
      <c r="H203" s="257" t="s">
        <v>454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44</v>
      </c>
      <c r="G204" s="257"/>
      <c r="H204" s="257" t="s">
        <v>455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42</v>
      </c>
      <c r="G205" s="257"/>
      <c r="H205" s="257" t="s">
        <v>456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457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398</v>
      </c>
      <c r="D208" s="257"/>
      <c r="E208" s="257"/>
      <c r="F208" s="280" t="s">
        <v>73</v>
      </c>
      <c r="G208" s="257"/>
      <c r="H208" s="257" t="s">
        <v>458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293</v>
      </c>
      <c r="G209" s="257"/>
      <c r="H209" s="257" t="s">
        <v>294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291</v>
      </c>
      <c r="G210" s="257"/>
      <c r="H210" s="257" t="s">
        <v>459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295</v>
      </c>
      <c r="G211" s="318"/>
      <c r="H211" s="309" t="s">
        <v>296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297</v>
      </c>
      <c r="G212" s="318"/>
      <c r="H212" s="309" t="s">
        <v>460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422</v>
      </c>
      <c r="D214" s="257"/>
      <c r="E214" s="257"/>
      <c r="F214" s="280">
        <v>1</v>
      </c>
      <c r="G214" s="318"/>
      <c r="H214" s="309" t="s">
        <v>461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462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463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464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2022-04-13T10:56:54Z</dcterms:created>
  <dcterms:modified xsi:type="dcterms:W3CDTF">2022-04-13T10:57:00Z</dcterms:modified>
</cp:coreProperties>
</file>