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8455" windowHeight="11895" activeTab="0"/>
  </bookViews>
  <sheets>
    <sheet name="Příloha č. 4" sheetId="1" r:id="rId1"/>
  </sheets>
  <definedNames/>
  <calcPr calcId="145621"/>
</workbook>
</file>

<file path=xl/sharedStrings.xml><?xml version="1.0" encoding="utf-8"?>
<sst xmlns="http://schemas.openxmlformats.org/spreadsheetml/2006/main" count="44" uniqueCount="33">
  <si>
    <t>Město Rotava</t>
  </si>
  <si>
    <t>Sídliště 721 | 357 01 Rotava | Tel.: 359 574 130</t>
  </si>
  <si>
    <t>Strana 1 (Celkem 1)</t>
  </si>
  <si>
    <r>
      <t xml:space="preserve">Město Rotava | </t>
    </r>
    <r>
      <rPr>
        <sz val="10"/>
        <color theme="1"/>
        <rFont val="Wingdings"/>
        <family val="2"/>
      </rPr>
      <t>(</t>
    </r>
    <r>
      <rPr>
        <sz val="10"/>
        <color theme="1"/>
        <rFont val="Calibri"/>
        <family val="2"/>
        <scheme val="minor"/>
      </rPr>
      <t xml:space="preserve"> 359 574 130 | podatelna@rotava.cz | ID DS: w4tb7kv | </t>
    </r>
    <r>
      <rPr>
        <sz val="10"/>
        <color rgb="FF302683"/>
        <rFont val="Calibri"/>
        <family val="2"/>
        <scheme val="minor"/>
      </rPr>
      <t>www.rotava.cz</t>
    </r>
  </si>
  <si>
    <t>Hodnota koeficientu</t>
  </si>
  <si>
    <t>odběrná místa maloodběru 
a středního odběru</t>
  </si>
  <si>
    <t>Kategorie odběru plynu:</t>
  </si>
  <si>
    <t>Příloha č. 4</t>
  </si>
  <si>
    <t>Tabulka pro zadání koeficientu</t>
  </si>
  <si>
    <t>(Do buňky výše zadejte hodnotu
nabídkového koeficientu)</t>
  </si>
  <si>
    <t>Výsledná cena nákupu č. 1 (Kč/MWh)</t>
  </si>
  <si>
    <t>Vítězný koeficient</t>
  </si>
  <si>
    <t>Varianta jednoho nákupu plynu pro celý rok</t>
  </si>
  <si>
    <t>Propočet výsledné ceny plynu a hodnoty nákupu plynu - jendorázový nákup plynu pro celý rok 2024</t>
  </si>
  <si>
    <t>Celkové náklady na dodávku plynu (Kč bez DPH)</t>
  </si>
  <si>
    <t>Aktuální kurz v den nákupu ČNB střed (Kč/EUR)</t>
  </si>
  <si>
    <t>Předpokládaná spotřeba plynu pro rok 2023 (MWh)</t>
  </si>
  <si>
    <t>Tranše č. 1 
50 % roční spotřeby plynu</t>
  </si>
  <si>
    <t>Tranše č. 2 
50 % roční spotřeby plynu</t>
  </si>
  <si>
    <t>Aktuální cena Settlement 
price Calendar +1 (EUR/MWh)</t>
  </si>
  <si>
    <t>Celkem:</t>
  </si>
  <si>
    <t>Výsledná cena nákupu č. 2 (Kč/MWh)</t>
  </si>
  <si>
    <t>50 % předpokládané spotřeby plynu pro rok 2023 (MWh)</t>
  </si>
  <si>
    <t>Kč/MWh</t>
  </si>
  <si>
    <t>Varianta dvou nákupů plynu pro celý rok</t>
  </si>
  <si>
    <t>Propočet výsledné ceny plynu a hodnoty nákupu plynu pro rok 2024 ve dvou tranších po 50 %.</t>
  </si>
  <si>
    <t>k Zadávací dokumentaci pro veřejnou zakázku:</t>
  </si>
  <si>
    <t>Účastník zadávacího řízení neodpovídá za případné chyby ve vzorcích a následných výpočtech průměrných cen a nákladů v příloze č. 4. Aktuálně zadané údaje jsou pouze orientační.</t>
  </si>
  <si>
    <t>Jedna Tranše nákupu pro celý rok</t>
  </si>
  <si>
    <t>1. Příklad při stanovení ceny na základě jedné Tranše nákupu plynu, nákup v průběhu roku 2023 pro rok 2024</t>
  </si>
  <si>
    <t>2. Příklad při stanovení ceny na základě více Tranší nákupu plynu, dílčí nákupy v průběhu roku 2023 pro rok 2024</t>
  </si>
  <si>
    <t>Příklad výpočtu výsledné ceny dle koeficientu postupného nákupu plynu pro veřejnou zakázku: „Město Rotava – Dodávky plynu na období od 1. 1. 2024 do 1. 1. 2027 (II.)“</t>
  </si>
  <si>
    <t>„Město Rotava - Dodávky plynu na období od 1. 1. 2024 do 1. 1. 2027 (II.)“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</si>
</sst>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"/>
  </numFmts>
  <fonts count="20"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Myriad Pro"/>
      <family val="2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Wingdings"/>
      <family val="2"/>
    </font>
    <font>
      <sz val="10"/>
      <color rgb="FF302683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302683"/>
      <name val="Arial"/>
      <family val="2"/>
    </font>
    <font>
      <b/>
      <i/>
      <sz val="7"/>
      <color rgb="FFC00000"/>
      <name val="Arial"/>
      <family val="2"/>
    </font>
    <font>
      <sz val="7.5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.5"/>
      <color theme="1"/>
      <name val="Arial"/>
      <family val="2"/>
    </font>
    <font>
      <b/>
      <sz val="8"/>
      <color rgb="FF302683"/>
      <name val="Arial"/>
      <family val="2"/>
    </font>
    <font>
      <i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 wrapText="1"/>
      <protection/>
    </xf>
    <xf numFmtId="0" fontId="10" fillId="0" borderId="4" xfId="0" applyFont="1" applyBorder="1" applyAlignment="1" applyProtection="1">
      <alignment horizontal="left" vertical="center" wrapText="1"/>
      <protection/>
    </xf>
    <xf numFmtId="0" fontId="10" fillId="0" borderId="5" xfId="0" applyFont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2" fontId="16" fillId="2" borderId="8" xfId="0" applyNumberFormat="1" applyFont="1" applyFill="1" applyBorder="1" applyAlignment="1" applyProtection="1">
      <alignment horizontal="right" vertical="center" wrapText="1"/>
      <protection/>
    </xf>
    <xf numFmtId="0" fontId="10" fillId="2" borderId="8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165" fontId="18" fillId="2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165" fontId="10" fillId="0" borderId="15" xfId="0" applyNumberFormat="1" applyFont="1" applyBorder="1" applyAlignment="1" applyProtection="1">
      <alignment horizontal="center" vertical="center" wrapText="1"/>
      <protection/>
    </xf>
    <xf numFmtId="4" fontId="16" fillId="2" borderId="15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center" vertical="center" wrapText="1"/>
      <protection/>
    </xf>
    <xf numFmtId="3" fontId="10" fillId="0" borderId="8" xfId="0" applyNumberFormat="1" applyFont="1" applyBorder="1" applyAlignment="1" applyProtection="1">
      <alignment horizontal="center" vertical="center" wrapText="1"/>
      <protection/>
    </xf>
    <xf numFmtId="3" fontId="10" fillId="0" borderId="13" xfId="0" applyNumberFormat="1" applyFont="1" applyBorder="1" applyAlignment="1" applyProtection="1">
      <alignment horizontal="center" vertical="center" wrapText="1"/>
      <protection/>
    </xf>
    <xf numFmtId="4" fontId="16" fillId="2" borderId="12" xfId="0" applyNumberFormat="1" applyFont="1" applyFill="1" applyBorder="1" applyAlignment="1" applyProtection="1">
      <alignment horizontal="right" vertical="center" wrapText="1"/>
      <protection/>
    </xf>
    <xf numFmtId="4" fontId="16" fillId="2" borderId="8" xfId="0" applyNumberFormat="1" applyFont="1" applyFill="1" applyBorder="1" applyAlignment="1" applyProtection="1">
      <alignment horizontal="right" vertical="center" wrapText="1"/>
      <protection/>
    </xf>
    <xf numFmtId="4" fontId="16" fillId="2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5" fontId="18" fillId="2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justify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165" fontId="10" fillId="0" borderId="16" xfId="0" applyNumberFormat="1" applyFont="1" applyBorder="1" applyAlignment="1" applyProtection="1">
      <alignment horizontal="center" vertical="center" wrapText="1"/>
      <protection/>
    </xf>
    <xf numFmtId="4" fontId="16" fillId="2" borderId="16" xfId="0" applyNumberFormat="1" applyFont="1" applyFill="1" applyBorder="1" applyAlignment="1" applyProtection="1">
      <alignment horizontal="right" vertical="center" wrapText="1"/>
      <protection/>
    </xf>
    <xf numFmtId="3" fontId="10" fillId="0" borderId="16" xfId="0" applyNumberFormat="1" applyFont="1" applyBorder="1" applyAlignment="1" applyProtection="1">
      <alignment horizontal="center" vertical="center" wrapText="1"/>
      <protection/>
    </xf>
    <xf numFmtId="4" fontId="16" fillId="2" borderId="17" xfId="0" applyNumberFormat="1" applyFont="1" applyFill="1" applyBorder="1" applyAlignment="1" applyProtection="1">
      <alignment horizontal="right" vertical="center" wrapText="1"/>
      <protection/>
    </xf>
    <xf numFmtId="4" fontId="16" fillId="2" borderId="18" xfId="0" applyNumberFormat="1" applyFont="1" applyFill="1" applyBorder="1" applyAlignment="1" applyProtection="1">
      <alignment horizontal="right" vertical="center" wrapText="1"/>
      <protection/>
    </xf>
    <xf numFmtId="4" fontId="16" fillId="2" borderId="19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0" fillId="0" borderId="8" xfId="0" applyFont="1" applyBorder="1" applyAlignment="1" applyProtection="1">
      <alignment horizontal="right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6" fillId="2" borderId="8" xfId="0" applyFont="1" applyFill="1" applyBorder="1" applyAlignment="1" applyProtection="1">
      <alignment horizontal="right" vertical="center" wrapText="1"/>
      <protection/>
    </xf>
    <xf numFmtId="0" fontId="16" fillId="2" borderId="14" xfId="0" applyFont="1" applyFill="1" applyBorder="1" applyAlignment="1" applyProtection="1">
      <alignment horizontal="right" vertical="center" wrapText="1"/>
      <protection/>
    </xf>
    <xf numFmtId="0" fontId="16" fillId="2" borderId="8" xfId="0" applyFont="1" applyFill="1" applyBorder="1" applyAlignment="1" applyProtection="1">
      <alignment horizontal="left" vertical="center" wrapText="1"/>
      <protection/>
    </xf>
    <xf numFmtId="0" fontId="16" fillId="2" borderId="13" xfId="0" applyFont="1" applyFill="1" applyBorder="1" applyAlignment="1" applyProtection="1">
      <alignment horizontal="left" vertical="center" wrapText="1"/>
      <protection/>
    </xf>
    <xf numFmtId="165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164" fontId="12" fillId="0" borderId="2" xfId="0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4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3" fontId="10" fillId="0" borderId="15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</xdr:row>
      <xdr:rowOff>47625</xdr:rowOff>
    </xdr:from>
    <xdr:to>
      <xdr:col>9</xdr:col>
      <xdr:colOff>38100</xdr:colOff>
      <xdr:row>6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133350"/>
          <a:ext cx="5143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50"/>
  <sheetViews>
    <sheetView showGridLines="0" tabSelected="1" workbookViewId="0" topLeftCell="A17">
      <selection activeCell="AK29" sqref="AK29:AQ29"/>
    </sheetView>
  </sheetViews>
  <sheetFormatPr defaultColWidth="9.33203125" defaultRowHeight="12"/>
  <cols>
    <col min="1" max="1" width="1.0078125" style="9" customWidth="1"/>
    <col min="2" max="57" width="1.83203125" style="9" customWidth="1"/>
    <col min="58" max="58" width="1.0078125" style="9" customWidth="1"/>
    <col min="59" max="16384" width="9.33203125" style="9" customWidth="1"/>
  </cols>
  <sheetData>
    <row r="1" ht="6.75" customHeight="1"/>
    <row r="2" spans="2:54" ht="12.75"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>
      <c r="B3" s="1"/>
      <c r="C3" s="87"/>
      <c r="D3" s="87"/>
      <c r="E3" s="87"/>
      <c r="F3" s="87"/>
      <c r="G3" s="87"/>
      <c r="H3" s="87"/>
      <c r="I3" s="87"/>
      <c r="J3" s="87"/>
      <c r="K3" s="87"/>
      <c r="L3" s="8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2:55" ht="11.25" customHeight="1">
      <c r="B4" s="1"/>
      <c r="C4" s="87"/>
      <c r="D4" s="87"/>
      <c r="E4" s="87"/>
      <c r="F4" s="87"/>
      <c r="G4" s="87"/>
      <c r="H4" s="87"/>
      <c r="I4" s="87"/>
      <c r="J4" s="87"/>
      <c r="K4" s="87"/>
      <c r="L4" s="87"/>
      <c r="N4" s="1"/>
      <c r="O4" s="1"/>
      <c r="P4" s="1"/>
      <c r="Q4" s="1"/>
      <c r="R4" s="80" t="s">
        <v>0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1"/>
      <c r="AX4" s="1"/>
      <c r="AY4" s="1"/>
      <c r="AZ4" s="1"/>
      <c r="BA4" s="1"/>
      <c r="BB4" s="1"/>
      <c r="BC4" s="1"/>
    </row>
    <row r="5" spans="2:54" ht="3" customHeight="1">
      <c r="B5" s="1"/>
      <c r="C5" s="87"/>
      <c r="D5" s="87"/>
      <c r="E5" s="87"/>
      <c r="F5" s="87"/>
      <c r="G5" s="87"/>
      <c r="H5" s="87"/>
      <c r="I5" s="87"/>
      <c r="J5" s="87"/>
      <c r="K5" s="87"/>
      <c r="L5" s="8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2:55" ht="13.5" customHeight="1">
      <c r="B6" s="1"/>
      <c r="C6" s="87"/>
      <c r="D6" s="87"/>
      <c r="E6" s="87"/>
      <c r="F6" s="87"/>
      <c r="G6" s="87"/>
      <c r="H6" s="87"/>
      <c r="I6" s="87"/>
      <c r="J6" s="87"/>
      <c r="K6" s="87"/>
      <c r="L6" s="87"/>
      <c r="N6" s="1"/>
      <c r="O6" s="1"/>
      <c r="P6" s="1"/>
      <c r="Q6" s="1"/>
      <c r="R6" s="80" t="s">
        <v>1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1"/>
      <c r="AX6" s="1"/>
      <c r="AY6" s="1"/>
      <c r="AZ6" s="1"/>
      <c r="BA6" s="1"/>
      <c r="BB6" s="1"/>
      <c r="BC6" s="1"/>
    </row>
    <row r="7" spans="2:54" ht="3" customHeight="1">
      <c r="B7" s="1"/>
      <c r="C7" s="87"/>
      <c r="D7" s="87"/>
      <c r="E7" s="87"/>
      <c r="F7" s="87"/>
      <c r="G7" s="87"/>
      <c r="H7" s="87"/>
      <c r="I7" s="87"/>
      <c r="J7" s="87"/>
      <c r="K7" s="87"/>
      <c r="L7" s="8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2:54" ht="11.25" customHeight="1">
      <c r="B8" s="1"/>
      <c r="C8" s="88" t="s">
        <v>0</v>
      </c>
      <c r="D8" s="88"/>
      <c r="E8" s="88"/>
      <c r="F8" s="88"/>
      <c r="G8" s="88"/>
      <c r="H8" s="88"/>
      <c r="I8" s="88"/>
      <c r="J8" s="88"/>
      <c r="K8" s="88"/>
      <c r="L8" s="88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"/>
      <c r="AX8" s="1"/>
      <c r="AY8" s="1"/>
      <c r="AZ8" s="1"/>
      <c r="BA8" s="1"/>
      <c r="BB8" s="1"/>
    </row>
    <row r="9" spans="2:57" ht="4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3"/>
      <c r="BD9" s="3"/>
      <c r="BE9" s="3"/>
    </row>
    <row r="10" spans="2:54" ht="4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2" spans="2:57" s="7" customFormat="1" ht="15.75" customHeight="1">
      <c r="B12" s="81" t="s"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3"/>
    </row>
    <row r="13" spans="2:57" ht="31.5" customHeight="1">
      <c r="B13" s="84" t="s">
        <v>31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/>
    </row>
    <row r="14" spans="2:57" s="20" customFormat="1" ht="12">
      <c r="B14" s="90" t="s">
        <v>26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2"/>
    </row>
    <row r="15" spans="2:57" ht="12">
      <c r="B15" s="93" t="s">
        <v>32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5"/>
    </row>
    <row r="16" spans="2:57" s="20" customFormat="1" ht="6.75" customHeight="1">
      <c r="B16" s="2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26"/>
    </row>
    <row r="17" spans="50:52" ht="12">
      <c r="AX17" s="4"/>
      <c r="AY17" s="4"/>
      <c r="AZ17" s="4"/>
    </row>
    <row r="18" spans="11:55" ht="23.25" customHeight="1">
      <c r="K18" s="77" t="s">
        <v>8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1"/>
      <c r="AV18" s="1"/>
      <c r="AW18" s="1"/>
      <c r="AX18" s="1"/>
      <c r="AY18" s="1"/>
      <c r="AZ18" s="1"/>
      <c r="BA18" s="1"/>
      <c r="BB18" s="1"/>
      <c r="BC18" s="1"/>
    </row>
    <row r="19" spans="11:55" ht="15" customHeight="1">
      <c r="K19" s="96" t="s">
        <v>6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9" t="s">
        <v>4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13"/>
      <c r="AV19" s="13"/>
      <c r="AW19" s="13"/>
      <c r="AX19" s="13"/>
      <c r="AY19" s="13"/>
      <c r="AZ19" s="1"/>
      <c r="BA19" s="1"/>
      <c r="BB19" s="1"/>
      <c r="BC19" s="1"/>
    </row>
    <row r="20" spans="11:55" ht="30.75" customHeight="1">
      <c r="K20" s="97" t="s">
        <v>5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76">
        <v>1.001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13"/>
      <c r="AV20" s="13"/>
      <c r="AW20" s="13"/>
      <c r="AX20" s="13"/>
      <c r="AY20" s="13"/>
      <c r="AZ20" s="19"/>
      <c r="BA20" s="19"/>
      <c r="BB20" s="19"/>
      <c r="BC20" s="19"/>
    </row>
    <row r="21" spans="11:55" s="14" customFormat="1" ht="21" customHeight="1"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78" t="s">
        <v>9</v>
      </c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17"/>
      <c r="AV21" s="17"/>
      <c r="AW21" s="17"/>
      <c r="AX21" s="17"/>
      <c r="AY21" s="17"/>
      <c r="AZ21" s="19"/>
      <c r="BA21" s="19"/>
      <c r="BB21" s="19"/>
      <c r="BC21" s="19"/>
    </row>
    <row r="22" spans="50:52" ht="7.5" customHeight="1">
      <c r="AX22" s="4"/>
      <c r="AY22" s="4"/>
      <c r="AZ22" s="4"/>
    </row>
    <row r="23" spans="3:56" ht="31.5" customHeight="1">
      <c r="C23" s="51" t="s">
        <v>27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</row>
    <row r="24" spans="3:56" ht="8.25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7" ht="12">
      <c r="B25" s="98" t="s">
        <v>29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</row>
    <row r="26" ht="4.5" customHeight="1" thickBot="1"/>
    <row r="27" spans="2:57" ht="12">
      <c r="B27" s="66" t="s">
        <v>12</v>
      </c>
      <c r="C27" s="67"/>
      <c r="D27" s="67"/>
      <c r="E27" s="67"/>
      <c r="F27" s="67"/>
      <c r="G27" s="67"/>
      <c r="H27" s="67"/>
      <c r="I27" s="99" t="s">
        <v>13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30"/>
    </row>
    <row r="28" spans="2:60" s="11" customFormat="1" ht="63" customHeight="1">
      <c r="B28" s="68"/>
      <c r="C28" s="69"/>
      <c r="D28" s="69"/>
      <c r="E28" s="69"/>
      <c r="F28" s="69"/>
      <c r="G28" s="69"/>
      <c r="H28" s="69"/>
      <c r="I28" s="100" t="s">
        <v>28</v>
      </c>
      <c r="J28" s="31"/>
      <c r="K28" s="31"/>
      <c r="L28" s="31"/>
      <c r="M28" s="31"/>
      <c r="N28" s="31"/>
      <c r="O28" s="32"/>
      <c r="P28" s="35" t="s">
        <v>11</v>
      </c>
      <c r="Q28" s="36"/>
      <c r="R28" s="36"/>
      <c r="S28" s="36"/>
      <c r="T28" s="36"/>
      <c r="U28" s="36"/>
      <c r="V28" s="37"/>
      <c r="W28" s="35" t="s">
        <v>19</v>
      </c>
      <c r="X28" s="36"/>
      <c r="Y28" s="36"/>
      <c r="Z28" s="36"/>
      <c r="AA28" s="36"/>
      <c r="AB28" s="36"/>
      <c r="AC28" s="37"/>
      <c r="AD28" s="35" t="s">
        <v>15</v>
      </c>
      <c r="AE28" s="36"/>
      <c r="AF28" s="36"/>
      <c r="AG28" s="36"/>
      <c r="AH28" s="36"/>
      <c r="AI28" s="36"/>
      <c r="AJ28" s="37"/>
      <c r="AK28" s="35" t="s">
        <v>10</v>
      </c>
      <c r="AL28" s="36"/>
      <c r="AM28" s="36"/>
      <c r="AN28" s="36"/>
      <c r="AO28" s="36"/>
      <c r="AP28" s="36"/>
      <c r="AQ28" s="37"/>
      <c r="AR28" s="35" t="s">
        <v>16</v>
      </c>
      <c r="AS28" s="36"/>
      <c r="AT28" s="36"/>
      <c r="AU28" s="36"/>
      <c r="AV28" s="36"/>
      <c r="AW28" s="36"/>
      <c r="AX28" s="37"/>
      <c r="AY28" s="35" t="s">
        <v>14</v>
      </c>
      <c r="AZ28" s="36"/>
      <c r="BA28" s="36"/>
      <c r="BB28" s="36"/>
      <c r="BC28" s="36"/>
      <c r="BD28" s="36"/>
      <c r="BE28" s="38"/>
      <c r="BH28" s="18"/>
    </row>
    <row r="29" spans="2:57" s="11" customFormat="1" ht="12" thickBot="1">
      <c r="B29" s="70"/>
      <c r="C29" s="71"/>
      <c r="D29" s="71"/>
      <c r="E29" s="71"/>
      <c r="F29" s="71"/>
      <c r="G29" s="71"/>
      <c r="H29" s="71"/>
      <c r="I29" s="101"/>
      <c r="J29" s="102"/>
      <c r="K29" s="102"/>
      <c r="L29" s="102"/>
      <c r="M29" s="102"/>
      <c r="N29" s="102"/>
      <c r="O29" s="103"/>
      <c r="P29" s="50">
        <f>AC20</f>
        <v>1.001</v>
      </c>
      <c r="Q29" s="50"/>
      <c r="R29" s="50"/>
      <c r="S29" s="50"/>
      <c r="T29" s="50"/>
      <c r="U29" s="50"/>
      <c r="V29" s="50"/>
      <c r="W29" s="52">
        <v>54.067</v>
      </c>
      <c r="X29" s="52"/>
      <c r="Y29" s="52"/>
      <c r="Z29" s="52"/>
      <c r="AA29" s="52"/>
      <c r="AB29" s="52"/>
      <c r="AC29" s="52"/>
      <c r="AD29" s="53">
        <v>23.93</v>
      </c>
      <c r="AE29" s="53"/>
      <c r="AF29" s="53"/>
      <c r="AG29" s="53"/>
      <c r="AH29" s="53"/>
      <c r="AI29" s="53"/>
      <c r="AJ29" s="53"/>
      <c r="AK29" s="54">
        <f>AD29*(P29*W29)</f>
        <v>1295.1171333099999</v>
      </c>
      <c r="AL29" s="54"/>
      <c r="AM29" s="54"/>
      <c r="AN29" s="54"/>
      <c r="AO29" s="54"/>
      <c r="AP29" s="54"/>
      <c r="AQ29" s="54"/>
      <c r="AR29" s="55">
        <v>4768</v>
      </c>
      <c r="AS29" s="55"/>
      <c r="AT29" s="55"/>
      <c r="AU29" s="55"/>
      <c r="AV29" s="55"/>
      <c r="AW29" s="55"/>
      <c r="AX29" s="55"/>
      <c r="AY29" s="56">
        <f>AK29*AR29</f>
        <v>6175118.491622079</v>
      </c>
      <c r="AZ29" s="57"/>
      <c r="BA29" s="57"/>
      <c r="BB29" s="57"/>
      <c r="BC29" s="57"/>
      <c r="BD29" s="57"/>
      <c r="BE29" s="58"/>
    </row>
    <row r="30" s="11" customFormat="1" ht="11.25">
      <c r="BH30" s="18"/>
    </row>
    <row r="31" spans="2:60" s="11" customFormat="1" ht="12">
      <c r="B31" s="59" t="s">
        <v>30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H31" s="18"/>
    </row>
    <row r="32" s="11" customFormat="1" ht="4.5" customHeight="1" thickBot="1">
      <c r="BH32" s="18"/>
    </row>
    <row r="33" spans="2:60" s="11" customFormat="1" ht="11.25" customHeight="1">
      <c r="B33" s="66" t="s">
        <v>24</v>
      </c>
      <c r="C33" s="67"/>
      <c r="D33" s="67"/>
      <c r="E33" s="67"/>
      <c r="F33" s="67"/>
      <c r="G33" s="67"/>
      <c r="H33" s="67"/>
      <c r="I33" s="29" t="s">
        <v>25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30"/>
      <c r="BH33" s="18"/>
    </row>
    <row r="34" spans="2:60" s="11" customFormat="1" ht="63" customHeight="1">
      <c r="B34" s="68"/>
      <c r="C34" s="69"/>
      <c r="D34" s="69"/>
      <c r="E34" s="69"/>
      <c r="F34" s="69"/>
      <c r="G34" s="69"/>
      <c r="H34" s="69"/>
      <c r="I34" s="31" t="s">
        <v>17</v>
      </c>
      <c r="J34" s="31"/>
      <c r="K34" s="31"/>
      <c r="L34" s="31"/>
      <c r="M34" s="31"/>
      <c r="N34" s="31"/>
      <c r="O34" s="32"/>
      <c r="P34" s="35" t="s">
        <v>11</v>
      </c>
      <c r="Q34" s="36"/>
      <c r="R34" s="36"/>
      <c r="S34" s="36"/>
      <c r="T34" s="36"/>
      <c r="U34" s="36"/>
      <c r="V34" s="37"/>
      <c r="W34" s="35" t="s">
        <v>19</v>
      </c>
      <c r="X34" s="36"/>
      <c r="Y34" s="36"/>
      <c r="Z34" s="36"/>
      <c r="AA34" s="36"/>
      <c r="AB34" s="36"/>
      <c r="AC34" s="37"/>
      <c r="AD34" s="35" t="s">
        <v>15</v>
      </c>
      <c r="AE34" s="36"/>
      <c r="AF34" s="36"/>
      <c r="AG34" s="36"/>
      <c r="AH34" s="36"/>
      <c r="AI34" s="36"/>
      <c r="AJ34" s="37"/>
      <c r="AK34" s="35" t="s">
        <v>10</v>
      </c>
      <c r="AL34" s="36"/>
      <c r="AM34" s="36"/>
      <c r="AN34" s="36"/>
      <c r="AO34" s="36"/>
      <c r="AP34" s="36"/>
      <c r="AQ34" s="37"/>
      <c r="AR34" s="35" t="s">
        <v>22</v>
      </c>
      <c r="AS34" s="36"/>
      <c r="AT34" s="36"/>
      <c r="AU34" s="36"/>
      <c r="AV34" s="36"/>
      <c r="AW34" s="36"/>
      <c r="AX34" s="37"/>
      <c r="AY34" s="35" t="s">
        <v>14</v>
      </c>
      <c r="AZ34" s="36"/>
      <c r="BA34" s="36"/>
      <c r="BB34" s="36"/>
      <c r="BC34" s="36"/>
      <c r="BD34" s="36"/>
      <c r="BE34" s="38"/>
      <c r="BH34" s="18"/>
    </row>
    <row r="35" spans="2:60" s="11" customFormat="1" ht="11.25">
      <c r="B35" s="68"/>
      <c r="C35" s="69"/>
      <c r="D35" s="69"/>
      <c r="E35" s="69"/>
      <c r="F35" s="69"/>
      <c r="G35" s="69"/>
      <c r="H35" s="69"/>
      <c r="I35" s="33"/>
      <c r="J35" s="33"/>
      <c r="K35" s="33"/>
      <c r="L35" s="33"/>
      <c r="M35" s="33"/>
      <c r="N35" s="33"/>
      <c r="O35" s="34"/>
      <c r="P35" s="39">
        <f>AC20</f>
        <v>1.001</v>
      </c>
      <c r="Q35" s="39"/>
      <c r="R35" s="39"/>
      <c r="S35" s="39"/>
      <c r="T35" s="39"/>
      <c r="U35" s="39"/>
      <c r="V35" s="39"/>
      <c r="W35" s="40">
        <v>49.539</v>
      </c>
      <c r="X35" s="40"/>
      <c r="Y35" s="40"/>
      <c r="Z35" s="40"/>
      <c r="AA35" s="40"/>
      <c r="AB35" s="40"/>
      <c r="AC35" s="40"/>
      <c r="AD35" s="41">
        <v>24.85</v>
      </c>
      <c r="AE35" s="41"/>
      <c r="AF35" s="41"/>
      <c r="AG35" s="41"/>
      <c r="AH35" s="41"/>
      <c r="AI35" s="41"/>
      <c r="AJ35" s="41"/>
      <c r="AK35" s="42">
        <f>AD35*(P35*W35)</f>
        <v>1232.27519415</v>
      </c>
      <c r="AL35" s="42"/>
      <c r="AM35" s="42"/>
      <c r="AN35" s="42"/>
      <c r="AO35" s="42"/>
      <c r="AP35" s="42"/>
      <c r="AQ35" s="42"/>
      <c r="AR35" s="43">
        <v>2384</v>
      </c>
      <c r="AS35" s="44"/>
      <c r="AT35" s="44"/>
      <c r="AU35" s="44"/>
      <c r="AV35" s="44"/>
      <c r="AW35" s="44"/>
      <c r="AX35" s="45"/>
      <c r="AY35" s="46">
        <f>AK35*AR35</f>
        <v>2937744.0628536004</v>
      </c>
      <c r="AZ35" s="47"/>
      <c r="BA35" s="47"/>
      <c r="BB35" s="47"/>
      <c r="BC35" s="47"/>
      <c r="BD35" s="47"/>
      <c r="BE35" s="48"/>
      <c r="BH35" s="18"/>
    </row>
    <row r="36" spans="2:60" s="11" customFormat="1" ht="63" customHeight="1">
      <c r="B36" s="68"/>
      <c r="C36" s="69"/>
      <c r="D36" s="69"/>
      <c r="E36" s="69"/>
      <c r="F36" s="69"/>
      <c r="G36" s="69"/>
      <c r="H36" s="69"/>
      <c r="I36" s="31" t="s">
        <v>18</v>
      </c>
      <c r="J36" s="31"/>
      <c r="K36" s="31"/>
      <c r="L36" s="31"/>
      <c r="M36" s="31"/>
      <c r="N36" s="31"/>
      <c r="O36" s="32"/>
      <c r="P36" s="35" t="s">
        <v>11</v>
      </c>
      <c r="Q36" s="36"/>
      <c r="R36" s="36"/>
      <c r="S36" s="36"/>
      <c r="T36" s="36"/>
      <c r="U36" s="36"/>
      <c r="V36" s="37"/>
      <c r="W36" s="35" t="s">
        <v>19</v>
      </c>
      <c r="X36" s="36"/>
      <c r="Y36" s="36"/>
      <c r="Z36" s="36"/>
      <c r="AA36" s="36"/>
      <c r="AB36" s="36"/>
      <c r="AC36" s="37"/>
      <c r="AD36" s="35" t="s">
        <v>15</v>
      </c>
      <c r="AE36" s="36"/>
      <c r="AF36" s="36"/>
      <c r="AG36" s="36"/>
      <c r="AH36" s="36"/>
      <c r="AI36" s="36"/>
      <c r="AJ36" s="37"/>
      <c r="AK36" s="35" t="s">
        <v>21</v>
      </c>
      <c r="AL36" s="36"/>
      <c r="AM36" s="36"/>
      <c r="AN36" s="36"/>
      <c r="AO36" s="36"/>
      <c r="AP36" s="36"/>
      <c r="AQ36" s="37"/>
      <c r="AR36" s="35" t="s">
        <v>16</v>
      </c>
      <c r="AS36" s="36"/>
      <c r="AT36" s="36"/>
      <c r="AU36" s="36"/>
      <c r="AV36" s="36"/>
      <c r="AW36" s="36"/>
      <c r="AX36" s="37"/>
      <c r="AY36" s="35" t="s">
        <v>14</v>
      </c>
      <c r="AZ36" s="36"/>
      <c r="BA36" s="36"/>
      <c r="BB36" s="36"/>
      <c r="BC36" s="36"/>
      <c r="BD36" s="36"/>
      <c r="BE36" s="38"/>
      <c r="BH36" s="18"/>
    </row>
    <row r="37" spans="2:60" s="11" customFormat="1" ht="11.25">
      <c r="B37" s="68"/>
      <c r="C37" s="69"/>
      <c r="D37" s="69"/>
      <c r="E37" s="69"/>
      <c r="F37" s="69"/>
      <c r="G37" s="69"/>
      <c r="H37" s="69"/>
      <c r="I37" s="33"/>
      <c r="J37" s="33"/>
      <c r="K37" s="33"/>
      <c r="L37" s="33"/>
      <c r="M37" s="33"/>
      <c r="N37" s="33"/>
      <c r="O37" s="34"/>
      <c r="P37" s="39">
        <f>AC20</f>
        <v>1.001</v>
      </c>
      <c r="Q37" s="39"/>
      <c r="R37" s="39"/>
      <c r="S37" s="39"/>
      <c r="T37" s="39"/>
      <c r="U37" s="39"/>
      <c r="V37" s="39"/>
      <c r="W37" s="41">
        <v>54.875</v>
      </c>
      <c r="X37" s="41"/>
      <c r="Y37" s="41"/>
      <c r="Z37" s="41"/>
      <c r="AA37" s="41"/>
      <c r="AB37" s="41"/>
      <c r="AC37" s="41"/>
      <c r="AD37" s="41">
        <v>23.74</v>
      </c>
      <c r="AE37" s="41"/>
      <c r="AF37" s="41"/>
      <c r="AG37" s="41"/>
      <c r="AH37" s="41"/>
      <c r="AI37" s="41"/>
      <c r="AJ37" s="41"/>
      <c r="AK37" s="42">
        <f>AD37*(P37*W37)</f>
        <v>1304.0352325</v>
      </c>
      <c r="AL37" s="42"/>
      <c r="AM37" s="42"/>
      <c r="AN37" s="42"/>
      <c r="AO37" s="42"/>
      <c r="AP37" s="42"/>
      <c r="AQ37" s="42"/>
      <c r="AR37" s="104">
        <v>2384</v>
      </c>
      <c r="AS37" s="104"/>
      <c r="AT37" s="104"/>
      <c r="AU37" s="104"/>
      <c r="AV37" s="104"/>
      <c r="AW37" s="104"/>
      <c r="AX37" s="104"/>
      <c r="AY37" s="46">
        <f>AK37*AR37</f>
        <v>3108819.9942799998</v>
      </c>
      <c r="AZ37" s="47"/>
      <c r="BA37" s="47"/>
      <c r="BB37" s="47"/>
      <c r="BC37" s="47"/>
      <c r="BD37" s="47"/>
      <c r="BE37" s="48"/>
      <c r="BH37" s="18"/>
    </row>
    <row r="38" spans="2:60" s="11" customFormat="1" ht="11.25">
      <c r="B38" s="68"/>
      <c r="C38" s="69"/>
      <c r="D38" s="69"/>
      <c r="E38" s="69"/>
      <c r="F38" s="69"/>
      <c r="G38" s="69"/>
      <c r="H38" s="69"/>
      <c r="I38" s="60" t="s">
        <v>20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4">
        <f>AR35+AR37</f>
        <v>4768</v>
      </c>
      <c r="AS38" s="61"/>
      <c r="AT38" s="61"/>
      <c r="AU38" s="61"/>
      <c r="AV38" s="61"/>
      <c r="AW38" s="61"/>
      <c r="AX38" s="62"/>
      <c r="AY38" s="63">
        <f>AY35+AY37</f>
        <v>6046564.0571336</v>
      </c>
      <c r="AZ38" s="64"/>
      <c r="BA38" s="64"/>
      <c r="BB38" s="64"/>
      <c r="BC38" s="64"/>
      <c r="BD38" s="64"/>
      <c r="BE38" s="65"/>
      <c r="BH38" s="18"/>
    </row>
    <row r="39" spans="2:60" s="11" customFormat="1" ht="11.25">
      <c r="B39" s="68"/>
      <c r="C39" s="69"/>
      <c r="D39" s="69"/>
      <c r="E39" s="69"/>
      <c r="F39" s="69"/>
      <c r="G39" s="69"/>
      <c r="H39" s="69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2"/>
      <c r="BH39" s="18"/>
    </row>
    <row r="40" spans="2:60" s="11" customFormat="1" ht="11.25" customHeight="1">
      <c r="B40" s="68"/>
      <c r="C40" s="69"/>
      <c r="D40" s="69"/>
      <c r="E40" s="69"/>
      <c r="F40" s="69"/>
      <c r="G40" s="69"/>
      <c r="H40" s="69"/>
      <c r="I40" s="28" t="str">
        <f>"Vážený průměr výsledené ceny plynu: ("&amp;TEXT(AK35,"# ##0,00")&amp;" + "&amp;TEXT(AK37,"# ##0,00")&amp;")"&amp;"/2"</f>
        <v>Vážený průměr výsledené ceny plynu: (1 232,28 + 1 304,04)/2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>
        <f>(AK35+AK37)/2</f>
        <v>1268.155213325</v>
      </c>
      <c r="AL40" s="27"/>
      <c r="AM40" s="27"/>
      <c r="AN40" s="27"/>
      <c r="AO40" s="27"/>
      <c r="AP40" s="27"/>
      <c r="AQ40" s="27"/>
      <c r="AR40" s="74" t="s">
        <v>23</v>
      </c>
      <c r="AS40" s="74"/>
      <c r="AT40" s="74"/>
      <c r="AU40" s="74"/>
      <c r="AV40" s="74"/>
      <c r="AW40" s="74"/>
      <c r="AX40" s="75"/>
      <c r="AY40" s="46">
        <f>AY38</f>
        <v>6046564.0571336</v>
      </c>
      <c r="AZ40" s="72"/>
      <c r="BA40" s="72"/>
      <c r="BB40" s="72"/>
      <c r="BC40" s="72"/>
      <c r="BD40" s="72"/>
      <c r="BE40" s="73"/>
      <c r="BH40" s="18"/>
    </row>
    <row r="41" spans="2:60" s="11" customFormat="1" ht="12" thickBot="1">
      <c r="B41" s="70"/>
      <c r="C41" s="71"/>
      <c r="D41" s="71"/>
      <c r="E41" s="71"/>
      <c r="F41" s="71"/>
      <c r="G41" s="71"/>
      <c r="H41" s="71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4"/>
      <c r="BH41" s="18"/>
    </row>
    <row r="42" s="11" customFormat="1" ht="11.25">
      <c r="BH42" s="18"/>
    </row>
    <row r="43" s="11" customFormat="1" ht="11.25">
      <c r="BH43" s="18"/>
    </row>
    <row r="45" spans="2:57" ht="3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2:57" ht="12">
      <c r="B46" s="49" t="s">
        <v>3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2:57" ht="12">
      <c r="B47" s="49" t="s">
        <v>2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50" ht="12">
      <c r="E50" s="6"/>
    </row>
  </sheetData>
  <mergeCells count="69">
    <mergeCell ref="AR36:AX36"/>
    <mergeCell ref="AY36:BE36"/>
    <mergeCell ref="AY37:BE37"/>
    <mergeCell ref="I36:O37"/>
    <mergeCell ref="P36:V36"/>
    <mergeCell ref="W36:AC36"/>
    <mergeCell ref="AD36:AJ36"/>
    <mergeCell ref="AK36:AQ36"/>
    <mergeCell ref="P37:V37"/>
    <mergeCell ref="W37:AC37"/>
    <mergeCell ref="AD37:AJ37"/>
    <mergeCell ref="AK37:AQ37"/>
    <mergeCell ref="AR37:AX37"/>
    <mergeCell ref="AY28:BE28"/>
    <mergeCell ref="B25:BE25"/>
    <mergeCell ref="I27:BE27"/>
    <mergeCell ref="B27:H29"/>
    <mergeCell ref="I28:O29"/>
    <mergeCell ref="P28:V28"/>
    <mergeCell ref="W28:AC28"/>
    <mergeCell ref="AD28:AJ28"/>
    <mergeCell ref="AK28:AQ28"/>
    <mergeCell ref="AR28:AX28"/>
    <mergeCell ref="AC20:AT20"/>
    <mergeCell ref="K18:AT18"/>
    <mergeCell ref="AC21:AT21"/>
    <mergeCell ref="R6:AV6"/>
    <mergeCell ref="B12:BE12"/>
    <mergeCell ref="B13:BE13"/>
    <mergeCell ref="C2:L7"/>
    <mergeCell ref="C8:L8"/>
    <mergeCell ref="AC19:AT19"/>
    <mergeCell ref="B14:BE14"/>
    <mergeCell ref="B15:BE15"/>
    <mergeCell ref="R4:AV4"/>
    <mergeCell ref="K19:AB19"/>
    <mergeCell ref="K20:AB20"/>
    <mergeCell ref="B46:BE46"/>
    <mergeCell ref="P29:V29"/>
    <mergeCell ref="B47:BE47"/>
    <mergeCell ref="C23:BD23"/>
    <mergeCell ref="W29:AC29"/>
    <mergeCell ref="AD29:AJ29"/>
    <mergeCell ref="AK29:AQ29"/>
    <mergeCell ref="AR29:AX29"/>
    <mergeCell ref="AY29:BE29"/>
    <mergeCell ref="B31:BE31"/>
    <mergeCell ref="I38:AQ38"/>
    <mergeCell ref="AR38:AX38"/>
    <mergeCell ref="AY38:BE38"/>
    <mergeCell ref="B33:H41"/>
    <mergeCell ref="AY40:BE40"/>
    <mergeCell ref="AR40:AX40"/>
    <mergeCell ref="AK40:AQ40"/>
    <mergeCell ref="I40:AJ40"/>
    <mergeCell ref="I33:BE33"/>
    <mergeCell ref="I34:O35"/>
    <mergeCell ref="P34:V34"/>
    <mergeCell ref="W34:AC34"/>
    <mergeCell ref="AD34:AJ34"/>
    <mergeCell ref="AK34:AQ34"/>
    <mergeCell ref="AR34:AX34"/>
    <mergeCell ref="AY34:BE34"/>
    <mergeCell ref="P35:V35"/>
    <mergeCell ref="W35:AC35"/>
    <mergeCell ref="AD35:AJ35"/>
    <mergeCell ref="AK35:AQ35"/>
    <mergeCell ref="AR35:AX35"/>
    <mergeCell ref="AY35:BE35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Rotava</dc:creator>
  <cp:keywords/>
  <dc:description/>
  <cp:lastModifiedBy>Ondřej Bautz</cp:lastModifiedBy>
  <cp:lastPrinted>2023-08-02T07:28:00Z</cp:lastPrinted>
  <dcterms:created xsi:type="dcterms:W3CDTF">2019-03-07T13:04:44Z</dcterms:created>
  <dcterms:modified xsi:type="dcterms:W3CDTF">2023-08-04T06:55:05Z</dcterms:modified>
  <cp:category/>
  <cp:version/>
  <cp:contentType/>
  <cp:contentStatus/>
</cp:coreProperties>
</file>