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D1.1 Dopravní část" sheetId="2" r:id="rId2"/>
  </sheets>
  <definedNames>
    <definedName name="_xlnm.Print_Area" localSheetId="0">'Rekapitulace stavby'!$D$4:$AO$76,'Rekapitulace stavby'!$C$82:$AQ$96</definedName>
    <definedName name="_xlnm._FilterDatabase" localSheetId="1" hidden="1">'01 - D1.1 Dopravní část'!$C$126:$K$324</definedName>
    <definedName name="_xlnm.Print_Area" localSheetId="1">'01 - D1.1 Dopravní část'!$C$4:$J$76,'01 - D1.1 Dopravní část'!$C$82:$J$108,'01 - D1.1 Dopravní část'!$C$114:$J$324</definedName>
    <definedName name="_xlnm.Print_Titles" localSheetId="0">'Rekapitulace stavby'!$92:$92</definedName>
    <definedName name="_xlnm.Print_Titles" localSheetId="1">'01 - D1.1 Dopravní část'!$126:$126</definedName>
  </definedNames>
  <calcPr fullCalcOnLoad="1"/>
</workbook>
</file>

<file path=xl/sharedStrings.xml><?xml version="1.0" encoding="utf-8"?>
<sst xmlns="http://schemas.openxmlformats.org/spreadsheetml/2006/main" count="2400" uniqueCount="509">
  <si>
    <t>Export Komplet</t>
  </si>
  <si>
    <t/>
  </si>
  <si>
    <t>2.0</t>
  </si>
  <si>
    <t>ZAMOK</t>
  </si>
  <si>
    <t>False</t>
  </si>
  <si>
    <t>{43138c78-b830-4206-8b6f-73de67c962aa}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</si>
  <si>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</si>
  <si>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</si>
  <si>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</si>
  <si>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</si>
  <si>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</si>
  <si>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</si>
  <si>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</si>
  <si>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SONA6749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</si>
  <si>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</si>
  <si>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</si>
  <si>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Vintířov, Parkoviště a komunikace u TS</t>
  </si>
  <si>
    <t>KSO:</t>
  </si>
  <si>
    <t>CC-CZ:</t>
  </si>
  <si>
    <t>Místo:</t>
  </si>
  <si>
    <t xml:space="preserve"> </t>
  </si>
  <si>
    <t>Datum:</t>
  </si>
  <si>
    <t>17. 8. 2022</t>
  </si>
  <si>
    <t>Zadavatel:</t>
  </si>
  <si>
    <t>IČ:</t>
  </si>
  <si>
    <t>Obec Vintířov</t>
  </si>
  <si>
    <t>DIČ:</t>
  </si>
  <si>
    <t>Uchazeč:</t>
  </si>
  <si>
    <t>Vyplň údaj</t>
  </si>
  <si>
    <t>Projektant:</t>
  </si>
  <si>
    <t>PDS projekty, Ing.J.Kameník, Ostrov</t>
  </si>
  <si>
    <t>True</t>
  </si>
  <si>
    <t>Zpracovatel:</t>
  </si>
  <si>
    <t>Neubauerová Soňa, SK-Projekt Ostrov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</si>
  <si>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</si>
  <si>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</si>
  <si>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</si>
  <si>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</si>
  <si>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</si>
  <si>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</si>
  <si>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</si>
  <si>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</si>
  <si>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</si>
  <si>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</si>
  <si>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</si>
  <si>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</si>
  <si>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</si>
  <si>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</si>
  <si>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</si>
  <si>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</si>
  <si>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</si>
  <si>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</si>
  <si>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</si>
  <si>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</si>
  <si>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</si>
  <si>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</si>
  <si>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</si>
  <si>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</si>
  <si>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</si>
  <si>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</si>
  <si>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</si>
  <si>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</si>
  <si>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</si>
  <si>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</si>
  <si>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</si>
  <si>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</si>
  <si>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</si>
  <si>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</si>
  <si>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</si>
  <si>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</si>
  <si>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</si>
  <si>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</si>
  <si>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</si>
  <si>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</si>
  <si>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</si>
  <si>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</si>
  <si>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</si>
  <si>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</si>
  <si>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</si>
  <si>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</si>
  <si>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</si>
  <si>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D1.1 Dopravní část</t>
  </si>
  <si>
    <t>STA</t>
  </si>
  <si>
    <t>1</t>
  </si>
  <si>
    <t>{e8f781fd-baf0-4e6a-82e9-61cba1d87a36}</t>
  </si>
  <si>
    <t>2</t>
  </si>
  <si>
    <t>KRYCÍ LIST SOUPISU PRACÍ</t>
  </si>
  <si>
    <t>Objekt:</t>
  </si>
  <si>
    <t>01 - D1.1 Dopravní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</si>
  <si>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</si>
  <si>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</si>
  <si>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</si>
  <si>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</si>
  <si>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</si>
  <si>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</si>
  <si>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</si>
  <si>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</si>
  <si>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38 - Různé kompletní konstrukce</t>
  </si>
  <si>
    <t xml:space="preserve">    5 - Komunikace pozemní</t>
  </si>
  <si>
    <t xml:space="preserve">    8 - Trubní vedení</t>
  </si>
  <si>
    <t xml:space="preserve">    91 - Doplňující konstrukce a práce pozemních komunikací, letišť a ploch</t>
  </si>
  <si>
    <t xml:space="preserve">    997 - Přesun sutě</t>
  </si>
  <si>
    <t xml:space="preserve">    998 - Přesun hmot</t>
  </si>
  <si>
    <t xml:space="preserve">    SAN - Sanace zemní pláně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</si>
  <si>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</si>
  <si>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</si>
  <si>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</si>
  <si>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</si>
  <si>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</si>
  <si>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</si>
  <si>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</si>
  <si>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</si>
  <si>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</si>
  <si>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</si>
  <si>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</si>
  <si>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</si>
  <si>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</si>
  <si>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</si>
  <si>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</si>
  <si>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</si>
  <si>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</si>
  <si>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</si>
  <si>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</si>
  <si>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122252204</t>
  </si>
  <si>
    <t>Odkopávky a prokopávky nezapažené pro silnice a dálnice v hornině třídy těžitelnosti I objem do 500 m3 strojně</t>
  </si>
  <si>
    <t>m3</t>
  </si>
  <si>
    <t>4</t>
  </si>
  <si>
    <t>75878567</t>
  </si>
  <si>
    <t>VV</t>
  </si>
  <si>
    <t>pro nové plochy</t>
  </si>
  <si>
    <t>420</t>
  </si>
  <si>
    <t>129001101</t>
  </si>
  <si>
    <t>Příplatek za ztížení odkopávky nebo prokopávky v blízkosti inženýrských sítí</t>
  </si>
  <si>
    <t>1647284633</t>
  </si>
  <si>
    <t>předpoklad</t>
  </si>
  <si>
    <t>50</t>
  </si>
  <si>
    <t>3</t>
  </si>
  <si>
    <t>162651112</t>
  </si>
  <si>
    <t>Vodorovné přemístění přes 4 000 do 5000 m výkopku/sypaniny z horniny třídy těžitelnosti I skupiny 1 až 3</t>
  </si>
  <si>
    <t>-1145863955</t>
  </si>
  <si>
    <t>171251201</t>
  </si>
  <si>
    <t>Uložení sypaniny na skládky nebo meziskládky</t>
  </si>
  <si>
    <t>-1377936753</t>
  </si>
  <si>
    <t>5</t>
  </si>
  <si>
    <t>171201231</t>
  </si>
  <si>
    <t>Poplatek za uložení zeminy a kamení na recyklační skládce (skládkovné) kód odpadu 17 05 04</t>
  </si>
  <si>
    <t>t</t>
  </si>
  <si>
    <t>1292691009</t>
  </si>
  <si>
    <t>P</t>
  </si>
  <si>
    <t>Poznámka k položce:
včetně rozboru vzorku zeminy před uložením na skládku</t>
  </si>
  <si>
    <t>420*2,0</t>
  </si>
  <si>
    <t>6</t>
  </si>
  <si>
    <t>181951112</t>
  </si>
  <si>
    <t>Úprava pláně v hornině třídy těžitelnosti I skupiny 1 až 3 se zhutněním strojně</t>
  </si>
  <si>
    <t>m2</t>
  </si>
  <si>
    <t>-816372575</t>
  </si>
  <si>
    <t>pod zpevnění</t>
  </si>
  <si>
    <t>620+375+70+18+23</t>
  </si>
  <si>
    <t>7</t>
  </si>
  <si>
    <t>181951111</t>
  </si>
  <si>
    <t>Úprava pláně v hornině třídy těžitelnosti I skupiny 1 až 3 bez zhutnění strojně</t>
  </si>
  <si>
    <t>-228562875</t>
  </si>
  <si>
    <t>pod ohumusování</t>
  </si>
  <si>
    <t>360</t>
  </si>
  <si>
    <t>8</t>
  </si>
  <si>
    <t>181351103</t>
  </si>
  <si>
    <t>Rozprostření ornice tl vrstvy do 200 mm pl přes 100 do 500 m2 v rovině nebo ve svahu do 1:5 strojně</t>
  </si>
  <si>
    <t>84788856</t>
  </si>
  <si>
    <t>ornice se nakoupí</t>
  </si>
  <si>
    <t>9</t>
  </si>
  <si>
    <t>M</t>
  </si>
  <si>
    <t>10364101</t>
  </si>
  <si>
    <t>zemina pro terénní úpravy - ornice</t>
  </si>
  <si>
    <t>-1768626567</t>
  </si>
  <si>
    <t>360*0,10*1,5</t>
  </si>
  <si>
    <t>10</t>
  </si>
  <si>
    <t>181411121</t>
  </si>
  <si>
    <t>Založení lučního trávníku výsevem pl do 1000 m2 v rovině a ve svahu do 1:5</t>
  </si>
  <si>
    <t>1854626709</t>
  </si>
  <si>
    <t>11</t>
  </si>
  <si>
    <t>00572100</t>
  </si>
  <si>
    <t>osivo jetelotráva intenzivní víceletá</t>
  </si>
  <si>
    <t>kg</t>
  </si>
  <si>
    <t>1851397946</t>
  </si>
  <si>
    <t>360*0,05*1,03</t>
  </si>
  <si>
    <t>Zemní práce - přípravné a přidružené práce</t>
  </si>
  <si>
    <t>12</t>
  </si>
  <si>
    <t>113106187</t>
  </si>
  <si>
    <t>Rozebrání dlažeb vozovek ze zámkové dlažby s ložem z kameniva strojně pl do 50 m2</t>
  </si>
  <si>
    <t>-1648941709</t>
  </si>
  <si>
    <t>dlažba ve vjezdovém prahu</t>
  </si>
  <si>
    <t>uvažuje se s odvozem na skládku</t>
  </si>
  <si>
    <t>případné zpětné použití se upřesní při realizaci</t>
  </si>
  <si>
    <t>18</t>
  </si>
  <si>
    <t>13</t>
  </si>
  <si>
    <t>113106292</t>
  </si>
  <si>
    <t>Rozebrání vozovek ze silničních dílců spáry zalité cementovou maltou strojně pl přes 50 do 200 m2</t>
  </si>
  <si>
    <t>-1327930917</t>
  </si>
  <si>
    <t>Poznámka k položce:
vč.naložení</t>
  </si>
  <si>
    <t>14</t>
  </si>
  <si>
    <t>113107331</t>
  </si>
  <si>
    <t>Odstranění krytu z betonu prostého tl přes 100 do 150 mm strojně pl do 50 m2</t>
  </si>
  <si>
    <t>554826078</t>
  </si>
  <si>
    <t>plocha před garážemi</t>
  </si>
  <si>
    <t>20</t>
  </si>
  <si>
    <t>113107342</t>
  </si>
  <si>
    <t>Odstranění krytu živičného tl přes 50 do 100 mm strojně pl do 50 m2</t>
  </si>
  <si>
    <t>495206483</t>
  </si>
  <si>
    <t>16</t>
  </si>
  <si>
    <t>113154112</t>
  </si>
  <si>
    <t>Frézování živičného krytu tl 40 mm pruh š 0,5 m pl do 500 m2 bez překážek v trase</t>
  </si>
  <si>
    <t>-915274090</t>
  </si>
  <si>
    <t>17</t>
  </si>
  <si>
    <t>113201112</t>
  </si>
  <si>
    <t>Vytrhání obrub silničních ležatých</t>
  </si>
  <si>
    <t>m</t>
  </si>
  <si>
    <t>244326685</t>
  </si>
  <si>
    <t>113204111</t>
  </si>
  <si>
    <t>Vytrhání obrub záhonových</t>
  </si>
  <si>
    <t>-1785030526</t>
  </si>
  <si>
    <t>19</t>
  </si>
  <si>
    <t>966006132</t>
  </si>
  <si>
    <t>Odstranění značek dopravních nebo orientačních se sloupky s betonovými patkami</t>
  </si>
  <si>
    <t>kus</t>
  </si>
  <si>
    <t>-566372908</t>
  </si>
  <si>
    <t>Poznámka k položce:
odvoz do sběru</t>
  </si>
  <si>
    <t>966008231</t>
  </si>
  <si>
    <t>Bourání odvodňovacího žlabu š do 200 mm</t>
  </si>
  <si>
    <t>12153139</t>
  </si>
  <si>
    <t>Poznámka k položce:
odvoz mříže do sběru</t>
  </si>
  <si>
    <t>38</t>
  </si>
  <si>
    <t>Různé kompletní konstrukce</t>
  </si>
  <si>
    <t>3889900R1</t>
  </si>
  <si>
    <t>Chránička kabelů z trub HDPE dělená DN 100 - montáž a dodávka</t>
  </si>
  <si>
    <t>71274679</t>
  </si>
  <si>
    <t xml:space="preserve">pro stávající kabely </t>
  </si>
  <si>
    <t>100</t>
  </si>
  <si>
    <t>Komunikace pozemní</t>
  </si>
  <si>
    <t>22</t>
  </si>
  <si>
    <t>564851011</t>
  </si>
  <si>
    <t>Podklad ze štěrkodrtě ŠD plochy do 100 m2 tl 150 mm</t>
  </si>
  <si>
    <t>765125077</t>
  </si>
  <si>
    <t>plocha pro kontejnery</t>
  </si>
  <si>
    <t>23</t>
  </si>
  <si>
    <t>564851013</t>
  </si>
  <si>
    <t>Podklad ze štěrkodrtě ŠD plochy do 100 m2 tl 170 mm</t>
  </si>
  <si>
    <t>-1067025683</t>
  </si>
  <si>
    <t>konstrukce betonového pásu před vjezdy do garáží</t>
  </si>
  <si>
    <t>24</t>
  </si>
  <si>
    <t>564861111</t>
  </si>
  <si>
    <t>Podklad ze štěrkodrtě ŠD plochy přes 100 m2 tl 200 mm</t>
  </si>
  <si>
    <t>-422534032</t>
  </si>
  <si>
    <t>konstrukce zatravňovací dlažby</t>
  </si>
  <si>
    <t>375</t>
  </si>
  <si>
    <t>konstrukce vjezdů</t>
  </si>
  <si>
    <t>70</t>
  </si>
  <si>
    <t>navíc pod obrubníky</t>
  </si>
  <si>
    <t>0,3*500</t>
  </si>
  <si>
    <t>Součet</t>
  </si>
  <si>
    <t>25</t>
  </si>
  <si>
    <t>564861113</t>
  </si>
  <si>
    <t>Podklad ze štěrkodrtě ŠD plochy přes 100 m2 tl 220 mm</t>
  </si>
  <si>
    <t>-1814842850</t>
  </si>
  <si>
    <t>konstrukce plné asfaltové konstrukce</t>
  </si>
  <si>
    <t>300</t>
  </si>
  <si>
    <t>26</t>
  </si>
  <si>
    <t>564932111</t>
  </si>
  <si>
    <t>Podklad z mechanicky zpevněného kameniva MZK tl 100 mm</t>
  </si>
  <si>
    <t>1441996123</t>
  </si>
  <si>
    <t>27</t>
  </si>
  <si>
    <t>564952111</t>
  </si>
  <si>
    <t>Podklad z mechanicky zpevněného kameniva MZK tl 150 mm</t>
  </si>
  <si>
    <t>2101278420</t>
  </si>
  <si>
    <t>28</t>
  </si>
  <si>
    <t>573231108</t>
  </si>
  <si>
    <t>Postřik živičný spojovací ze silniční emulze v množství 0,50 kg/m2</t>
  </si>
  <si>
    <t>-605523595</t>
  </si>
  <si>
    <t xml:space="preserve">konstrukce asfaltová </t>
  </si>
  <si>
    <t>250+620</t>
  </si>
  <si>
    <t>29</t>
  </si>
  <si>
    <t>573111113</t>
  </si>
  <si>
    <t>Postřik živičný infiltrační s posypem z asfaltu množství 1,5 kg/m2</t>
  </si>
  <si>
    <t>-562473848</t>
  </si>
  <si>
    <t>30</t>
  </si>
  <si>
    <t>565145121</t>
  </si>
  <si>
    <t>Asfaltový beton vrstva podkladní ACP 16 (obalované kamenivo OKS) tl 60 mm š přes 3 m</t>
  </si>
  <si>
    <t>-1913398492</t>
  </si>
  <si>
    <t>plná + doplňovaná asfaltová konstrukce</t>
  </si>
  <si>
    <t>300+250</t>
  </si>
  <si>
    <t>31</t>
  </si>
  <si>
    <t>577134121</t>
  </si>
  <si>
    <t>Asfaltový beton vrstva obrusná ACO 11 (ABS) tř. I tl 40 mm š přes 3 m z nemodifikovaného asfaltu</t>
  </si>
  <si>
    <t>1740038786</t>
  </si>
  <si>
    <t>620</t>
  </si>
  <si>
    <t>32</t>
  </si>
  <si>
    <t>5811213R1</t>
  </si>
  <si>
    <t>Kryt cementobetonový vozovek tl.150mm z betonu C 12/15 do ložné vrstvy 50mm</t>
  </si>
  <si>
    <t>1697795421</t>
  </si>
  <si>
    <t>33</t>
  </si>
  <si>
    <t>596211110</t>
  </si>
  <si>
    <t>Kladení zámkové dlažby komunikací pro pěší ručně tl 60 mm skupiny A pl do 50 m2 do lože</t>
  </si>
  <si>
    <t>1975739195</t>
  </si>
  <si>
    <t>plocha pod kontejnery</t>
  </si>
  <si>
    <t>34</t>
  </si>
  <si>
    <t>59245018</t>
  </si>
  <si>
    <t>dlažba tvar obdélník betonová 200x100x60mm přírodní</t>
  </si>
  <si>
    <t>-1295607068</t>
  </si>
  <si>
    <t>18*1,03+0,46</t>
  </si>
  <si>
    <t>35</t>
  </si>
  <si>
    <t>596212211</t>
  </si>
  <si>
    <t>Kladení zámkové dlažby pozemních komunikací ručně tl 80 mm skupiny A pl přes 50 do 100 m2 do lože</t>
  </si>
  <si>
    <t>1768567880</t>
  </si>
  <si>
    <t>36</t>
  </si>
  <si>
    <t>59245020</t>
  </si>
  <si>
    <t>dlažba tvar obdélník betonová 200x100x80mm přírodní</t>
  </si>
  <si>
    <t>-444069675</t>
  </si>
  <si>
    <t>70*1,03+0,9</t>
  </si>
  <si>
    <t>ztratné 3%</t>
  </si>
  <si>
    <t>37</t>
  </si>
  <si>
    <t>596412213</t>
  </si>
  <si>
    <t>Kladení dlažby z vegetačních tvárnic pozemních komunikací tl 80 mm pl přes 300 m2 do lože</t>
  </si>
  <si>
    <t>1004855926</t>
  </si>
  <si>
    <t>konstrukce zatravňovací dlažby vč.oddělujících pruhů parkoviště</t>
  </si>
  <si>
    <t>365+10</t>
  </si>
  <si>
    <t>590460001</t>
  </si>
  <si>
    <t xml:space="preserve">Dlažba zatravňovací přírodní tl.80mm s distančními nálisky tl.30mm </t>
  </si>
  <si>
    <t>-326293584</t>
  </si>
  <si>
    <t>365*1,02+0,7</t>
  </si>
  <si>
    <t>ztratné 2%</t>
  </si>
  <si>
    <t>39</t>
  </si>
  <si>
    <t>59245005</t>
  </si>
  <si>
    <t>dlažba tvar obdélník betonová 200x100x80mm barevná</t>
  </si>
  <si>
    <t>1524631603</t>
  </si>
  <si>
    <t>pro oddělující pruhy parkoviště</t>
  </si>
  <si>
    <t>40</t>
  </si>
  <si>
    <t>564821111</t>
  </si>
  <si>
    <t>Kryt ze štěrkodrtě ŠD plochy přes 100 m2 tl 80 mm</t>
  </si>
  <si>
    <t>1793967969</t>
  </si>
  <si>
    <t>výplň zatravňovacích tvárnic</t>
  </si>
  <si>
    <t>cca 28% plochy</t>
  </si>
  <si>
    <t>375*0,28</t>
  </si>
  <si>
    <t>Trubní vedení</t>
  </si>
  <si>
    <t>41</t>
  </si>
  <si>
    <t>8900000R1</t>
  </si>
  <si>
    <t>Montáž a dodávka uliční vpusti vč.pojížděné mříže D 400 vč.potřebných zemních prací</t>
  </si>
  <si>
    <t>1277991122</t>
  </si>
  <si>
    <t>42</t>
  </si>
  <si>
    <t>8900000R3</t>
  </si>
  <si>
    <t>Demontáž stávající uliční vpusti včetně likvidace</t>
  </si>
  <si>
    <t>549656627</t>
  </si>
  <si>
    <t>91</t>
  </si>
  <si>
    <t>Doplňující konstrukce a práce pozemních komunikací, letišť a ploch</t>
  </si>
  <si>
    <t>43</t>
  </si>
  <si>
    <t>914111111</t>
  </si>
  <si>
    <t>Montáž svislé dopravní značky do velikosti 1 m2 objímkami na sloupek nebo konzolu</t>
  </si>
  <si>
    <t>1878216946</t>
  </si>
  <si>
    <t>značka P4</t>
  </si>
  <si>
    <t>44</t>
  </si>
  <si>
    <t>40445608</t>
  </si>
  <si>
    <t>značky upravující přednost P1, P4 700mm</t>
  </si>
  <si>
    <t>-1830232120</t>
  </si>
  <si>
    <t>45</t>
  </si>
  <si>
    <t>914511112</t>
  </si>
  <si>
    <t>Montáž sloupku dopravních značek délky do 3,5 m s betonovým základem a patkou D 60 mm</t>
  </si>
  <si>
    <t>1987929970</t>
  </si>
  <si>
    <t>46</t>
  </si>
  <si>
    <t>40445225</t>
  </si>
  <si>
    <t>sloupek pro dopravní značku Zn D 60mm v 3,5m</t>
  </si>
  <si>
    <t>246509229</t>
  </si>
  <si>
    <t>47</t>
  </si>
  <si>
    <t>916131213</t>
  </si>
  <si>
    <t>Osazení silničního obrubníku betonového stojatého s boční opěrou do lože z betonu prostého</t>
  </si>
  <si>
    <t>863973844</t>
  </si>
  <si>
    <t>295+26</t>
  </si>
  <si>
    <t>48</t>
  </si>
  <si>
    <t>59217034</t>
  </si>
  <si>
    <t>obrubník betonový silniční 1000x150x300mm</t>
  </si>
  <si>
    <t>307452328</t>
  </si>
  <si>
    <t>321*1,02+0,58</t>
  </si>
  <si>
    <t>49</t>
  </si>
  <si>
    <t>5920000R1</t>
  </si>
  <si>
    <t>Příplatek za obloukový obrubník 150/300 - R=1,0m</t>
  </si>
  <si>
    <t>830980879</t>
  </si>
  <si>
    <t>916231213</t>
  </si>
  <si>
    <t>Osazení chodníkového obrubníku betonového stojatého s boční opěrou do lože z betonu prostého</t>
  </si>
  <si>
    <t>-340996154</t>
  </si>
  <si>
    <t>51</t>
  </si>
  <si>
    <t>59217012</t>
  </si>
  <si>
    <t>obrubník betonový 500x80x250mm</t>
  </si>
  <si>
    <t>-1386180036</t>
  </si>
  <si>
    <t>175*1,02+0,5</t>
  </si>
  <si>
    <t>52</t>
  </si>
  <si>
    <t>919726202</t>
  </si>
  <si>
    <t>Geotextilie pro vyztužení, separaci a filtraci tkaná z PP podélná pevnost v tahu přes 15 do 50 kN/m</t>
  </si>
  <si>
    <t>1188604786</t>
  </si>
  <si>
    <t>53</t>
  </si>
  <si>
    <t>9197200R1</t>
  </si>
  <si>
    <t>Sorpční geosyntetikum REO Fb NTRF 12 - montáž a dodávka</t>
  </si>
  <si>
    <t>549771358</t>
  </si>
  <si>
    <t>54</t>
  </si>
  <si>
    <t>919735111</t>
  </si>
  <si>
    <t>Řezání stávajícího živičného krytu hl do 50 mm</t>
  </si>
  <si>
    <t>796081708</t>
  </si>
  <si>
    <t>997</t>
  </si>
  <si>
    <t>Přesun sutě</t>
  </si>
  <si>
    <t>55</t>
  </si>
  <si>
    <t>997221551</t>
  </si>
  <si>
    <t>Vodorovná doprava suti ze sypkých materiálů do 1 km</t>
  </si>
  <si>
    <t>355808336</t>
  </si>
  <si>
    <t>Poznámka k položce:
za předpokladu, že nebude využita pro stavební činnost</t>
  </si>
  <si>
    <t xml:space="preserve">vybouraný asfalt </t>
  </si>
  <si>
    <t>56</t>
  </si>
  <si>
    <t>997221559</t>
  </si>
  <si>
    <t>Příplatek za každý další 1 km u vodorovné dopravy suti ze sypkých materiálů</t>
  </si>
  <si>
    <t>2014262949</t>
  </si>
  <si>
    <t>asfalt do 30km</t>
  </si>
  <si>
    <t>32*29</t>
  </si>
  <si>
    <t>57</t>
  </si>
  <si>
    <t>997221645</t>
  </si>
  <si>
    <t>Poplatek za uložení na skládce (skládkovné) odpadu asfaltového bez dehtu kód odpadu 17 03 02</t>
  </si>
  <si>
    <t>969060087</t>
  </si>
  <si>
    <t>58</t>
  </si>
  <si>
    <t>997221561</t>
  </si>
  <si>
    <t>Vodorovná doprava suti z kusových materiálů do 1 km</t>
  </si>
  <si>
    <t>1828056022</t>
  </si>
  <si>
    <t>obrubníky, dlažba</t>
  </si>
  <si>
    <t>59</t>
  </si>
  <si>
    <t>997221569</t>
  </si>
  <si>
    <t>Příplatek za každý další 1 km u vodorovné dopravy suti z kusových materiálů</t>
  </si>
  <si>
    <t>-1065415904</t>
  </si>
  <si>
    <t>celkem 5km</t>
  </si>
  <si>
    <t>15*4</t>
  </si>
  <si>
    <t>60</t>
  </si>
  <si>
    <t>997221861</t>
  </si>
  <si>
    <t>Poplatek za uložení stavebního odpadu na recyklační skládce (skládkovné) z prostého betonu pod kódem 17 01 01</t>
  </si>
  <si>
    <t>1534846472</t>
  </si>
  <si>
    <t>61</t>
  </si>
  <si>
    <t>997221571</t>
  </si>
  <si>
    <t>Vodorovná doprava vybouraných hmot do 1 km</t>
  </si>
  <si>
    <t>119280854</t>
  </si>
  <si>
    <t>panely</t>
  </si>
  <si>
    <t>85</t>
  </si>
  <si>
    <t>62</t>
  </si>
  <si>
    <t>997221579</t>
  </si>
  <si>
    <t>Příplatek za každý další 1 km u vodorovné dopravy vybouraných hmot</t>
  </si>
  <si>
    <t>-764368158</t>
  </si>
  <si>
    <t>panely 5km</t>
  </si>
  <si>
    <t>85*4</t>
  </si>
  <si>
    <t>63</t>
  </si>
  <si>
    <t>997221862</t>
  </si>
  <si>
    <t>Poplatek za uložení stavebního odpadu na recyklační skládce (skládkovné) z armovaného betonu pod kódem 17 01 01</t>
  </si>
  <si>
    <t>253465822</t>
  </si>
  <si>
    <t>998</t>
  </si>
  <si>
    <t>Přesun hmot</t>
  </si>
  <si>
    <t>64</t>
  </si>
  <si>
    <t>998223011</t>
  </si>
  <si>
    <t>Přesun hmot pro pozemní komunikace s krytem dlážděným</t>
  </si>
  <si>
    <t>-94816744</t>
  </si>
  <si>
    <t>SAN</t>
  </si>
  <si>
    <t>Sanace zemní pláně</t>
  </si>
  <si>
    <t>65</t>
  </si>
  <si>
    <t>1769017882</t>
  </si>
  <si>
    <t>880*0,30</t>
  </si>
  <si>
    <t>66</t>
  </si>
  <si>
    <t>125057324</t>
  </si>
  <si>
    <t>67</t>
  </si>
  <si>
    <t>-716005210</t>
  </si>
  <si>
    <t>68</t>
  </si>
  <si>
    <t>1816401377</t>
  </si>
  <si>
    <t>264*2,0</t>
  </si>
  <si>
    <t>69</t>
  </si>
  <si>
    <t>486404124</t>
  </si>
  <si>
    <t>880</t>
  </si>
  <si>
    <t>564871116</t>
  </si>
  <si>
    <t>Kryt ze štěrkodrtě ŠD plochy přes 100 m2 tl. 300 mm</t>
  </si>
  <si>
    <t>-1934159634</t>
  </si>
  <si>
    <t>VRN</t>
  </si>
  <si>
    <t>Vedlejší rozpočtové náklady</t>
  </si>
  <si>
    <t>71</t>
  </si>
  <si>
    <t>0100000R1</t>
  </si>
  <si>
    <t>Výškové a polohové vytýčení všech inženýrských sítí na staveništi a jejich ověření u správců</t>
  </si>
  <si>
    <t>kč</t>
  </si>
  <si>
    <t>1024</t>
  </si>
  <si>
    <t>-721552081</t>
  </si>
  <si>
    <t>72</t>
  </si>
  <si>
    <t>0100000R2</t>
  </si>
  <si>
    <t>Vytýčení základních směrových a výškových bodů stavby</t>
  </si>
  <si>
    <t>-1365367312</t>
  </si>
  <si>
    <t>73</t>
  </si>
  <si>
    <t>0100000R3</t>
  </si>
  <si>
    <t>Zaměření skutečného provedení stavby</t>
  </si>
  <si>
    <t>-625792528</t>
  </si>
  <si>
    <t>74</t>
  </si>
  <si>
    <t>0130000R2</t>
  </si>
  <si>
    <t>Dokumentace skutečného provedení stavby</t>
  </si>
  <si>
    <t>-2095689670</t>
  </si>
  <si>
    <t xml:space="preserve">Poznámka k položce:
 </t>
  </si>
  <si>
    <t>75</t>
  </si>
  <si>
    <t>0300000R1</t>
  </si>
  <si>
    <t>Zařízení staveniště - vybavení (buňky, TOI), zabezpečení, zrušení staveniště, připojení na inženýrské sítě</t>
  </si>
  <si>
    <t>817493329</t>
  </si>
  <si>
    <t>76</t>
  </si>
  <si>
    <t>0300000R2</t>
  </si>
  <si>
    <t>Dopravní opatření po dobu výstavby vč.projednání</t>
  </si>
  <si>
    <t>72815898</t>
  </si>
  <si>
    <t>77</t>
  </si>
  <si>
    <t>0400000R2</t>
  </si>
  <si>
    <t>Zkoušky hutnění konstrukce vozovky</t>
  </si>
  <si>
    <t>1655504003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</si>
</sst>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SONA6749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Vintířov, Parkoviště a komunikace u TS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IF(AN8="","",AN8)</f>
        <v>17. 8. 2022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Obec Vintířov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PDS projekty, Ing.J.Kameník, Ostrov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25.6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Neubauerová Soňa, SK-Projekt Ostrov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D1.1 Dopravní část'!J30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'01 - D1.1 Dopravní část'!P127</f>
        <v>0</v>
      </c>
      <c r="AV95" s="128">
        <f>'01 - D1.1 Dopravní část'!J33</f>
        <v>0</v>
      </c>
      <c r="AW95" s="128">
        <f>'01 - D1.1 Dopravní část'!J34</f>
        <v>0</v>
      </c>
      <c r="AX95" s="128">
        <f>'01 - D1.1 Dopravní část'!J35</f>
        <v>0</v>
      </c>
      <c r="AY95" s="128">
        <f>'01 - D1.1 Dopravní část'!J36</f>
        <v>0</v>
      </c>
      <c r="AZ95" s="128">
        <f>'01 - D1.1 Dopravní část'!F33</f>
        <v>0</v>
      </c>
      <c r="BA95" s="128">
        <f>'01 - D1.1 Dopravní část'!F34</f>
        <v>0</v>
      </c>
      <c r="BB95" s="128">
        <f>'01 - D1.1 Dopravní část'!F35</f>
        <v>0</v>
      </c>
      <c r="BC95" s="128">
        <f>'01 - D1.1 Dopravní část'!F36</f>
        <v>0</v>
      </c>
      <c r="BD95" s="130">
        <f>'01 - D1.1 Dopravní část'!F37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D1.1 Doprav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85</v>
      </c>
    </row>
    <row r="4" spans="2:46" s="1" customFormat="1" ht="24.95" customHeight="1">
      <c r="B4" s="20"/>
      <c r="D4" s="134" t="s">
        <v>86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15</v>
      </c>
      <c r="L6" s="20"/>
    </row>
    <row r="7" spans="2:12" s="1" customFormat="1" ht="16.5" customHeight="1">
      <c r="B7" s="20"/>
      <c r="E7" s="137" t="str">
        <f>'Rekapitulace stavby'!K6</f>
        <v>Vintířov, Parkoviště a komunikace u TS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17</v>
      </c>
      <c r="E11" s="38"/>
      <c r="F11" s="139" t="s">
        <v>1</v>
      </c>
      <c r="G11" s="38"/>
      <c r="H11" s="38"/>
      <c r="I11" s="136" t="s">
        <v>18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19</v>
      </c>
      <c r="E12" s="38"/>
      <c r="F12" s="139" t="s">
        <v>20</v>
      </c>
      <c r="G12" s="38"/>
      <c r="H12" s="38"/>
      <c r="I12" s="136" t="s">
        <v>21</v>
      </c>
      <c r="J12" s="140" t="str">
        <f>'Rekapitulace stavby'!AN8</f>
        <v>17. 8. 2022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23</v>
      </c>
      <c r="E14" s="38"/>
      <c r="F14" s="38"/>
      <c r="G14" s="38"/>
      <c r="H14" s="38"/>
      <c r="I14" s="136" t="s">
        <v>24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25</v>
      </c>
      <c r="F15" s="38"/>
      <c r="G15" s="38"/>
      <c r="H15" s="38"/>
      <c r="I15" s="136" t="s">
        <v>26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27</v>
      </c>
      <c r="E17" s="38"/>
      <c r="F17" s="38"/>
      <c r="G17" s="38"/>
      <c r="H17" s="38"/>
      <c r="I17" s="136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29</v>
      </c>
      <c r="E20" s="38"/>
      <c r="F20" s="38"/>
      <c r="G20" s="38"/>
      <c r="H20" s="38"/>
      <c r="I20" s="136" t="s">
        <v>24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30</v>
      </c>
      <c r="F21" s="38"/>
      <c r="G21" s="38"/>
      <c r="H21" s="38"/>
      <c r="I21" s="136" t="s">
        <v>26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32</v>
      </c>
      <c r="E23" s="38"/>
      <c r="F23" s="38"/>
      <c r="G23" s="38"/>
      <c r="H23" s="38"/>
      <c r="I23" s="136" t="s">
        <v>24</v>
      </c>
      <c r="J23" s="139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33</v>
      </c>
      <c r="F24" s="38"/>
      <c r="G24" s="38"/>
      <c r="H24" s="38"/>
      <c r="I24" s="136" t="s">
        <v>26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35</v>
      </c>
      <c r="E30" s="38"/>
      <c r="F30" s="38"/>
      <c r="G30" s="38"/>
      <c r="H30" s="38"/>
      <c r="I30" s="38"/>
      <c r="J30" s="14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37</v>
      </c>
      <c r="G32" s="38"/>
      <c r="H32" s="38"/>
      <c r="I32" s="148" t="s">
        <v>36</v>
      </c>
      <c r="J32" s="148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39</v>
      </c>
      <c r="E33" s="136" t="s">
        <v>40</v>
      </c>
      <c r="F33" s="150">
        <f>ROUND((SUM(BE127:BE324)),2)</f>
        <v>0</v>
      </c>
      <c r="G33" s="38"/>
      <c r="H33" s="38"/>
      <c r="I33" s="151">
        <v>0.21</v>
      </c>
      <c r="J33" s="150">
        <f>ROUND(((SUM(BE127:BE324))*I33),2)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41</v>
      </c>
      <c r="F34" s="150">
        <f>ROUND((SUM(BF127:BF324)),2)</f>
        <v>0</v>
      </c>
      <c r="G34" s="38"/>
      <c r="H34" s="38"/>
      <c r="I34" s="151">
        <v>0.15</v>
      </c>
      <c r="J34" s="150">
        <f>ROUND(((SUM(BF127:BF324))*I34),2)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42</v>
      </c>
      <c r="F35" s="150">
        <f>ROUND((SUM(BG127:BG324)),2)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43</v>
      </c>
      <c r="F36" s="150">
        <f>ROUND((SUM(BH127:BH324)),2)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44</v>
      </c>
      <c r="F37" s="150">
        <f>ROUND((SUM(BI127:BI324)),2)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45</v>
      </c>
      <c r="E39" s="154"/>
      <c r="F39" s="154"/>
      <c r="G39" s="155" t="s">
        <v>46</v>
      </c>
      <c r="H39" s="156" t="s">
        <v>47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48</v>
      </c>
      <c r="E50" s="160"/>
      <c r="F50" s="160"/>
      <c r="G50" s="159" t="s">
        <v>49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50</v>
      </c>
      <c r="E61" s="162"/>
      <c r="F61" s="163" t="s">
        <v>51</v>
      </c>
      <c r="G61" s="161" t="s">
        <v>50</v>
      </c>
      <c r="H61" s="162"/>
      <c r="I61" s="162"/>
      <c r="J61" s="164" t="s">
        <v>51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52</v>
      </c>
      <c r="E65" s="165"/>
      <c r="F65" s="165"/>
      <c r="G65" s="159" t="s">
        <v>53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50</v>
      </c>
      <c r="E76" s="162"/>
      <c r="F76" s="163" t="s">
        <v>51</v>
      </c>
      <c r="G76" s="161" t="s">
        <v>50</v>
      </c>
      <c r="H76" s="162"/>
      <c r="I76" s="162"/>
      <c r="J76" s="164" t="s">
        <v>51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Vintířov, Parkoviště a komunikace u TS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D1.1 Dopravní část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32" t="s">
        <v>21</v>
      </c>
      <c r="J89" s="79" t="str">
        <f>IF(J12="","",J12)</f>
        <v>17. 8. 2022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23</v>
      </c>
      <c r="D91" s="40"/>
      <c r="E91" s="40"/>
      <c r="F91" s="27" t="str">
        <f>E15</f>
        <v>Obec Vintířov</v>
      </c>
      <c r="G91" s="40"/>
      <c r="H91" s="40"/>
      <c r="I91" s="32" t="s">
        <v>29</v>
      </c>
      <c r="J91" s="36" t="str">
        <f>E21</f>
        <v>PDS projekty, Ing.J.Kameník, Ostrov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Neubauerová Soňa, SK-Projekt Ostrov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90</v>
      </c>
      <c r="D94" s="172"/>
      <c r="E94" s="172"/>
      <c r="F94" s="172"/>
      <c r="G94" s="172"/>
      <c r="H94" s="172"/>
      <c r="I94" s="172"/>
      <c r="J94" s="173" t="s">
        <v>91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92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93</v>
      </c>
    </row>
    <row r="97" spans="1:31" s="9" customFormat="1" ht="24.95" customHeight="1">
      <c r="A97" s="9"/>
      <c r="B97" s="175"/>
      <c r="C97" s="176"/>
      <c r="D97" s="177" t="s">
        <v>94</v>
      </c>
      <c r="E97" s="178"/>
      <c r="F97" s="178"/>
      <c r="G97" s="178"/>
      <c r="H97" s="178"/>
      <c r="I97" s="178"/>
      <c r="J97" s="179">
        <f>J128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95</v>
      </c>
      <c r="E98" s="184"/>
      <c r="F98" s="184"/>
      <c r="G98" s="184"/>
      <c r="H98" s="184"/>
      <c r="I98" s="184"/>
      <c r="J98" s="185">
        <f>J129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96</v>
      </c>
      <c r="E99" s="184"/>
      <c r="F99" s="184"/>
      <c r="G99" s="184"/>
      <c r="H99" s="184"/>
      <c r="I99" s="184"/>
      <c r="J99" s="185">
        <f>J155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97</v>
      </c>
      <c r="E100" s="184"/>
      <c r="F100" s="184"/>
      <c r="G100" s="184"/>
      <c r="H100" s="184"/>
      <c r="I100" s="184"/>
      <c r="J100" s="185">
        <f>J174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98</v>
      </c>
      <c r="E101" s="184"/>
      <c r="F101" s="184"/>
      <c r="G101" s="184"/>
      <c r="H101" s="184"/>
      <c r="I101" s="184"/>
      <c r="J101" s="185">
        <f>J178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99</v>
      </c>
      <c r="E102" s="184"/>
      <c r="F102" s="184"/>
      <c r="G102" s="184"/>
      <c r="H102" s="184"/>
      <c r="I102" s="184"/>
      <c r="J102" s="185">
        <f>J248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100</v>
      </c>
      <c r="E103" s="184"/>
      <c r="F103" s="184"/>
      <c r="G103" s="184"/>
      <c r="H103" s="184"/>
      <c r="I103" s="184"/>
      <c r="J103" s="185">
        <f>J251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1"/>
      <c r="C104" s="182"/>
      <c r="D104" s="183" t="s">
        <v>101</v>
      </c>
      <c r="E104" s="184"/>
      <c r="F104" s="184"/>
      <c r="G104" s="184"/>
      <c r="H104" s="184"/>
      <c r="I104" s="184"/>
      <c r="J104" s="185">
        <f>J278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102</v>
      </c>
      <c r="E105" s="184"/>
      <c r="F105" s="184"/>
      <c r="G105" s="184"/>
      <c r="H105" s="184"/>
      <c r="I105" s="184"/>
      <c r="J105" s="185">
        <f>J302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103</v>
      </c>
      <c r="E106" s="184"/>
      <c r="F106" s="184"/>
      <c r="G106" s="184"/>
      <c r="H106" s="184"/>
      <c r="I106" s="184"/>
      <c r="J106" s="185">
        <f>J304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5"/>
      <c r="C107" s="176"/>
      <c r="D107" s="177" t="s">
        <v>104</v>
      </c>
      <c r="E107" s="178"/>
      <c r="F107" s="178"/>
      <c r="G107" s="178"/>
      <c r="H107" s="178"/>
      <c r="I107" s="178"/>
      <c r="J107" s="179">
        <f>J316</f>
        <v>0</v>
      </c>
      <c r="K107" s="176"/>
      <c r="L107" s="18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0" t="str">
        <f>E7</f>
        <v>Vintířov, Parkoviště a komunikace u TS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87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01 - D1.1 Dopravní část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19</v>
      </c>
      <c r="D121" s="40"/>
      <c r="E121" s="40"/>
      <c r="F121" s="27" t="str">
        <f>F12</f>
        <v xml:space="preserve"> </v>
      </c>
      <c r="G121" s="40"/>
      <c r="H121" s="40"/>
      <c r="I121" s="32" t="s">
        <v>21</v>
      </c>
      <c r="J121" s="79" t="str">
        <f>IF(J12="","",J12)</f>
        <v>17. 8. 2022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23</v>
      </c>
      <c r="D123" s="40"/>
      <c r="E123" s="40"/>
      <c r="F123" s="27" t="str">
        <f>E15</f>
        <v>Obec Vintířov</v>
      </c>
      <c r="G123" s="40"/>
      <c r="H123" s="40"/>
      <c r="I123" s="32" t="s">
        <v>29</v>
      </c>
      <c r="J123" s="36" t="str">
        <f>E21</f>
        <v>PDS projekty, Ing.J.Kameník, Ostrov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27</v>
      </c>
      <c r="D124" s="40"/>
      <c r="E124" s="40"/>
      <c r="F124" s="27" t="str">
        <f>IF(E18="","",E18)</f>
        <v>Vyplň údaj</v>
      </c>
      <c r="G124" s="40"/>
      <c r="H124" s="40"/>
      <c r="I124" s="32" t="s">
        <v>32</v>
      </c>
      <c r="J124" s="36" t="str">
        <f>E24</f>
        <v>Neubauerová Soňa, SK-Projekt Ostrov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87"/>
      <c r="B126" s="188"/>
      <c r="C126" s="189" t="s">
        <v>106</v>
      </c>
      <c r="D126" s="190" t="s">
        <v>60</v>
      </c>
      <c r="E126" s="190" t="s">
        <v>56</v>
      </c>
      <c r="F126" s="190" t="s">
        <v>57</v>
      </c>
      <c r="G126" s="190" t="s">
        <v>107</v>
      </c>
      <c r="H126" s="190" t="s">
        <v>108</v>
      </c>
      <c r="I126" s="190" t="s">
        <v>109</v>
      </c>
      <c r="J126" s="191" t="s">
        <v>91</v>
      </c>
      <c r="K126" s="192" t="s">
        <v>110</v>
      </c>
      <c r="L126" s="193"/>
      <c r="M126" s="100" t="s">
        <v>1</v>
      </c>
      <c r="N126" s="101" t="s">
        <v>39</v>
      </c>
      <c r="O126" s="101" t="s">
        <v>111</v>
      </c>
      <c r="P126" s="101" t="s">
        <v>112</v>
      </c>
      <c r="Q126" s="101" t="s">
        <v>113</v>
      </c>
      <c r="R126" s="101" t="s">
        <v>114</v>
      </c>
      <c r="S126" s="101" t="s">
        <v>115</v>
      </c>
      <c r="T126" s="102" t="s">
        <v>116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63" s="2" customFormat="1" ht="22.8" customHeight="1">
      <c r="A127" s="38"/>
      <c r="B127" s="39"/>
      <c r="C127" s="107" t="s">
        <v>117</v>
      </c>
      <c r="D127" s="40"/>
      <c r="E127" s="40"/>
      <c r="F127" s="40"/>
      <c r="G127" s="40"/>
      <c r="H127" s="40"/>
      <c r="I127" s="40"/>
      <c r="J127" s="194">
        <f>BK127</f>
        <v>0</v>
      </c>
      <c r="K127" s="40"/>
      <c r="L127" s="44"/>
      <c r="M127" s="103"/>
      <c r="N127" s="195"/>
      <c r="O127" s="104"/>
      <c r="P127" s="196">
        <f>P128+P316</f>
        <v>0</v>
      </c>
      <c r="Q127" s="104"/>
      <c r="R127" s="196">
        <f>R128+R316</f>
        <v>229.72099000000003</v>
      </c>
      <c r="S127" s="104"/>
      <c r="T127" s="197">
        <f>T128+T316</f>
        <v>128.762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74</v>
      </c>
      <c r="AU127" s="17" t="s">
        <v>93</v>
      </c>
      <c r="BK127" s="198">
        <f>BK128+BK316</f>
        <v>0</v>
      </c>
    </row>
    <row r="128" spans="1:63" s="12" customFormat="1" ht="25.9" customHeight="1">
      <c r="A128" s="12"/>
      <c r="B128" s="199"/>
      <c r="C128" s="200"/>
      <c r="D128" s="201" t="s">
        <v>74</v>
      </c>
      <c r="E128" s="202" t="s">
        <v>118</v>
      </c>
      <c r="F128" s="202" t="s">
        <v>119</v>
      </c>
      <c r="G128" s="200"/>
      <c r="H128" s="200"/>
      <c r="I128" s="203"/>
      <c r="J128" s="204">
        <f>BK128</f>
        <v>0</v>
      </c>
      <c r="K128" s="200"/>
      <c r="L128" s="205"/>
      <c r="M128" s="206"/>
      <c r="N128" s="207"/>
      <c r="O128" s="207"/>
      <c r="P128" s="208">
        <f>P129+P155+P174+P178+P248+P251+P278+P302+P304</f>
        <v>0</v>
      </c>
      <c r="Q128" s="207"/>
      <c r="R128" s="208">
        <f>R129+R155+R174+R178+R248+R251+R278+R302+R304</f>
        <v>229.72099000000003</v>
      </c>
      <c r="S128" s="207"/>
      <c r="T128" s="209">
        <f>T129+T155+T174+T178+T248+T251+T278+T302+T304</f>
        <v>128.762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0" t="s">
        <v>83</v>
      </c>
      <c r="AT128" s="211" t="s">
        <v>74</v>
      </c>
      <c r="AU128" s="211" t="s">
        <v>75</v>
      </c>
      <c r="AY128" s="210" t="s">
        <v>120</v>
      </c>
      <c r="BK128" s="212">
        <f>BK129+BK155+BK174+BK178+BK248+BK251+BK278+BK302+BK304</f>
        <v>0</v>
      </c>
    </row>
    <row r="129" spans="1:63" s="12" customFormat="1" ht="22.8" customHeight="1">
      <c r="A129" s="12"/>
      <c r="B129" s="199"/>
      <c r="C129" s="200"/>
      <c r="D129" s="201" t="s">
        <v>74</v>
      </c>
      <c r="E129" s="213" t="s">
        <v>83</v>
      </c>
      <c r="F129" s="213" t="s">
        <v>121</v>
      </c>
      <c r="G129" s="200"/>
      <c r="H129" s="200"/>
      <c r="I129" s="203"/>
      <c r="J129" s="214">
        <f>BK129</f>
        <v>0</v>
      </c>
      <c r="K129" s="200"/>
      <c r="L129" s="205"/>
      <c r="M129" s="206"/>
      <c r="N129" s="207"/>
      <c r="O129" s="207"/>
      <c r="P129" s="208">
        <f>SUM(P130:P154)</f>
        <v>0</v>
      </c>
      <c r="Q129" s="207"/>
      <c r="R129" s="208">
        <f>SUM(R130:R154)</f>
        <v>0.01854</v>
      </c>
      <c r="S129" s="207"/>
      <c r="T129" s="209">
        <f>SUM(T130:T154)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0" t="s">
        <v>83</v>
      </c>
      <c r="AT129" s="211" t="s">
        <v>74</v>
      </c>
      <c r="AU129" s="211" t="s">
        <v>83</v>
      </c>
      <c r="AY129" s="210" t="s">
        <v>120</v>
      </c>
      <c r="BK129" s="212">
        <f>SUM(BK130:BK154)</f>
        <v>0</v>
      </c>
    </row>
    <row r="130" spans="1:65" s="2" customFormat="1" ht="37.8" customHeight="1">
      <c r="A130" s="38"/>
      <c r="B130" s="39"/>
      <c r="C130" s="215" t="s">
        <v>83</v>
      </c>
      <c r="D130" s="215" t="s">
        <v>122</v>
      </c>
      <c r="E130" s="216" t="s">
        <v>123</v>
      </c>
      <c r="F130" s="217" t="s">
        <v>124</v>
      </c>
      <c r="G130" s="218" t="s">
        <v>125</v>
      </c>
      <c r="H130" s="219">
        <v>420</v>
      </c>
      <c r="I130" s="220"/>
      <c r="J130" s="219">
        <f>ROUND(I130*H130,2)</f>
        <v>0</v>
      </c>
      <c r="K130" s="221"/>
      <c r="L130" s="44"/>
      <c r="M130" s="222" t="s">
        <v>1</v>
      </c>
      <c r="N130" s="223" t="s">
        <v>40</v>
      </c>
      <c r="O130" s="91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6" t="s">
        <v>126</v>
      </c>
      <c r="AT130" s="226" t="s">
        <v>122</v>
      </c>
      <c r="AU130" s="226" t="s">
        <v>85</v>
      </c>
      <c r="AY130" s="17" t="s">
        <v>120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7" t="s">
        <v>83</v>
      </c>
      <c r="BK130" s="227">
        <f>ROUND(I130*H130,2)</f>
        <v>0</v>
      </c>
      <c r="BL130" s="17" t="s">
        <v>126</v>
      </c>
      <c r="BM130" s="226" t="s">
        <v>127</v>
      </c>
    </row>
    <row r="131" spans="1:51" s="13" customFormat="1" ht="12">
      <c r="A131" s="13"/>
      <c r="B131" s="228"/>
      <c r="C131" s="229"/>
      <c r="D131" s="230" t="s">
        <v>128</v>
      </c>
      <c r="E131" s="231" t="s">
        <v>1</v>
      </c>
      <c r="F131" s="232" t="s">
        <v>129</v>
      </c>
      <c r="G131" s="229"/>
      <c r="H131" s="231" t="s">
        <v>1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8" t="s">
        <v>128</v>
      </c>
      <c r="AU131" s="238" t="s">
        <v>85</v>
      </c>
      <c r="AV131" s="13" t="s">
        <v>83</v>
      </c>
      <c r="AW131" s="13" t="s">
        <v>31</v>
      </c>
      <c r="AX131" s="13" t="s">
        <v>75</v>
      </c>
      <c r="AY131" s="238" t="s">
        <v>120</v>
      </c>
    </row>
    <row r="132" spans="1:51" s="14" customFormat="1" ht="12">
      <c r="A132" s="14"/>
      <c r="B132" s="239"/>
      <c r="C132" s="240"/>
      <c r="D132" s="230" t="s">
        <v>128</v>
      </c>
      <c r="E132" s="241" t="s">
        <v>1</v>
      </c>
      <c r="F132" s="242" t="s">
        <v>130</v>
      </c>
      <c r="G132" s="240"/>
      <c r="H132" s="243">
        <v>420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9" t="s">
        <v>128</v>
      </c>
      <c r="AU132" s="249" t="s">
        <v>85</v>
      </c>
      <c r="AV132" s="14" t="s">
        <v>85</v>
      </c>
      <c r="AW132" s="14" t="s">
        <v>31</v>
      </c>
      <c r="AX132" s="14" t="s">
        <v>83</v>
      </c>
      <c r="AY132" s="249" t="s">
        <v>120</v>
      </c>
    </row>
    <row r="133" spans="1:65" s="2" customFormat="1" ht="24.15" customHeight="1">
      <c r="A133" s="38"/>
      <c r="B133" s="39"/>
      <c r="C133" s="215" t="s">
        <v>85</v>
      </c>
      <c r="D133" s="215" t="s">
        <v>122</v>
      </c>
      <c r="E133" s="216" t="s">
        <v>131</v>
      </c>
      <c r="F133" s="217" t="s">
        <v>132</v>
      </c>
      <c r="G133" s="218" t="s">
        <v>125</v>
      </c>
      <c r="H133" s="219">
        <v>50</v>
      </c>
      <c r="I133" s="220"/>
      <c r="J133" s="219">
        <f>ROUND(I133*H133,2)</f>
        <v>0</v>
      </c>
      <c r="K133" s="221"/>
      <c r="L133" s="44"/>
      <c r="M133" s="222" t="s">
        <v>1</v>
      </c>
      <c r="N133" s="223" t="s">
        <v>40</v>
      </c>
      <c r="O133" s="91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6" t="s">
        <v>126</v>
      </c>
      <c r="AT133" s="226" t="s">
        <v>122</v>
      </c>
      <c r="AU133" s="226" t="s">
        <v>85</v>
      </c>
      <c r="AY133" s="17" t="s">
        <v>120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7" t="s">
        <v>83</v>
      </c>
      <c r="BK133" s="227">
        <f>ROUND(I133*H133,2)</f>
        <v>0</v>
      </c>
      <c r="BL133" s="17" t="s">
        <v>126</v>
      </c>
      <c r="BM133" s="226" t="s">
        <v>133</v>
      </c>
    </row>
    <row r="134" spans="1:51" s="13" customFormat="1" ht="12">
      <c r="A134" s="13"/>
      <c r="B134" s="228"/>
      <c r="C134" s="229"/>
      <c r="D134" s="230" t="s">
        <v>128</v>
      </c>
      <c r="E134" s="231" t="s">
        <v>1</v>
      </c>
      <c r="F134" s="232" t="s">
        <v>134</v>
      </c>
      <c r="G134" s="229"/>
      <c r="H134" s="231" t="s">
        <v>1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128</v>
      </c>
      <c r="AU134" s="238" t="s">
        <v>85</v>
      </c>
      <c r="AV134" s="13" t="s">
        <v>83</v>
      </c>
      <c r="AW134" s="13" t="s">
        <v>31</v>
      </c>
      <c r="AX134" s="13" t="s">
        <v>75</v>
      </c>
      <c r="AY134" s="238" t="s">
        <v>120</v>
      </c>
    </row>
    <row r="135" spans="1:51" s="14" customFormat="1" ht="12">
      <c r="A135" s="14"/>
      <c r="B135" s="239"/>
      <c r="C135" s="240"/>
      <c r="D135" s="230" t="s">
        <v>128</v>
      </c>
      <c r="E135" s="241" t="s">
        <v>1</v>
      </c>
      <c r="F135" s="242" t="s">
        <v>135</v>
      </c>
      <c r="G135" s="240"/>
      <c r="H135" s="243">
        <v>50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9" t="s">
        <v>128</v>
      </c>
      <c r="AU135" s="249" t="s">
        <v>85</v>
      </c>
      <c r="AV135" s="14" t="s">
        <v>85</v>
      </c>
      <c r="AW135" s="14" t="s">
        <v>31</v>
      </c>
      <c r="AX135" s="14" t="s">
        <v>83</v>
      </c>
      <c r="AY135" s="249" t="s">
        <v>120</v>
      </c>
    </row>
    <row r="136" spans="1:65" s="2" customFormat="1" ht="37.8" customHeight="1">
      <c r="A136" s="38"/>
      <c r="B136" s="39"/>
      <c r="C136" s="215" t="s">
        <v>136</v>
      </c>
      <c r="D136" s="215" t="s">
        <v>122</v>
      </c>
      <c r="E136" s="216" t="s">
        <v>137</v>
      </c>
      <c r="F136" s="217" t="s">
        <v>138</v>
      </c>
      <c r="G136" s="218" t="s">
        <v>125</v>
      </c>
      <c r="H136" s="219">
        <v>420</v>
      </c>
      <c r="I136" s="220"/>
      <c r="J136" s="219">
        <f>ROUND(I136*H136,2)</f>
        <v>0</v>
      </c>
      <c r="K136" s="221"/>
      <c r="L136" s="44"/>
      <c r="M136" s="222" t="s">
        <v>1</v>
      </c>
      <c r="N136" s="223" t="s">
        <v>40</v>
      </c>
      <c r="O136" s="91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6" t="s">
        <v>126</v>
      </c>
      <c r="AT136" s="226" t="s">
        <v>122</v>
      </c>
      <c r="AU136" s="226" t="s">
        <v>85</v>
      </c>
      <c r="AY136" s="17" t="s">
        <v>120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7" t="s">
        <v>83</v>
      </c>
      <c r="BK136" s="227">
        <f>ROUND(I136*H136,2)</f>
        <v>0</v>
      </c>
      <c r="BL136" s="17" t="s">
        <v>126</v>
      </c>
      <c r="BM136" s="226" t="s">
        <v>139</v>
      </c>
    </row>
    <row r="137" spans="1:65" s="2" customFormat="1" ht="16.5" customHeight="1">
      <c r="A137" s="38"/>
      <c r="B137" s="39"/>
      <c r="C137" s="215" t="s">
        <v>126</v>
      </c>
      <c r="D137" s="215" t="s">
        <v>122</v>
      </c>
      <c r="E137" s="216" t="s">
        <v>140</v>
      </c>
      <c r="F137" s="217" t="s">
        <v>141</v>
      </c>
      <c r="G137" s="218" t="s">
        <v>125</v>
      </c>
      <c r="H137" s="219">
        <v>420</v>
      </c>
      <c r="I137" s="220"/>
      <c r="J137" s="219">
        <f>ROUND(I137*H137,2)</f>
        <v>0</v>
      </c>
      <c r="K137" s="221"/>
      <c r="L137" s="44"/>
      <c r="M137" s="222" t="s">
        <v>1</v>
      </c>
      <c r="N137" s="223" t="s">
        <v>40</v>
      </c>
      <c r="O137" s="91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6" t="s">
        <v>126</v>
      </c>
      <c r="AT137" s="226" t="s">
        <v>122</v>
      </c>
      <c r="AU137" s="226" t="s">
        <v>85</v>
      </c>
      <c r="AY137" s="17" t="s">
        <v>120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7" t="s">
        <v>83</v>
      </c>
      <c r="BK137" s="227">
        <f>ROUND(I137*H137,2)</f>
        <v>0</v>
      </c>
      <c r="BL137" s="17" t="s">
        <v>126</v>
      </c>
      <c r="BM137" s="226" t="s">
        <v>142</v>
      </c>
    </row>
    <row r="138" spans="1:65" s="2" customFormat="1" ht="33" customHeight="1">
      <c r="A138" s="38"/>
      <c r="B138" s="39"/>
      <c r="C138" s="215" t="s">
        <v>143</v>
      </c>
      <c r="D138" s="215" t="s">
        <v>122</v>
      </c>
      <c r="E138" s="216" t="s">
        <v>144</v>
      </c>
      <c r="F138" s="217" t="s">
        <v>145</v>
      </c>
      <c r="G138" s="218" t="s">
        <v>146</v>
      </c>
      <c r="H138" s="219">
        <v>840</v>
      </c>
      <c r="I138" s="220"/>
      <c r="J138" s="219">
        <f>ROUND(I138*H138,2)</f>
        <v>0</v>
      </c>
      <c r="K138" s="221"/>
      <c r="L138" s="44"/>
      <c r="M138" s="222" t="s">
        <v>1</v>
      </c>
      <c r="N138" s="223" t="s">
        <v>40</v>
      </c>
      <c r="O138" s="91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6" t="s">
        <v>126</v>
      </c>
      <c r="AT138" s="226" t="s">
        <v>122</v>
      </c>
      <c r="AU138" s="226" t="s">
        <v>85</v>
      </c>
      <c r="AY138" s="17" t="s">
        <v>120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7" t="s">
        <v>83</v>
      </c>
      <c r="BK138" s="227">
        <f>ROUND(I138*H138,2)</f>
        <v>0</v>
      </c>
      <c r="BL138" s="17" t="s">
        <v>126</v>
      </c>
      <c r="BM138" s="226" t="s">
        <v>147</v>
      </c>
    </row>
    <row r="139" spans="1:47" s="2" customFormat="1" ht="12">
      <c r="A139" s="38"/>
      <c r="B139" s="39"/>
      <c r="C139" s="40"/>
      <c r="D139" s="230" t="s">
        <v>148</v>
      </c>
      <c r="E139" s="40"/>
      <c r="F139" s="250" t="s">
        <v>149</v>
      </c>
      <c r="G139" s="40"/>
      <c r="H139" s="40"/>
      <c r="I139" s="251"/>
      <c r="J139" s="40"/>
      <c r="K139" s="40"/>
      <c r="L139" s="44"/>
      <c r="M139" s="252"/>
      <c r="N139" s="25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148</v>
      </c>
      <c r="AU139" s="17" t="s">
        <v>85</v>
      </c>
    </row>
    <row r="140" spans="1:51" s="14" customFormat="1" ht="12">
      <c r="A140" s="14"/>
      <c r="B140" s="239"/>
      <c r="C140" s="240"/>
      <c r="D140" s="230" t="s">
        <v>128</v>
      </c>
      <c r="E140" s="241" t="s">
        <v>1</v>
      </c>
      <c r="F140" s="242" t="s">
        <v>150</v>
      </c>
      <c r="G140" s="240"/>
      <c r="H140" s="243">
        <v>840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9" t="s">
        <v>128</v>
      </c>
      <c r="AU140" s="249" t="s">
        <v>85</v>
      </c>
      <c r="AV140" s="14" t="s">
        <v>85</v>
      </c>
      <c r="AW140" s="14" t="s">
        <v>31</v>
      </c>
      <c r="AX140" s="14" t="s">
        <v>83</v>
      </c>
      <c r="AY140" s="249" t="s">
        <v>120</v>
      </c>
    </row>
    <row r="141" spans="1:65" s="2" customFormat="1" ht="24.15" customHeight="1">
      <c r="A141" s="38"/>
      <c r="B141" s="39"/>
      <c r="C141" s="215" t="s">
        <v>151</v>
      </c>
      <c r="D141" s="215" t="s">
        <v>122</v>
      </c>
      <c r="E141" s="216" t="s">
        <v>152</v>
      </c>
      <c r="F141" s="217" t="s">
        <v>153</v>
      </c>
      <c r="G141" s="218" t="s">
        <v>154</v>
      </c>
      <c r="H141" s="219">
        <v>1106</v>
      </c>
      <c r="I141" s="220"/>
      <c r="J141" s="219">
        <f>ROUND(I141*H141,2)</f>
        <v>0</v>
      </c>
      <c r="K141" s="221"/>
      <c r="L141" s="44"/>
      <c r="M141" s="222" t="s">
        <v>1</v>
      </c>
      <c r="N141" s="223" t="s">
        <v>40</v>
      </c>
      <c r="O141" s="91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6" t="s">
        <v>126</v>
      </c>
      <c r="AT141" s="226" t="s">
        <v>122</v>
      </c>
      <c r="AU141" s="226" t="s">
        <v>85</v>
      </c>
      <c r="AY141" s="17" t="s">
        <v>120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7" t="s">
        <v>83</v>
      </c>
      <c r="BK141" s="227">
        <f>ROUND(I141*H141,2)</f>
        <v>0</v>
      </c>
      <c r="BL141" s="17" t="s">
        <v>126</v>
      </c>
      <c r="BM141" s="226" t="s">
        <v>155</v>
      </c>
    </row>
    <row r="142" spans="1:51" s="13" customFormat="1" ht="12">
      <c r="A142" s="13"/>
      <c r="B142" s="228"/>
      <c r="C142" s="229"/>
      <c r="D142" s="230" t="s">
        <v>128</v>
      </c>
      <c r="E142" s="231" t="s">
        <v>1</v>
      </c>
      <c r="F142" s="232" t="s">
        <v>156</v>
      </c>
      <c r="G142" s="229"/>
      <c r="H142" s="231" t="s">
        <v>1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128</v>
      </c>
      <c r="AU142" s="238" t="s">
        <v>85</v>
      </c>
      <c r="AV142" s="13" t="s">
        <v>83</v>
      </c>
      <c r="AW142" s="13" t="s">
        <v>31</v>
      </c>
      <c r="AX142" s="13" t="s">
        <v>75</v>
      </c>
      <c r="AY142" s="238" t="s">
        <v>120</v>
      </c>
    </row>
    <row r="143" spans="1:51" s="14" customFormat="1" ht="12">
      <c r="A143" s="14"/>
      <c r="B143" s="239"/>
      <c r="C143" s="240"/>
      <c r="D143" s="230" t="s">
        <v>128</v>
      </c>
      <c r="E143" s="241" t="s">
        <v>1</v>
      </c>
      <c r="F143" s="242" t="s">
        <v>157</v>
      </c>
      <c r="G143" s="240"/>
      <c r="H143" s="243">
        <v>1106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9" t="s">
        <v>128</v>
      </c>
      <c r="AU143" s="249" t="s">
        <v>85</v>
      </c>
      <c r="AV143" s="14" t="s">
        <v>85</v>
      </c>
      <c r="AW143" s="14" t="s">
        <v>31</v>
      </c>
      <c r="AX143" s="14" t="s">
        <v>83</v>
      </c>
      <c r="AY143" s="249" t="s">
        <v>120</v>
      </c>
    </row>
    <row r="144" spans="1:65" s="2" customFormat="1" ht="24.15" customHeight="1">
      <c r="A144" s="38"/>
      <c r="B144" s="39"/>
      <c r="C144" s="215" t="s">
        <v>158</v>
      </c>
      <c r="D144" s="215" t="s">
        <v>122</v>
      </c>
      <c r="E144" s="216" t="s">
        <v>159</v>
      </c>
      <c r="F144" s="217" t="s">
        <v>160</v>
      </c>
      <c r="G144" s="218" t="s">
        <v>154</v>
      </c>
      <c r="H144" s="219">
        <v>360</v>
      </c>
      <c r="I144" s="220"/>
      <c r="J144" s="219">
        <f>ROUND(I144*H144,2)</f>
        <v>0</v>
      </c>
      <c r="K144" s="221"/>
      <c r="L144" s="44"/>
      <c r="M144" s="222" t="s">
        <v>1</v>
      </c>
      <c r="N144" s="223" t="s">
        <v>40</v>
      </c>
      <c r="O144" s="91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6" t="s">
        <v>126</v>
      </c>
      <c r="AT144" s="226" t="s">
        <v>122</v>
      </c>
      <c r="AU144" s="226" t="s">
        <v>85</v>
      </c>
      <c r="AY144" s="17" t="s">
        <v>120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7" t="s">
        <v>83</v>
      </c>
      <c r="BK144" s="227">
        <f>ROUND(I144*H144,2)</f>
        <v>0</v>
      </c>
      <c r="BL144" s="17" t="s">
        <v>126</v>
      </c>
      <c r="BM144" s="226" t="s">
        <v>161</v>
      </c>
    </row>
    <row r="145" spans="1:51" s="13" customFormat="1" ht="12">
      <c r="A145" s="13"/>
      <c r="B145" s="228"/>
      <c r="C145" s="229"/>
      <c r="D145" s="230" t="s">
        <v>128</v>
      </c>
      <c r="E145" s="231" t="s">
        <v>1</v>
      </c>
      <c r="F145" s="232" t="s">
        <v>162</v>
      </c>
      <c r="G145" s="229"/>
      <c r="H145" s="231" t="s">
        <v>1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8" t="s">
        <v>128</v>
      </c>
      <c r="AU145" s="238" t="s">
        <v>85</v>
      </c>
      <c r="AV145" s="13" t="s">
        <v>83</v>
      </c>
      <c r="AW145" s="13" t="s">
        <v>31</v>
      </c>
      <c r="AX145" s="13" t="s">
        <v>75</v>
      </c>
      <c r="AY145" s="238" t="s">
        <v>120</v>
      </c>
    </row>
    <row r="146" spans="1:51" s="14" customFormat="1" ht="12">
      <c r="A146" s="14"/>
      <c r="B146" s="239"/>
      <c r="C146" s="240"/>
      <c r="D146" s="230" t="s">
        <v>128</v>
      </c>
      <c r="E146" s="241" t="s">
        <v>1</v>
      </c>
      <c r="F146" s="242" t="s">
        <v>163</v>
      </c>
      <c r="G146" s="240"/>
      <c r="H146" s="243">
        <v>360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9" t="s">
        <v>128</v>
      </c>
      <c r="AU146" s="249" t="s">
        <v>85</v>
      </c>
      <c r="AV146" s="14" t="s">
        <v>85</v>
      </c>
      <c r="AW146" s="14" t="s">
        <v>31</v>
      </c>
      <c r="AX146" s="14" t="s">
        <v>83</v>
      </c>
      <c r="AY146" s="249" t="s">
        <v>120</v>
      </c>
    </row>
    <row r="147" spans="1:65" s="2" customFormat="1" ht="33" customHeight="1">
      <c r="A147" s="38"/>
      <c r="B147" s="39"/>
      <c r="C147" s="215" t="s">
        <v>164</v>
      </c>
      <c r="D147" s="215" t="s">
        <v>122</v>
      </c>
      <c r="E147" s="216" t="s">
        <v>165</v>
      </c>
      <c r="F147" s="217" t="s">
        <v>166</v>
      </c>
      <c r="G147" s="218" t="s">
        <v>154</v>
      </c>
      <c r="H147" s="219">
        <v>360</v>
      </c>
      <c r="I147" s="220"/>
      <c r="J147" s="219">
        <f>ROUND(I147*H147,2)</f>
        <v>0</v>
      </c>
      <c r="K147" s="221"/>
      <c r="L147" s="44"/>
      <c r="M147" s="222" t="s">
        <v>1</v>
      </c>
      <c r="N147" s="223" t="s">
        <v>40</v>
      </c>
      <c r="O147" s="91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6" t="s">
        <v>126</v>
      </c>
      <c r="AT147" s="226" t="s">
        <v>122</v>
      </c>
      <c r="AU147" s="226" t="s">
        <v>85</v>
      </c>
      <c r="AY147" s="17" t="s">
        <v>120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7" t="s">
        <v>83</v>
      </c>
      <c r="BK147" s="227">
        <f>ROUND(I147*H147,2)</f>
        <v>0</v>
      </c>
      <c r="BL147" s="17" t="s">
        <v>126</v>
      </c>
      <c r="BM147" s="226" t="s">
        <v>167</v>
      </c>
    </row>
    <row r="148" spans="1:51" s="13" customFormat="1" ht="12">
      <c r="A148" s="13"/>
      <c r="B148" s="228"/>
      <c r="C148" s="229"/>
      <c r="D148" s="230" t="s">
        <v>128</v>
      </c>
      <c r="E148" s="231" t="s">
        <v>1</v>
      </c>
      <c r="F148" s="232" t="s">
        <v>168</v>
      </c>
      <c r="G148" s="229"/>
      <c r="H148" s="231" t="s">
        <v>1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128</v>
      </c>
      <c r="AU148" s="238" t="s">
        <v>85</v>
      </c>
      <c r="AV148" s="13" t="s">
        <v>83</v>
      </c>
      <c r="AW148" s="13" t="s">
        <v>31</v>
      </c>
      <c r="AX148" s="13" t="s">
        <v>75</v>
      </c>
      <c r="AY148" s="238" t="s">
        <v>120</v>
      </c>
    </row>
    <row r="149" spans="1:51" s="14" customFormat="1" ht="12">
      <c r="A149" s="14"/>
      <c r="B149" s="239"/>
      <c r="C149" s="240"/>
      <c r="D149" s="230" t="s">
        <v>128</v>
      </c>
      <c r="E149" s="241" t="s">
        <v>1</v>
      </c>
      <c r="F149" s="242" t="s">
        <v>163</v>
      </c>
      <c r="G149" s="240"/>
      <c r="H149" s="243">
        <v>360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9" t="s">
        <v>128</v>
      </c>
      <c r="AU149" s="249" t="s">
        <v>85</v>
      </c>
      <c r="AV149" s="14" t="s">
        <v>85</v>
      </c>
      <c r="AW149" s="14" t="s">
        <v>31</v>
      </c>
      <c r="AX149" s="14" t="s">
        <v>83</v>
      </c>
      <c r="AY149" s="249" t="s">
        <v>120</v>
      </c>
    </row>
    <row r="150" spans="1:65" s="2" customFormat="1" ht="16.5" customHeight="1">
      <c r="A150" s="38"/>
      <c r="B150" s="39"/>
      <c r="C150" s="254" t="s">
        <v>169</v>
      </c>
      <c r="D150" s="254" t="s">
        <v>170</v>
      </c>
      <c r="E150" s="255" t="s">
        <v>171</v>
      </c>
      <c r="F150" s="256" t="s">
        <v>172</v>
      </c>
      <c r="G150" s="257" t="s">
        <v>146</v>
      </c>
      <c r="H150" s="258">
        <v>54</v>
      </c>
      <c r="I150" s="259"/>
      <c r="J150" s="258">
        <f>ROUND(I150*H150,2)</f>
        <v>0</v>
      </c>
      <c r="K150" s="260"/>
      <c r="L150" s="261"/>
      <c r="M150" s="262" t="s">
        <v>1</v>
      </c>
      <c r="N150" s="263" t="s">
        <v>40</v>
      </c>
      <c r="O150" s="91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6" t="s">
        <v>164</v>
      </c>
      <c r="AT150" s="226" t="s">
        <v>170</v>
      </c>
      <c r="AU150" s="226" t="s">
        <v>85</v>
      </c>
      <c r="AY150" s="17" t="s">
        <v>120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83</v>
      </c>
      <c r="BK150" s="227">
        <f>ROUND(I150*H150,2)</f>
        <v>0</v>
      </c>
      <c r="BL150" s="17" t="s">
        <v>126</v>
      </c>
      <c r="BM150" s="226" t="s">
        <v>173</v>
      </c>
    </row>
    <row r="151" spans="1:51" s="14" customFormat="1" ht="12">
      <c r="A151" s="14"/>
      <c r="B151" s="239"/>
      <c r="C151" s="240"/>
      <c r="D151" s="230" t="s">
        <v>128</v>
      </c>
      <c r="E151" s="241" t="s">
        <v>1</v>
      </c>
      <c r="F151" s="242" t="s">
        <v>174</v>
      </c>
      <c r="G151" s="240"/>
      <c r="H151" s="243">
        <v>54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9" t="s">
        <v>128</v>
      </c>
      <c r="AU151" s="249" t="s">
        <v>85</v>
      </c>
      <c r="AV151" s="14" t="s">
        <v>85</v>
      </c>
      <c r="AW151" s="14" t="s">
        <v>31</v>
      </c>
      <c r="AX151" s="14" t="s">
        <v>83</v>
      </c>
      <c r="AY151" s="249" t="s">
        <v>120</v>
      </c>
    </row>
    <row r="152" spans="1:65" s="2" customFormat="1" ht="24.15" customHeight="1">
      <c r="A152" s="38"/>
      <c r="B152" s="39"/>
      <c r="C152" s="215" t="s">
        <v>175</v>
      </c>
      <c r="D152" s="215" t="s">
        <v>122</v>
      </c>
      <c r="E152" s="216" t="s">
        <v>176</v>
      </c>
      <c r="F152" s="217" t="s">
        <v>177</v>
      </c>
      <c r="G152" s="218" t="s">
        <v>154</v>
      </c>
      <c r="H152" s="219">
        <v>360</v>
      </c>
      <c r="I152" s="220"/>
      <c r="J152" s="219">
        <f>ROUND(I152*H152,2)</f>
        <v>0</v>
      </c>
      <c r="K152" s="221"/>
      <c r="L152" s="44"/>
      <c r="M152" s="222" t="s">
        <v>1</v>
      </c>
      <c r="N152" s="223" t="s">
        <v>40</v>
      </c>
      <c r="O152" s="91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6" t="s">
        <v>126</v>
      </c>
      <c r="AT152" s="226" t="s">
        <v>122</v>
      </c>
      <c r="AU152" s="226" t="s">
        <v>85</v>
      </c>
      <c r="AY152" s="17" t="s">
        <v>120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7" t="s">
        <v>83</v>
      </c>
      <c r="BK152" s="227">
        <f>ROUND(I152*H152,2)</f>
        <v>0</v>
      </c>
      <c r="BL152" s="17" t="s">
        <v>126</v>
      </c>
      <c r="BM152" s="226" t="s">
        <v>178</v>
      </c>
    </row>
    <row r="153" spans="1:65" s="2" customFormat="1" ht="16.5" customHeight="1">
      <c r="A153" s="38"/>
      <c r="B153" s="39"/>
      <c r="C153" s="254" t="s">
        <v>179</v>
      </c>
      <c r="D153" s="254" t="s">
        <v>170</v>
      </c>
      <c r="E153" s="255" t="s">
        <v>180</v>
      </c>
      <c r="F153" s="256" t="s">
        <v>181</v>
      </c>
      <c r="G153" s="257" t="s">
        <v>182</v>
      </c>
      <c r="H153" s="258">
        <v>18.54</v>
      </c>
      <c r="I153" s="259"/>
      <c r="J153" s="258">
        <f>ROUND(I153*H153,2)</f>
        <v>0</v>
      </c>
      <c r="K153" s="260"/>
      <c r="L153" s="261"/>
      <c r="M153" s="262" t="s">
        <v>1</v>
      </c>
      <c r="N153" s="263" t="s">
        <v>40</v>
      </c>
      <c r="O153" s="91"/>
      <c r="P153" s="224">
        <f>O153*H153</f>
        <v>0</v>
      </c>
      <c r="Q153" s="224">
        <v>0.001</v>
      </c>
      <c r="R153" s="224">
        <f>Q153*H153</f>
        <v>0.01854</v>
      </c>
      <c r="S153" s="224">
        <v>0</v>
      </c>
      <c r="T153" s="22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6" t="s">
        <v>164</v>
      </c>
      <c r="AT153" s="226" t="s">
        <v>170</v>
      </c>
      <c r="AU153" s="226" t="s">
        <v>85</v>
      </c>
      <c r="AY153" s="17" t="s">
        <v>120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7" t="s">
        <v>83</v>
      </c>
      <c r="BK153" s="227">
        <f>ROUND(I153*H153,2)</f>
        <v>0</v>
      </c>
      <c r="BL153" s="17" t="s">
        <v>126</v>
      </c>
      <c r="BM153" s="226" t="s">
        <v>183</v>
      </c>
    </row>
    <row r="154" spans="1:51" s="14" customFormat="1" ht="12">
      <c r="A154" s="14"/>
      <c r="B154" s="239"/>
      <c r="C154" s="240"/>
      <c r="D154" s="230" t="s">
        <v>128</v>
      </c>
      <c r="E154" s="241" t="s">
        <v>1</v>
      </c>
      <c r="F154" s="242" t="s">
        <v>184</v>
      </c>
      <c r="G154" s="240"/>
      <c r="H154" s="243">
        <v>18.54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9" t="s">
        <v>128</v>
      </c>
      <c r="AU154" s="249" t="s">
        <v>85</v>
      </c>
      <c r="AV154" s="14" t="s">
        <v>85</v>
      </c>
      <c r="AW154" s="14" t="s">
        <v>31</v>
      </c>
      <c r="AX154" s="14" t="s">
        <v>83</v>
      </c>
      <c r="AY154" s="249" t="s">
        <v>120</v>
      </c>
    </row>
    <row r="155" spans="1:63" s="12" customFormat="1" ht="22.8" customHeight="1">
      <c r="A155" s="12"/>
      <c r="B155" s="199"/>
      <c r="C155" s="200"/>
      <c r="D155" s="201" t="s">
        <v>74</v>
      </c>
      <c r="E155" s="213" t="s">
        <v>179</v>
      </c>
      <c r="F155" s="213" t="s">
        <v>185</v>
      </c>
      <c r="G155" s="200"/>
      <c r="H155" s="200"/>
      <c r="I155" s="203"/>
      <c r="J155" s="214">
        <f>BK155</f>
        <v>0</v>
      </c>
      <c r="K155" s="200"/>
      <c r="L155" s="205"/>
      <c r="M155" s="206"/>
      <c r="N155" s="207"/>
      <c r="O155" s="207"/>
      <c r="P155" s="208">
        <f>SUM(P156:P173)</f>
        <v>0</v>
      </c>
      <c r="Q155" s="207"/>
      <c r="R155" s="208">
        <f>SUM(R156:R173)</f>
        <v>0.007500000000000001</v>
      </c>
      <c r="S155" s="207"/>
      <c r="T155" s="209">
        <f>SUM(T156:T173)</f>
        <v>128.762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0" t="s">
        <v>83</v>
      </c>
      <c r="AT155" s="211" t="s">
        <v>74</v>
      </c>
      <c r="AU155" s="211" t="s">
        <v>83</v>
      </c>
      <c r="AY155" s="210" t="s">
        <v>120</v>
      </c>
      <c r="BK155" s="212">
        <f>SUM(BK156:BK173)</f>
        <v>0</v>
      </c>
    </row>
    <row r="156" spans="1:65" s="2" customFormat="1" ht="24.15" customHeight="1">
      <c r="A156" s="38"/>
      <c r="B156" s="39"/>
      <c r="C156" s="215" t="s">
        <v>186</v>
      </c>
      <c r="D156" s="215" t="s">
        <v>122</v>
      </c>
      <c r="E156" s="216" t="s">
        <v>187</v>
      </c>
      <c r="F156" s="217" t="s">
        <v>188</v>
      </c>
      <c r="G156" s="218" t="s">
        <v>154</v>
      </c>
      <c r="H156" s="219">
        <v>18</v>
      </c>
      <c r="I156" s="220"/>
      <c r="J156" s="219">
        <f>ROUND(I156*H156,2)</f>
        <v>0</v>
      </c>
      <c r="K156" s="221"/>
      <c r="L156" s="44"/>
      <c r="M156" s="222" t="s">
        <v>1</v>
      </c>
      <c r="N156" s="223" t="s">
        <v>40</v>
      </c>
      <c r="O156" s="91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6" t="s">
        <v>126</v>
      </c>
      <c r="AT156" s="226" t="s">
        <v>122</v>
      </c>
      <c r="AU156" s="226" t="s">
        <v>85</v>
      </c>
      <c r="AY156" s="17" t="s">
        <v>120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7" t="s">
        <v>83</v>
      </c>
      <c r="BK156" s="227">
        <f>ROUND(I156*H156,2)</f>
        <v>0</v>
      </c>
      <c r="BL156" s="17" t="s">
        <v>126</v>
      </c>
      <c r="BM156" s="226" t="s">
        <v>189</v>
      </c>
    </row>
    <row r="157" spans="1:51" s="13" customFormat="1" ht="12">
      <c r="A157" s="13"/>
      <c r="B157" s="228"/>
      <c r="C157" s="229"/>
      <c r="D157" s="230" t="s">
        <v>128</v>
      </c>
      <c r="E157" s="231" t="s">
        <v>1</v>
      </c>
      <c r="F157" s="232" t="s">
        <v>190</v>
      </c>
      <c r="G157" s="229"/>
      <c r="H157" s="231" t="s">
        <v>1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8" t="s">
        <v>128</v>
      </c>
      <c r="AU157" s="238" t="s">
        <v>85</v>
      </c>
      <c r="AV157" s="13" t="s">
        <v>83</v>
      </c>
      <c r="AW157" s="13" t="s">
        <v>31</v>
      </c>
      <c r="AX157" s="13" t="s">
        <v>75</v>
      </c>
      <c r="AY157" s="238" t="s">
        <v>120</v>
      </c>
    </row>
    <row r="158" spans="1:51" s="13" customFormat="1" ht="12">
      <c r="A158" s="13"/>
      <c r="B158" s="228"/>
      <c r="C158" s="229"/>
      <c r="D158" s="230" t="s">
        <v>128</v>
      </c>
      <c r="E158" s="231" t="s">
        <v>1</v>
      </c>
      <c r="F158" s="232" t="s">
        <v>191</v>
      </c>
      <c r="G158" s="229"/>
      <c r="H158" s="231" t="s">
        <v>1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128</v>
      </c>
      <c r="AU158" s="238" t="s">
        <v>85</v>
      </c>
      <c r="AV158" s="13" t="s">
        <v>83</v>
      </c>
      <c r="AW158" s="13" t="s">
        <v>31</v>
      </c>
      <c r="AX158" s="13" t="s">
        <v>75</v>
      </c>
      <c r="AY158" s="238" t="s">
        <v>120</v>
      </c>
    </row>
    <row r="159" spans="1:51" s="13" customFormat="1" ht="12">
      <c r="A159" s="13"/>
      <c r="B159" s="228"/>
      <c r="C159" s="229"/>
      <c r="D159" s="230" t="s">
        <v>128</v>
      </c>
      <c r="E159" s="231" t="s">
        <v>1</v>
      </c>
      <c r="F159" s="232" t="s">
        <v>192</v>
      </c>
      <c r="G159" s="229"/>
      <c r="H159" s="231" t="s">
        <v>1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128</v>
      </c>
      <c r="AU159" s="238" t="s">
        <v>85</v>
      </c>
      <c r="AV159" s="13" t="s">
        <v>83</v>
      </c>
      <c r="AW159" s="13" t="s">
        <v>31</v>
      </c>
      <c r="AX159" s="13" t="s">
        <v>75</v>
      </c>
      <c r="AY159" s="238" t="s">
        <v>120</v>
      </c>
    </row>
    <row r="160" spans="1:51" s="14" customFormat="1" ht="12">
      <c r="A160" s="14"/>
      <c r="B160" s="239"/>
      <c r="C160" s="240"/>
      <c r="D160" s="230" t="s">
        <v>128</v>
      </c>
      <c r="E160" s="241" t="s">
        <v>1</v>
      </c>
      <c r="F160" s="242" t="s">
        <v>193</v>
      </c>
      <c r="G160" s="240"/>
      <c r="H160" s="243">
        <v>18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9" t="s">
        <v>128</v>
      </c>
      <c r="AU160" s="249" t="s">
        <v>85</v>
      </c>
      <c r="AV160" s="14" t="s">
        <v>85</v>
      </c>
      <c r="AW160" s="14" t="s">
        <v>31</v>
      </c>
      <c r="AX160" s="14" t="s">
        <v>83</v>
      </c>
      <c r="AY160" s="249" t="s">
        <v>120</v>
      </c>
    </row>
    <row r="161" spans="1:65" s="2" customFormat="1" ht="33" customHeight="1">
      <c r="A161" s="38"/>
      <c r="B161" s="39"/>
      <c r="C161" s="215" t="s">
        <v>194</v>
      </c>
      <c r="D161" s="215" t="s">
        <v>122</v>
      </c>
      <c r="E161" s="216" t="s">
        <v>195</v>
      </c>
      <c r="F161" s="217" t="s">
        <v>196</v>
      </c>
      <c r="G161" s="218" t="s">
        <v>154</v>
      </c>
      <c r="H161" s="219">
        <v>200</v>
      </c>
      <c r="I161" s="220"/>
      <c r="J161" s="219">
        <f>ROUND(I161*H161,2)</f>
        <v>0</v>
      </c>
      <c r="K161" s="221"/>
      <c r="L161" s="44"/>
      <c r="M161" s="222" t="s">
        <v>1</v>
      </c>
      <c r="N161" s="223" t="s">
        <v>40</v>
      </c>
      <c r="O161" s="91"/>
      <c r="P161" s="224">
        <f>O161*H161</f>
        <v>0</v>
      </c>
      <c r="Q161" s="224">
        <v>0</v>
      </c>
      <c r="R161" s="224">
        <f>Q161*H161</f>
        <v>0</v>
      </c>
      <c r="S161" s="224">
        <v>0.425</v>
      </c>
      <c r="T161" s="225">
        <f>S161*H161</f>
        <v>85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6" t="s">
        <v>126</v>
      </c>
      <c r="AT161" s="226" t="s">
        <v>122</v>
      </c>
      <c r="AU161" s="226" t="s">
        <v>85</v>
      </c>
      <c r="AY161" s="17" t="s">
        <v>120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7" t="s">
        <v>83</v>
      </c>
      <c r="BK161" s="227">
        <f>ROUND(I161*H161,2)</f>
        <v>0</v>
      </c>
      <c r="BL161" s="17" t="s">
        <v>126</v>
      </c>
      <c r="BM161" s="226" t="s">
        <v>197</v>
      </c>
    </row>
    <row r="162" spans="1:47" s="2" customFormat="1" ht="12">
      <c r="A162" s="38"/>
      <c r="B162" s="39"/>
      <c r="C162" s="40"/>
      <c r="D162" s="230" t="s">
        <v>148</v>
      </c>
      <c r="E162" s="40"/>
      <c r="F162" s="250" t="s">
        <v>198</v>
      </c>
      <c r="G162" s="40"/>
      <c r="H162" s="40"/>
      <c r="I162" s="251"/>
      <c r="J162" s="40"/>
      <c r="K162" s="40"/>
      <c r="L162" s="44"/>
      <c r="M162" s="252"/>
      <c r="N162" s="25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148</v>
      </c>
      <c r="AU162" s="17" t="s">
        <v>85</v>
      </c>
    </row>
    <row r="163" spans="1:65" s="2" customFormat="1" ht="24.15" customHeight="1">
      <c r="A163" s="38"/>
      <c r="B163" s="39"/>
      <c r="C163" s="215" t="s">
        <v>199</v>
      </c>
      <c r="D163" s="215" t="s">
        <v>122</v>
      </c>
      <c r="E163" s="216" t="s">
        <v>200</v>
      </c>
      <c r="F163" s="217" t="s">
        <v>201</v>
      </c>
      <c r="G163" s="218" t="s">
        <v>154</v>
      </c>
      <c r="H163" s="219">
        <v>20</v>
      </c>
      <c r="I163" s="220"/>
      <c r="J163" s="219">
        <f>ROUND(I163*H163,2)</f>
        <v>0</v>
      </c>
      <c r="K163" s="221"/>
      <c r="L163" s="44"/>
      <c r="M163" s="222" t="s">
        <v>1</v>
      </c>
      <c r="N163" s="223" t="s">
        <v>40</v>
      </c>
      <c r="O163" s="91"/>
      <c r="P163" s="224">
        <f>O163*H163</f>
        <v>0</v>
      </c>
      <c r="Q163" s="224">
        <v>0</v>
      </c>
      <c r="R163" s="224">
        <f>Q163*H163</f>
        <v>0</v>
      </c>
      <c r="S163" s="224">
        <v>0.325</v>
      </c>
      <c r="T163" s="225">
        <f>S163*H163</f>
        <v>6.5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6" t="s">
        <v>126</v>
      </c>
      <c r="AT163" s="226" t="s">
        <v>122</v>
      </c>
      <c r="AU163" s="226" t="s">
        <v>85</v>
      </c>
      <c r="AY163" s="17" t="s">
        <v>120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7" t="s">
        <v>83</v>
      </c>
      <c r="BK163" s="227">
        <f>ROUND(I163*H163,2)</f>
        <v>0</v>
      </c>
      <c r="BL163" s="17" t="s">
        <v>126</v>
      </c>
      <c r="BM163" s="226" t="s">
        <v>202</v>
      </c>
    </row>
    <row r="164" spans="1:51" s="13" customFormat="1" ht="12">
      <c r="A164" s="13"/>
      <c r="B164" s="228"/>
      <c r="C164" s="229"/>
      <c r="D164" s="230" t="s">
        <v>128</v>
      </c>
      <c r="E164" s="231" t="s">
        <v>1</v>
      </c>
      <c r="F164" s="232" t="s">
        <v>203</v>
      </c>
      <c r="G164" s="229"/>
      <c r="H164" s="231" t="s">
        <v>1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8" t="s">
        <v>128</v>
      </c>
      <c r="AU164" s="238" t="s">
        <v>85</v>
      </c>
      <c r="AV164" s="13" t="s">
        <v>83</v>
      </c>
      <c r="AW164" s="13" t="s">
        <v>31</v>
      </c>
      <c r="AX164" s="13" t="s">
        <v>75</v>
      </c>
      <c r="AY164" s="238" t="s">
        <v>120</v>
      </c>
    </row>
    <row r="165" spans="1:51" s="14" customFormat="1" ht="12">
      <c r="A165" s="14"/>
      <c r="B165" s="239"/>
      <c r="C165" s="240"/>
      <c r="D165" s="230" t="s">
        <v>128</v>
      </c>
      <c r="E165" s="241" t="s">
        <v>1</v>
      </c>
      <c r="F165" s="242" t="s">
        <v>204</v>
      </c>
      <c r="G165" s="240"/>
      <c r="H165" s="243">
        <v>20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9" t="s">
        <v>128</v>
      </c>
      <c r="AU165" s="249" t="s">
        <v>85</v>
      </c>
      <c r="AV165" s="14" t="s">
        <v>85</v>
      </c>
      <c r="AW165" s="14" t="s">
        <v>31</v>
      </c>
      <c r="AX165" s="14" t="s">
        <v>83</v>
      </c>
      <c r="AY165" s="249" t="s">
        <v>120</v>
      </c>
    </row>
    <row r="166" spans="1:65" s="2" customFormat="1" ht="24.15" customHeight="1">
      <c r="A166" s="38"/>
      <c r="B166" s="39"/>
      <c r="C166" s="215" t="s">
        <v>8</v>
      </c>
      <c r="D166" s="215" t="s">
        <v>122</v>
      </c>
      <c r="E166" s="216" t="s">
        <v>205</v>
      </c>
      <c r="F166" s="217" t="s">
        <v>206</v>
      </c>
      <c r="G166" s="218" t="s">
        <v>154</v>
      </c>
      <c r="H166" s="219">
        <v>40</v>
      </c>
      <c r="I166" s="220"/>
      <c r="J166" s="219">
        <f>ROUND(I166*H166,2)</f>
        <v>0</v>
      </c>
      <c r="K166" s="221"/>
      <c r="L166" s="44"/>
      <c r="M166" s="222" t="s">
        <v>1</v>
      </c>
      <c r="N166" s="223" t="s">
        <v>40</v>
      </c>
      <c r="O166" s="91"/>
      <c r="P166" s="224">
        <f>O166*H166</f>
        <v>0</v>
      </c>
      <c r="Q166" s="224">
        <v>0</v>
      </c>
      <c r="R166" s="224">
        <f>Q166*H166</f>
        <v>0</v>
      </c>
      <c r="S166" s="224">
        <v>0.22</v>
      </c>
      <c r="T166" s="225">
        <f>S166*H166</f>
        <v>8.8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6" t="s">
        <v>126</v>
      </c>
      <c r="AT166" s="226" t="s">
        <v>122</v>
      </c>
      <c r="AU166" s="226" t="s">
        <v>85</v>
      </c>
      <c r="AY166" s="17" t="s">
        <v>120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7" t="s">
        <v>83</v>
      </c>
      <c r="BK166" s="227">
        <f>ROUND(I166*H166,2)</f>
        <v>0</v>
      </c>
      <c r="BL166" s="17" t="s">
        <v>126</v>
      </c>
      <c r="BM166" s="226" t="s">
        <v>207</v>
      </c>
    </row>
    <row r="167" spans="1:65" s="2" customFormat="1" ht="24.15" customHeight="1">
      <c r="A167" s="38"/>
      <c r="B167" s="39"/>
      <c r="C167" s="215" t="s">
        <v>208</v>
      </c>
      <c r="D167" s="215" t="s">
        <v>122</v>
      </c>
      <c r="E167" s="216" t="s">
        <v>209</v>
      </c>
      <c r="F167" s="217" t="s">
        <v>210</v>
      </c>
      <c r="G167" s="218" t="s">
        <v>154</v>
      </c>
      <c r="H167" s="219">
        <v>250</v>
      </c>
      <c r="I167" s="220"/>
      <c r="J167" s="219">
        <f>ROUND(I167*H167,2)</f>
        <v>0</v>
      </c>
      <c r="K167" s="221"/>
      <c r="L167" s="44"/>
      <c r="M167" s="222" t="s">
        <v>1</v>
      </c>
      <c r="N167" s="223" t="s">
        <v>40</v>
      </c>
      <c r="O167" s="91"/>
      <c r="P167" s="224">
        <f>O167*H167</f>
        <v>0</v>
      </c>
      <c r="Q167" s="224">
        <v>3E-05</v>
      </c>
      <c r="R167" s="224">
        <f>Q167*H167</f>
        <v>0.007500000000000001</v>
      </c>
      <c r="S167" s="224">
        <v>0.092</v>
      </c>
      <c r="T167" s="225">
        <f>S167*H167</f>
        <v>23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6" t="s">
        <v>126</v>
      </c>
      <c r="AT167" s="226" t="s">
        <v>122</v>
      </c>
      <c r="AU167" s="226" t="s">
        <v>85</v>
      </c>
      <c r="AY167" s="17" t="s">
        <v>120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7" t="s">
        <v>83</v>
      </c>
      <c r="BK167" s="227">
        <f>ROUND(I167*H167,2)</f>
        <v>0</v>
      </c>
      <c r="BL167" s="17" t="s">
        <v>126</v>
      </c>
      <c r="BM167" s="226" t="s">
        <v>211</v>
      </c>
    </row>
    <row r="168" spans="1:65" s="2" customFormat="1" ht="16.5" customHeight="1">
      <c r="A168" s="38"/>
      <c r="B168" s="39"/>
      <c r="C168" s="215" t="s">
        <v>212</v>
      </c>
      <c r="D168" s="215" t="s">
        <v>122</v>
      </c>
      <c r="E168" s="216" t="s">
        <v>213</v>
      </c>
      <c r="F168" s="217" t="s">
        <v>214</v>
      </c>
      <c r="G168" s="218" t="s">
        <v>215</v>
      </c>
      <c r="H168" s="219">
        <v>7</v>
      </c>
      <c r="I168" s="220"/>
      <c r="J168" s="219">
        <f>ROUND(I168*H168,2)</f>
        <v>0</v>
      </c>
      <c r="K168" s="221"/>
      <c r="L168" s="44"/>
      <c r="M168" s="222" t="s">
        <v>1</v>
      </c>
      <c r="N168" s="223" t="s">
        <v>40</v>
      </c>
      <c r="O168" s="91"/>
      <c r="P168" s="224">
        <f>O168*H168</f>
        <v>0</v>
      </c>
      <c r="Q168" s="224">
        <v>0</v>
      </c>
      <c r="R168" s="224">
        <f>Q168*H168</f>
        <v>0</v>
      </c>
      <c r="S168" s="224">
        <v>0.29</v>
      </c>
      <c r="T168" s="225">
        <f>S168*H168</f>
        <v>2.03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6" t="s">
        <v>126</v>
      </c>
      <c r="AT168" s="226" t="s">
        <v>122</v>
      </c>
      <c r="AU168" s="226" t="s">
        <v>85</v>
      </c>
      <c r="AY168" s="17" t="s">
        <v>120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7" t="s">
        <v>83</v>
      </c>
      <c r="BK168" s="227">
        <f>ROUND(I168*H168,2)</f>
        <v>0</v>
      </c>
      <c r="BL168" s="17" t="s">
        <v>126</v>
      </c>
      <c r="BM168" s="226" t="s">
        <v>216</v>
      </c>
    </row>
    <row r="169" spans="1:65" s="2" customFormat="1" ht="16.5" customHeight="1">
      <c r="A169" s="38"/>
      <c r="B169" s="39"/>
      <c r="C169" s="215" t="s">
        <v>193</v>
      </c>
      <c r="D169" s="215" t="s">
        <v>122</v>
      </c>
      <c r="E169" s="216" t="s">
        <v>217</v>
      </c>
      <c r="F169" s="217" t="s">
        <v>218</v>
      </c>
      <c r="G169" s="218" t="s">
        <v>215</v>
      </c>
      <c r="H169" s="219">
        <v>40</v>
      </c>
      <c r="I169" s="220"/>
      <c r="J169" s="219">
        <f>ROUND(I169*H169,2)</f>
        <v>0</v>
      </c>
      <c r="K169" s="221"/>
      <c r="L169" s="44"/>
      <c r="M169" s="222" t="s">
        <v>1</v>
      </c>
      <c r="N169" s="223" t="s">
        <v>40</v>
      </c>
      <c r="O169" s="91"/>
      <c r="P169" s="224">
        <f>O169*H169</f>
        <v>0</v>
      </c>
      <c r="Q169" s="224">
        <v>0</v>
      </c>
      <c r="R169" s="224">
        <f>Q169*H169</f>
        <v>0</v>
      </c>
      <c r="S169" s="224">
        <v>0.04</v>
      </c>
      <c r="T169" s="225">
        <f>S169*H169</f>
        <v>1.6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6" t="s">
        <v>126</v>
      </c>
      <c r="AT169" s="226" t="s">
        <v>122</v>
      </c>
      <c r="AU169" s="226" t="s">
        <v>85</v>
      </c>
      <c r="AY169" s="17" t="s">
        <v>120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7" t="s">
        <v>83</v>
      </c>
      <c r="BK169" s="227">
        <f>ROUND(I169*H169,2)</f>
        <v>0</v>
      </c>
      <c r="BL169" s="17" t="s">
        <v>126</v>
      </c>
      <c r="BM169" s="226" t="s">
        <v>219</v>
      </c>
    </row>
    <row r="170" spans="1:65" s="2" customFormat="1" ht="24.15" customHeight="1">
      <c r="A170" s="38"/>
      <c r="B170" s="39"/>
      <c r="C170" s="215" t="s">
        <v>220</v>
      </c>
      <c r="D170" s="215" t="s">
        <v>122</v>
      </c>
      <c r="E170" s="216" t="s">
        <v>221</v>
      </c>
      <c r="F170" s="217" t="s">
        <v>222</v>
      </c>
      <c r="G170" s="218" t="s">
        <v>223</v>
      </c>
      <c r="H170" s="219">
        <v>1</v>
      </c>
      <c r="I170" s="220"/>
      <c r="J170" s="219">
        <f>ROUND(I170*H170,2)</f>
        <v>0</v>
      </c>
      <c r="K170" s="221"/>
      <c r="L170" s="44"/>
      <c r="M170" s="222" t="s">
        <v>1</v>
      </c>
      <c r="N170" s="223" t="s">
        <v>40</v>
      </c>
      <c r="O170" s="91"/>
      <c r="P170" s="224">
        <f>O170*H170</f>
        <v>0</v>
      </c>
      <c r="Q170" s="224">
        <v>0</v>
      </c>
      <c r="R170" s="224">
        <f>Q170*H170</f>
        <v>0</v>
      </c>
      <c r="S170" s="224">
        <v>0.082</v>
      </c>
      <c r="T170" s="225">
        <f>S170*H170</f>
        <v>0.082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6" t="s">
        <v>126</v>
      </c>
      <c r="AT170" s="226" t="s">
        <v>122</v>
      </c>
      <c r="AU170" s="226" t="s">
        <v>85</v>
      </c>
      <c r="AY170" s="17" t="s">
        <v>120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7" t="s">
        <v>83</v>
      </c>
      <c r="BK170" s="227">
        <f>ROUND(I170*H170,2)</f>
        <v>0</v>
      </c>
      <c r="BL170" s="17" t="s">
        <v>126</v>
      </c>
      <c r="BM170" s="226" t="s">
        <v>224</v>
      </c>
    </row>
    <row r="171" spans="1:47" s="2" customFormat="1" ht="12">
      <c r="A171" s="38"/>
      <c r="B171" s="39"/>
      <c r="C171" s="40"/>
      <c r="D171" s="230" t="s">
        <v>148</v>
      </c>
      <c r="E171" s="40"/>
      <c r="F171" s="250" t="s">
        <v>225</v>
      </c>
      <c r="G171" s="40"/>
      <c r="H171" s="40"/>
      <c r="I171" s="251"/>
      <c r="J171" s="40"/>
      <c r="K171" s="40"/>
      <c r="L171" s="44"/>
      <c r="M171" s="252"/>
      <c r="N171" s="25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148</v>
      </c>
      <c r="AU171" s="17" t="s">
        <v>85</v>
      </c>
    </row>
    <row r="172" spans="1:65" s="2" customFormat="1" ht="16.5" customHeight="1">
      <c r="A172" s="38"/>
      <c r="B172" s="39"/>
      <c r="C172" s="215" t="s">
        <v>204</v>
      </c>
      <c r="D172" s="215" t="s">
        <v>122</v>
      </c>
      <c r="E172" s="216" t="s">
        <v>226</v>
      </c>
      <c r="F172" s="217" t="s">
        <v>227</v>
      </c>
      <c r="G172" s="218" t="s">
        <v>215</v>
      </c>
      <c r="H172" s="219">
        <v>5</v>
      </c>
      <c r="I172" s="220"/>
      <c r="J172" s="219">
        <f>ROUND(I172*H172,2)</f>
        <v>0</v>
      </c>
      <c r="K172" s="221"/>
      <c r="L172" s="44"/>
      <c r="M172" s="222" t="s">
        <v>1</v>
      </c>
      <c r="N172" s="223" t="s">
        <v>40</v>
      </c>
      <c r="O172" s="91"/>
      <c r="P172" s="224">
        <f>O172*H172</f>
        <v>0</v>
      </c>
      <c r="Q172" s="224">
        <v>0</v>
      </c>
      <c r="R172" s="224">
        <f>Q172*H172</f>
        <v>0</v>
      </c>
      <c r="S172" s="224">
        <v>0.35</v>
      </c>
      <c r="T172" s="225">
        <f>S172*H172</f>
        <v>1.75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6" t="s">
        <v>126</v>
      </c>
      <c r="AT172" s="226" t="s">
        <v>122</v>
      </c>
      <c r="AU172" s="226" t="s">
        <v>85</v>
      </c>
      <c r="AY172" s="17" t="s">
        <v>120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7" t="s">
        <v>83</v>
      </c>
      <c r="BK172" s="227">
        <f>ROUND(I172*H172,2)</f>
        <v>0</v>
      </c>
      <c r="BL172" s="17" t="s">
        <v>126</v>
      </c>
      <c r="BM172" s="226" t="s">
        <v>228</v>
      </c>
    </row>
    <row r="173" spans="1:47" s="2" customFormat="1" ht="12">
      <c r="A173" s="38"/>
      <c r="B173" s="39"/>
      <c r="C173" s="40"/>
      <c r="D173" s="230" t="s">
        <v>148</v>
      </c>
      <c r="E173" s="40"/>
      <c r="F173" s="250" t="s">
        <v>229</v>
      </c>
      <c r="G173" s="40"/>
      <c r="H173" s="40"/>
      <c r="I173" s="251"/>
      <c r="J173" s="40"/>
      <c r="K173" s="40"/>
      <c r="L173" s="44"/>
      <c r="M173" s="252"/>
      <c r="N173" s="25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148</v>
      </c>
      <c r="AU173" s="17" t="s">
        <v>85</v>
      </c>
    </row>
    <row r="174" spans="1:63" s="12" customFormat="1" ht="22.8" customHeight="1">
      <c r="A174" s="12"/>
      <c r="B174" s="199"/>
      <c r="C174" s="200"/>
      <c r="D174" s="201" t="s">
        <v>74</v>
      </c>
      <c r="E174" s="213" t="s">
        <v>230</v>
      </c>
      <c r="F174" s="213" t="s">
        <v>231</v>
      </c>
      <c r="G174" s="200"/>
      <c r="H174" s="200"/>
      <c r="I174" s="203"/>
      <c r="J174" s="214">
        <f>BK174</f>
        <v>0</v>
      </c>
      <c r="K174" s="200"/>
      <c r="L174" s="205"/>
      <c r="M174" s="206"/>
      <c r="N174" s="207"/>
      <c r="O174" s="207"/>
      <c r="P174" s="208">
        <f>SUM(P175:P177)</f>
        <v>0</v>
      </c>
      <c r="Q174" s="207"/>
      <c r="R174" s="208">
        <f>SUM(R175:R177)</f>
        <v>0.08099999999999999</v>
      </c>
      <c r="S174" s="207"/>
      <c r="T174" s="209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0" t="s">
        <v>83</v>
      </c>
      <c r="AT174" s="211" t="s">
        <v>74</v>
      </c>
      <c r="AU174" s="211" t="s">
        <v>83</v>
      </c>
      <c r="AY174" s="210" t="s">
        <v>120</v>
      </c>
      <c r="BK174" s="212">
        <f>SUM(BK175:BK177)</f>
        <v>0</v>
      </c>
    </row>
    <row r="175" spans="1:65" s="2" customFormat="1" ht="24.15" customHeight="1">
      <c r="A175" s="38"/>
      <c r="B175" s="39"/>
      <c r="C175" s="215" t="s">
        <v>7</v>
      </c>
      <c r="D175" s="215" t="s">
        <v>122</v>
      </c>
      <c r="E175" s="216" t="s">
        <v>232</v>
      </c>
      <c r="F175" s="217" t="s">
        <v>233</v>
      </c>
      <c r="G175" s="218" t="s">
        <v>215</v>
      </c>
      <c r="H175" s="219">
        <v>100</v>
      </c>
      <c r="I175" s="220"/>
      <c r="J175" s="219">
        <f>ROUND(I175*H175,2)</f>
        <v>0</v>
      </c>
      <c r="K175" s="221"/>
      <c r="L175" s="44"/>
      <c r="M175" s="222" t="s">
        <v>1</v>
      </c>
      <c r="N175" s="223" t="s">
        <v>40</v>
      </c>
      <c r="O175" s="91"/>
      <c r="P175" s="224">
        <f>O175*H175</f>
        <v>0</v>
      </c>
      <c r="Q175" s="224">
        <v>0.00081</v>
      </c>
      <c r="R175" s="224">
        <f>Q175*H175</f>
        <v>0.08099999999999999</v>
      </c>
      <c r="S175" s="224">
        <v>0</v>
      </c>
      <c r="T175" s="22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6" t="s">
        <v>126</v>
      </c>
      <c r="AT175" s="226" t="s">
        <v>122</v>
      </c>
      <c r="AU175" s="226" t="s">
        <v>85</v>
      </c>
      <c r="AY175" s="17" t="s">
        <v>120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7" t="s">
        <v>83</v>
      </c>
      <c r="BK175" s="227">
        <f>ROUND(I175*H175,2)</f>
        <v>0</v>
      </c>
      <c r="BL175" s="17" t="s">
        <v>126</v>
      </c>
      <c r="BM175" s="226" t="s">
        <v>234</v>
      </c>
    </row>
    <row r="176" spans="1:51" s="13" customFormat="1" ht="12">
      <c r="A176" s="13"/>
      <c r="B176" s="228"/>
      <c r="C176" s="229"/>
      <c r="D176" s="230" t="s">
        <v>128</v>
      </c>
      <c r="E176" s="231" t="s">
        <v>1</v>
      </c>
      <c r="F176" s="232" t="s">
        <v>235</v>
      </c>
      <c r="G176" s="229"/>
      <c r="H176" s="231" t="s">
        <v>1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128</v>
      </c>
      <c r="AU176" s="238" t="s">
        <v>85</v>
      </c>
      <c r="AV176" s="13" t="s">
        <v>83</v>
      </c>
      <c r="AW176" s="13" t="s">
        <v>31</v>
      </c>
      <c r="AX176" s="13" t="s">
        <v>75</v>
      </c>
      <c r="AY176" s="238" t="s">
        <v>120</v>
      </c>
    </row>
    <row r="177" spans="1:51" s="14" customFormat="1" ht="12">
      <c r="A177" s="14"/>
      <c r="B177" s="239"/>
      <c r="C177" s="240"/>
      <c r="D177" s="230" t="s">
        <v>128</v>
      </c>
      <c r="E177" s="241" t="s">
        <v>1</v>
      </c>
      <c r="F177" s="242" t="s">
        <v>236</v>
      </c>
      <c r="G177" s="240"/>
      <c r="H177" s="243">
        <v>100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9" t="s">
        <v>128</v>
      </c>
      <c r="AU177" s="249" t="s">
        <v>85</v>
      </c>
      <c r="AV177" s="14" t="s">
        <v>85</v>
      </c>
      <c r="AW177" s="14" t="s">
        <v>31</v>
      </c>
      <c r="AX177" s="14" t="s">
        <v>83</v>
      </c>
      <c r="AY177" s="249" t="s">
        <v>120</v>
      </c>
    </row>
    <row r="178" spans="1:63" s="12" customFormat="1" ht="22.8" customHeight="1">
      <c r="A178" s="12"/>
      <c r="B178" s="199"/>
      <c r="C178" s="200"/>
      <c r="D178" s="201" t="s">
        <v>74</v>
      </c>
      <c r="E178" s="213" t="s">
        <v>143</v>
      </c>
      <c r="F178" s="213" t="s">
        <v>237</v>
      </c>
      <c r="G178" s="200"/>
      <c r="H178" s="200"/>
      <c r="I178" s="203"/>
      <c r="J178" s="214">
        <f>BK178</f>
        <v>0</v>
      </c>
      <c r="K178" s="200"/>
      <c r="L178" s="205"/>
      <c r="M178" s="206"/>
      <c r="N178" s="207"/>
      <c r="O178" s="207"/>
      <c r="P178" s="208">
        <f>SUM(P179:P247)</f>
        <v>0</v>
      </c>
      <c r="Q178" s="207"/>
      <c r="R178" s="208">
        <f>SUM(R179:R247)</f>
        <v>115.11336000000001</v>
      </c>
      <c r="S178" s="207"/>
      <c r="T178" s="209">
        <f>SUM(T179:T247)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0" t="s">
        <v>83</v>
      </c>
      <c r="AT178" s="211" t="s">
        <v>74</v>
      </c>
      <c r="AU178" s="211" t="s">
        <v>83</v>
      </c>
      <c r="AY178" s="210" t="s">
        <v>120</v>
      </c>
      <c r="BK178" s="212">
        <f>SUM(BK179:BK247)</f>
        <v>0</v>
      </c>
    </row>
    <row r="179" spans="1:65" s="2" customFormat="1" ht="21.75" customHeight="1">
      <c r="A179" s="38"/>
      <c r="B179" s="39"/>
      <c r="C179" s="215" t="s">
        <v>238</v>
      </c>
      <c r="D179" s="215" t="s">
        <v>122</v>
      </c>
      <c r="E179" s="216" t="s">
        <v>239</v>
      </c>
      <c r="F179" s="217" t="s">
        <v>240</v>
      </c>
      <c r="G179" s="218" t="s">
        <v>154</v>
      </c>
      <c r="H179" s="219">
        <v>18</v>
      </c>
      <c r="I179" s="220"/>
      <c r="J179" s="219">
        <f>ROUND(I179*H179,2)</f>
        <v>0</v>
      </c>
      <c r="K179" s="221"/>
      <c r="L179" s="44"/>
      <c r="M179" s="222" t="s">
        <v>1</v>
      </c>
      <c r="N179" s="223" t="s">
        <v>40</v>
      </c>
      <c r="O179" s="91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6" t="s">
        <v>126</v>
      </c>
      <c r="AT179" s="226" t="s">
        <v>122</v>
      </c>
      <c r="AU179" s="226" t="s">
        <v>85</v>
      </c>
      <c r="AY179" s="17" t="s">
        <v>120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7" t="s">
        <v>83</v>
      </c>
      <c r="BK179" s="227">
        <f>ROUND(I179*H179,2)</f>
        <v>0</v>
      </c>
      <c r="BL179" s="17" t="s">
        <v>126</v>
      </c>
      <c r="BM179" s="226" t="s">
        <v>241</v>
      </c>
    </row>
    <row r="180" spans="1:51" s="13" customFormat="1" ht="12">
      <c r="A180" s="13"/>
      <c r="B180" s="228"/>
      <c r="C180" s="229"/>
      <c r="D180" s="230" t="s">
        <v>128</v>
      </c>
      <c r="E180" s="231" t="s">
        <v>1</v>
      </c>
      <c r="F180" s="232" t="s">
        <v>242</v>
      </c>
      <c r="G180" s="229"/>
      <c r="H180" s="231" t="s">
        <v>1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8" t="s">
        <v>128</v>
      </c>
      <c r="AU180" s="238" t="s">
        <v>85</v>
      </c>
      <c r="AV180" s="13" t="s">
        <v>83</v>
      </c>
      <c r="AW180" s="13" t="s">
        <v>31</v>
      </c>
      <c r="AX180" s="13" t="s">
        <v>75</v>
      </c>
      <c r="AY180" s="238" t="s">
        <v>120</v>
      </c>
    </row>
    <row r="181" spans="1:51" s="14" customFormat="1" ht="12">
      <c r="A181" s="14"/>
      <c r="B181" s="239"/>
      <c r="C181" s="240"/>
      <c r="D181" s="230" t="s">
        <v>128</v>
      </c>
      <c r="E181" s="241" t="s">
        <v>1</v>
      </c>
      <c r="F181" s="242" t="s">
        <v>193</v>
      </c>
      <c r="G181" s="240"/>
      <c r="H181" s="243">
        <v>18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9" t="s">
        <v>128</v>
      </c>
      <c r="AU181" s="249" t="s">
        <v>85</v>
      </c>
      <c r="AV181" s="14" t="s">
        <v>85</v>
      </c>
      <c r="AW181" s="14" t="s">
        <v>31</v>
      </c>
      <c r="AX181" s="14" t="s">
        <v>83</v>
      </c>
      <c r="AY181" s="249" t="s">
        <v>120</v>
      </c>
    </row>
    <row r="182" spans="1:65" s="2" customFormat="1" ht="21.75" customHeight="1">
      <c r="A182" s="38"/>
      <c r="B182" s="39"/>
      <c r="C182" s="215" t="s">
        <v>243</v>
      </c>
      <c r="D182" s="215" t="s">
        <v>122</v>
      </c>
      <c r="E182" s="216" t="s">
        <v>244</v>
      </c>
      <c r="F182" s="217" t="s">
        <v>245</v>
      </c>
      <c r="G182" s="218" t="s">
        <v>154</v>
      </c>
      <c r="H182" s="219">
        <v>23</v>
      </c>
      <c r="I182" s="220"/>
      <c r="J182" s="219">
        <f>ROUND(I182*H182,2)</f>
        <v>0</v>
      </c>
      <c r="K182" s="221"/>
      <c r="L182" s="44"/>
      <c r="M182" s="222" t="s">
        <v>1</v>
      </c>
      <c r="N182" s="223" t="s">
        <v>40</v>
      </c>
      <c r="O182" s="91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6" t="s">
        <v>126</v>
      </c>
      <c r="AT182" s="226" t="s">
        <v>122</v>
      </c>
      <c r="AU182" s="226" t="s">
        <v>85</v>
      </c>
      <c r="AY182" s="17" t="s">
        <v>120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7" t="s">
        <v>83</v>
      </c>
      <c r="BK182" s="227">
        <f>ROUND(I182*H182,2)</f>
        <v>0</v>
      </c>
      <c r="BL182" s="17" t="s">
        <v>126</v>
      </c>
      <c r="BM182" s="226" t="s">
        <v>246</v>
      </c>
    </row>
    <row r="183" spans="1:51" s="13" customFormat="1" ht="12">
      <c r="A183" s="13"/>
      <c r="B183" s="228"/>
      <c r="C183" s="229"/>
      <c r="D183" s="230" t="s">
        <v>128</v>
      </c>
      <c r="E183" s="231" t="s">
        <v>1</v>
      </c>
      <c r="F183" s="232" t="s">
        <v>247</v>
      </c>
      <c r="G183" s="229"/>
      <c r="H183" s="231" t="s">
        <v>1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8" t="s">
        <v>128</v>
      </c>
      <c r="AU183" s="238" t="s">
        <v>85</v>
      </c>
      <c r="AV183" s="13" t="s">
        <v>83</v>
      </c>
      <c r="AW183" s="13" t="s">
        <v>31</v>
      </c>
      <c r="AX183" s="13" t="s">
        <v>75</v>
      </c>
      <c r="AY183" s="238" t="s">
        <v>120</v>
      </c>
    </row>
    <row r="184" spans="1:51" s="14" customFormat="1" ht="12">
      <c r="A184" s="14"/>
      <c r="B184" s="239"/>
      <c r="C184" s="240"/>
      <c r="D184" s="230" t="s">
        <v>128</v>
      </c>
      <c r="E184" s="241" t="s">
        <v>1</v>
      </c>
      <c r="F184" s="242" t="s">
        <v>243</v>
      </c>
      <c r="G184" s="240"/>
      <c r="H184" s="243">
        <v>23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9" t="s">
        <v>128</v>
      </c>
      <c r="AU184" s="249" t="s">
        <v>85</v>
      </c>
      <c r="AV184" s="14" t="s">
        <v>85</v>
      </c>
      <c r="AW184" s="14" t="s">
        <v>31</v>
      </c>
      <c r="AX184" s="14" t="s">
        <v>83</v>
      </c>
      <c r="AY184" s="249" t="s">
        <v>120</v>
      </c>
    </row>
    <row r="185" spans="1:65" s="2" customFormat="1" ht="24.15" customHeight="1">
      <c r="A185" s="38"/>
      <c r="B185" s="39"/>
      <c r="C185" s="215" t="s">
        <v>248</v>
      </c>
      <c r="D185" s="215" t="s">
        <v>122</v>
      </c>
      <c r="E185" s="216" t="s">
        <v>249</v>
      </c>
      <c r="F185" s="217" t="s">
        <v>250</v>
      </c>
      <c r="G185" s="218" t="s">
        <v>154</v>
      </c>
      <c r="H185" s="219">
        <v>595</v>
      </c>
      <c r="I185" s="220"/>
      <c r="J185" s="219">
        <f>ROUND(I185*H185,2)</f>
        <v>0</v>
      </c>
      <c r="K185" s="221"/>
      <c r="L185" s="44"/>
      <c r="M185" s="222" t="s">
        <v>1</v>
      </c>
      <c r="N185" s="223" t="s">
        <v>40</v>
      </c>
      <c r="O185" s="91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6" t="s">
        <v>126</v>
      </c>
      <c r="AT185" s="226" t="s">
        <v>122</v>
      </c>
      <c r="AU185" s="226" t="s">
        <v>85</v>
      </c>
      <c r="AY185" s="17" t="s">
        <v>120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7" t="s">
        <v>83</v>
      </c>
      <c r="BK185" s="227">
        <f>ROUND(I185*H185,2)</f>
        <v>0</v>
      </c>
      <c r="BL185" s="17" t="s">
        <v>126</v>
      </c>
      <c r="BM185" s="226" t="s">
        <v>251</v>
      </c>
    </row>
    <row r="186" spans="1:51" s="13" customFormat="1" ht="12">
      <c r="A186" s="13"/>
      <c r="B186" s="228"/>
      <c r="C186" s="229"/>
      <c r="D186" s="230" t="s">
        <v>128</v>
      </c>
      <c r="E186" s="231" t="s">
        <v>1</v>
      </c>
      <c r="F186" s="232" t="s">
        <v>252</v>
      </c>
      <c r="G186" s="229"/>
      <c r="H186" s="231" t="s">
        <v>1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8" t="s">
        <v>128</v>
      </c>
      <c r="AU186" s="238" t="s">
        <v>85</v>
      </c>
      <c r="AV186" s="13" t="s">
        <v>83</v>
      </c>
      <c r="AW186" s="13" t="s">
        <v>31</v>
      </c>
      <c r="AX186" s="13" t="s">
        <v>75</v>
      </c>
      <c r="AY186" s="238" t="s">
        <v>120</v>
      </c>
    </row>
    <row r="187" spans="1:51" s="14" customFormat="1" ht="12">
      <c r="A187" s="14"/>
      <c r="B187" s="239"/>
      <c r="C187" s="240"/>
      <c r="D187" s="230" t="s">
        <v>128</v>
      </c>
      <c r="E187" s="241" t="s">
        <v>1</v>
      </c>
      <c r="F187" s="242" t="s">
        <v>253</v>
      </c>
      <c r="G187" s="240"/>
      <c r="H187" s="243">
        <v>375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9" t="s">
        <v>128</v>
      </c>
      <c r="AU187" s="249" t="s">
        <v>85</v>
      </c>
      <c r="AV187" s="14" t="s">
        <v>85</v>
      </c>
      <c r="AW187" s="14" t="s">
        <v>31</v>
      </c>
      <c r="AX187" s="14" t="s">
        <v>75</v>
      </c>
      <c r="AY187" s="249" t="s">
        <v>120</v>
      </c>
    </row>
    <row r="188" spans="1:51" s="13" customFormat="1" ht="12">
      <c r="A188" s="13"/>
      <c r="B188" s="228"/>
      <c r="C188" s="229"/>
      <c r="D188" s="230" t="s">
        <v>128</v>
      </c>
      <c r="E188" s="231" t="s">
        <v>1</v>
      </c>
      <c r="F188" s="232" t="s">
        <v>254</v>
      </c>
      <c r="G188" s="229"/>
      <c r="H188" s="231" t="s">
        <v>1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8" t="s">
        <v>128</v>
      </c>
      <c r="AU188" s="238" t="s">
        <v>85</v>
      </c>
      <c r="AV188" s="13" t="s">
        <v>83</v>
      </c>
      <c r="AW188" s="13" t="s">
        <v>31</v>
      </c>
      <c r="AX188" s="13" t="s">
        <v>75</v>
      </c>
      <c r="AY188" s="238" t="s">
        <v>120</v>
      </c>
    </row>
    <row r="189" spans="1:51" s="14" customFormat="1" ht="12">
      <c r="A189" s="14"/>
      <c r="B189" s="239"/>
      <c r="C189" s="240"/>
      <c r="D189" s="230" t="s">
        <v>128</v>
      </c>
      <c r="E189" s="241" t="s">
        <v>1</v>
      </c>
      <c r="F189" s="242" t="s">
        <v>255</v>
      </c>
      <c r="G189" s="240"/>
      <c r="H189" s="243">
        <v>70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9" t="s">
        <v>128</v>
      </c>
      <c r="AU189" s="249" t="s">
        <v>85</v>
      </c>
      <c r="AV189" s="14" t="s">
        <v>85</v>
      </c>
      <c r="AW189" s="14" t="s">
        <v>31</v>
      </c>
      <c r="AX189" s="14" t="s">
        <v>75</v>
      </c>
      <c r="AY189" s="249" t="s">
        <v>120</v>
      </c>
    </row>
    <row r="190" spans="1:51" s="13" customFormat="1" ht="12">
      <c r="A190" s="13"/>
      <c r="B190" s="228"/>
      <c r="C190" s="229"/>
      <c r="D190" s="230" t="s">
        <v>128</v>
      </c>
      <c r="E190" s="231" t="s">
        <v>1</v>
      </c>
      <c r="F190" s="232" t="s">
        <v>256</v>
      </c>
      <c r="G190" s="229"/>
      <c r="H190" s="231" t="s">
        <v>1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8" t="s">
        <v>128</v>
      </c>
      <c r="AU190" s="238" t="s">
        <v>85</v>
      </c>
      <c r="AV190" s="13" t="s">
        <v>83</v>
      </c>
      <c r="AW190" s="13" t="s">
        <v>31</v>
      </c>
      <c r="AX190" s="13" t="s">
        <v>75</v>
      </c>
      <c r="AY190" s="238" t="s">
        <v>120</v>
      </c>
    </row>
    <row r="191" spans="1:51" s="14" customFormat="1" ht="12">
      <c r="A191" s="14"/>
      <c r="B191" s="239"/>
      <c r="C191" s="240"/>
      <c r="D191" s="230" t="s">
        <v>128</v>
      </c>
      <c r="E191" s="241" t="s">
        <v>1</v>
      </c>
      <c r="F191" s="242" t="s">
        <v>257</v>
      </c>
      <c r="G191" s="240"/>
      <c r="H191" s="243">
        <v>150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9" t="s">
        <v>128</v>
      </c>
      <c r="AU191" s="249" t="s">
        <v>85</v>
      </c>
      <c r="AV191" s="14" t="s">
        <v>85</v>
      </c>
      <c r="AW191" s="14" t="s">
        <v>31</v>
      </c>
      <c r="AX191" s="14" t="s">
        <v>75</v>
      </c>
      <c r="AY191" s="249" t="s">
        <v>120</v>
      </c>
    </row>
    <row r="192" spans="1:51" s="15" customFormat="1" ht="12">
      <c r="A192" s="15"/>
      <c r="B192" s="264"/>
      <c r="C192" s="265"/>
      <c r="D192" s="230" t="s">
        <v>128</v>
      </c>
      <c r="E192" s="266" t="s">
        <v>1</v>
      </c>
      <c r="F192" s="267" t="s">
        <v>258</v>
      </c>
      <c r="G192" s="265"/>
      <c r="H192" s="268">
        <v>595</v>
      </c>
      <c r="I192" s="269"/>
      <c r="J192" s="265"/>
      <c r="K192" s="265"/>
      <c r="L192" s="270"/>
      <c r="M192" s="271"/>
      <c r="N192" s="272"/>
      <c r="O192" s="272"/>
      <c r="P192" s="272"/>
      <c r="Q192" s="272"/>
      <c r="R192" s="272"/>
      <c r="S192" s="272"/>
      <c r="T192" s="27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4" t="s">
        <v>128</v>
      </c>
      <c r="AU192" s="274" t="s">
        <v>85</v>
      </c>
      <c r="AV192" s="15" t="s">
        <v>126</v>
      </c>
      <c r="AW192" s="15" t="s">
        <v>31</v>
      </c>
      <c r="AX192" s="15" t="s">
        <v>83</v>
      </c>
      <c r="AY192" s="274" t="s">
        <v>120</v>
      </c>
    </row>
    <row r="193" spans="1:65" s="2" customFormat="1" ht="24.15" customHeight="1">
      <c r="A193" s="38"/>
      <c r="B193" s="39"/>
      <c r="C193" s="215" t="s">
        <v>259</v>
      </c>
      <c r="D193" s="215" t="s">
        <v>122</v>
      </c>
      <c r="E193" s="216" t="s">
        <v>260</v>
      </c>
      <c r="F193" s="217" t="s">
        <v>261</v>
      </c>
      <c r="G193" s="218" t="s">
        <v>154</v>
      </c>
      <c r="H193" s="219">
        <v>300</v>
      </c>
      <c r="I193" s="220"/>
      <c r="J193" s="219">
        <f>ROUND(I193*H193,2)</f>
        <v>0</v>
      </c>
      <c r="K193" s="221"/>
      <c r="L193" s="44"/>
      <c r="M193" s="222" t="s">
        <v>1</v>
      </c>
      <c r="N193" s="223" t="s">
        <v>40</v>
      </c>
      <c r="O193" s="91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6" t="s">
        <v>126</v>
      </c>
      <c r="AT193" s="226" t="s">
        <v>122</v>
      </c>
      <c r="AU193" s="226" t="s">
        <v>85</v>
      </c>
      <c r="AY193" s="17" t="s">
        <v>120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7" t="s">
        <v>83</v>
      </c>
      <c r="BK193" s="227">
        <f>ROUND(I193*H193,2)</f>
        <v>0</v>
      </c>
      <c r="BL193" s="17" t="s">
        <v>126</v>
      </c>
      <c r="BM193" s="226" t="s">
        <v>262</v>
      </c>
    </row>
    <row r="194" spans="1:51" s="13" customFormat="1" ht="12">
      <c r="A194" s="13"/>
      <c r="B194" s="228"/>
      <c r="C194" s="229"/>
      <c r="D194" s="230" t="s">
        <v>128</v>
      </c>
      <c r="E194" s="231" t="s">
        <v>1</v>
      </c>
      <c r="F194" s="232" t="s">
        <v>263</v>
      </c>
      <c r="G194" s="229"/>
      <c r="H194" s="231" t="s">
        <v>1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8" t="s">
        <v>128</v>
      </c>
      <c r="AU194" s="238" t="s">
        <v>85</v>
      </c>
      <c r="AV194" s="13" t="s">
        <v>83</v>
      </c>
      <c r="AW194" s="13" t="s">
        <v>31</v>
      </c>
      <c r="AX194" s="13" t="s">
        <v>75</v>
      </c>
      <c r="AY194" s="238" t="s">
        <v>120</v>
      </c>
    </row>
    <row r="195" spans="1:51" s="14" customFormat="1" ht="12">
      <c r="A195" s="14"/>
      <c r="B195" s="239"/>
      <c r="C195" s="240"/>
      <c r="D195" s="230" t="s">
        <v>128</v>
      </c>
      <c r="E195" s="241" t="s">
        <v>1</v>
      </c>
      <c r="F195" s="242" t="s">
        <v>264</v>
      </c>
      <c r="G195" s="240"/>
      <c r="H195" s="243">
        <v>300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9" t="s">
        <v>128</v>
      </c>
      <c r="AU195" s="249" t="s">
        <v>85</v>
      </c>
      <c r="AV195" s="14" t="s">
        <v>85</v>
      </c>
      <c r="AW195" s="14" t="s">
        <v>31</v>
      </c>
      <c r="AX195" s="14" t="s">
        <v>83</v>
      </c>
      <c r="AY195" s="249" t="s">
        <v>120</v>
      </c>
    </row>
    <row r="196" spans="1:65" s="2" customFormat="1" ht="24.15" customHeight="1">
      <c r="A196" s="38"/>
      <c r="B196" s="39"/>
      <c r="C196" s="215" t="s">
        <v>265</v>
      </c>
      <c r="D196" s="215" t="s">
        <v>122</v>
      </c>
      <c r="E196" s="216" t="s">
        <v>266</v>
      </c>
      <c r="F196" s="217" t="s">
        <v>267</v>
      </c>
      <c r="G196" s="218" t="s">
        <v>154</v>
      </c>
      <c r="H196" s="219">
        <v>23</v>
      </c>
      <c r="I196" s="220"/>
      <c r="J196" s="219">
        <f>ROUND(I196*H196,2)</f>
        <v>0</v>
      </c>
      <c r="K196" s="221"/>
      <c r="L196" s="44"/>
      <c r="M196" s="222" t="s">
        <v>1</v>
      </c>
      <c r="N196" s="223" t="s">
        <v>40</v>
      </c>
      <c r="O196" s="91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6" t="s">
        <v>126</v>
      </c>
      <c r="AT196" s="226" t="s">
        <v>122</v>
      </c>
      <c r="AU196" s="226" t="s">
        <v>85</v>
      </c>
      <c r="AY196" s="17" t="s">
        <v>120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7" t="s">
        <v>83</v>
      </c>
      <c r="BK196" s="227">
        <f>ROUND(I196*H196,2)</f>
        <v>0</v>
      </c>
      <c r="BL196" s="17" t="s">
        <v>126</v>
      </c>
      <c r="BM196" s="226" t="s">
        <v>268</v>
      </c>
    </row>
    <row r="197" spans="1:51" s="13" customFormat="1" ht="12">
      <c r="A197" s="13"/>
      <c r="B197" s="228"/>
      <c r="C197" s="229"/>
      <c r="D197" s="230" t="s">
        <v>128</v>
      </c>
      <c r="E197" s="231" t="s">
        <v>1</v>
      </c>
      <c r="F197" s="232" t="s">
        <v>247</v>
      </c>
      <c r="G197" s="229"/>
      <c r="H197" s="231" t="s">
        <v>1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8" t="s">
        <v>128</v>
      </c>
      <c r="AU197" s="238" t="s">
        <v>85</v>
      </c>
      <c r="AV197" s="13" t="s">
        <v>83</v>
      </c>
      <c r="AW197" s="13" t="s">
        <v>31</v>
      </c>
      <c r="AX197" s="13" t="s">
        <v>75</v>
      </c>
      <c r="AY197" s="238" t="s">
        <v>120</v>
      </c>
    </row>
    <row r="198" spans="1:51" s="14" customFormat="1" ht="12">
      <c r="A198" s="14"/>
      <c r="B198" s="239"/>
      <c r="C198" s="240"/>
      <c r="D198" s="230" t="s">
        <v>128</v>
      </c>
      <c r="E198" s="241" t="s">
        <v>1</v>
      </c>
      <c r="F198" s="242" t="s">
        <v>243</v>
      </c>
      <c r="G198" s="240"/>
      <c r="H198" s="243">
        <v>23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9" t="s">
        <v>128</v>
      </c>
      <c r="AU198" s="249" t="s">
        <v>85</v>
      </c>
      <c r="AV198" s="14" t="s">
        <v>85</v>
      </c>
      <c r="AW198" s="14" t="s">
        <v>31</v>
      </c>
      <c r="AX198" s="14" t="s">
        <v>83</v>
      </c>
      <c r="AY198" s="249" t="s">
        <v>120</v>
      </c>
    </row>
    <row r="199" spans="1:65" s="2" customFormat="1" ht="24.15" customHeight="1">
      <c r="A199" s="38"/>
      <c r="B199" s="39"/>
      <c r="C199" s="215" t="s">
        <v>269</v>
      </c>
      <c r="D199" s="215" t="s">
        <v>122</v>
      </c>
      <c r="E199" s="216" t="s">
        <v>270</v>
      </c>
      <c r="F199" s="217" t="s">
        <v>271</v>
      </c>
      <c r="G199" s="218" t="s">
        <v>154</v>
      </c>
      <c r="H199" s="219">
        <v>745</v>
      </c>
      <c r="I199" s="220"/>
      <c r="J199" s="219">
        <f>ROUND(I199*H199,2)</f>
        <v>0</v>
      </c>
      <c r="K199" s="221"/>
      <c r="L199" s="44"/>
      <c r="M199" s="222" t="s">
        <v>1</v>
      </c>
      <c r="N199" s="223" t="s">
        <v>40</v>
      </c>
      <c r="O199" s="91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6" t="s">
        <v>126</v>
      </c>
      <c r="AT199" s="226" t="s">
        <v>122</v>
      </c>
      <c r="AU199" s="226" t="s">
        <v>85</v>
      </c>
      <c r="AY199" s="17" t="s">
        <v>120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7" t="s">
        <v>83</v>
      </c>
      <c r="BK199" s="227">
        <f>ROUND(I199*H199,2)</f>
        <v>0</v>
      </c>
      <c r="BL199" s="17" t="s">
        <v>126</v>
      </c>
      <c r="BM199" s="226" t="s">
        <v>272</v>
      </c>
    </row>
    <row r="200" spans="1:51" s="13" customFormat="1" ht="12">
      <c r="A200" s="13"/>
      <c r="B200" s="228"/>
      <c r="C200" s="229"/>
      <c r="D200" s="230" t="s">
        <v>128</v>
      </c>
      <c r="E200" s="231" t="s">
        <v>1</v>
      </c>
      <c r="F200" s="232" t="s">
        <v>263</v>
      </c>
      <c r="G200" s="229"/>
      <c r="H200" s="231" t="s">
        <v>1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8" t="s">
        <v>128</v>
      </c>
      <c r="AU200" s="238" t="s">
        <v>85</v>
      </c>
      <c r="AV200" s="13" t="s">
        <v>83</v>
      </c>
      <c r="AW200" s="13" t="s">
        <v>31</v>
      </c>
      <c r="AX200" s="13" t="s">
        <v>75</v>
      </c>
      <c r="AY200" s="238" t="s">
        <v>120</v>
      </c>
    </row>
    <row r="201" spans="1:51" s="14" customFormat="1" ht="12">
      <c r="A201" s="14"/>
      <c r="B201" s="239"/>
      <c r="C201" s="240"/>
      <c r="D201" s="230" t="s">
        <v>128</v>
      </c>
      <c r="E201" s="241" t="s">
        <v>1</v>
      </c>
      <c r="F201" s="242" t="s">
        <v>264</v>
      </c>
      <c r="G201" s="240"/>
      <c r="H201" s="243">
        <v>300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9" t="s">
        <v>128</v>
      </c>
      <c r="AU201" s="249" t="s">
        <v>85</v>
      </c>
      <c r="AV201" s="14" t="s">
        <v>85</v>
      </c>
      <c r="AW201" s="14" t="s">
        <v>31</v>
      </c>
      <c r="AX201" s="14" t="s">
        <v>75</v>
      </c>
      <c r="AY201" s="249" t="s">
        <v>120</v>
      </c>
    </row>
    <row r="202" spans="1:51" s="13" customFormat="1" ht="12">
      <c r="A202" s="13"/>
      <c r="B202" s="228"/>
      <c r="C202" s="229"/>
      <c r="D202" s="230" t="s">
        <v>128</v>
      </c>
      <c r="E202" s="231" t="s">
        <v>1</v>
      </c>
      <c r="F202" s="232" t="s">
        <v>252</v>
      </c>
      <c r="G202" s="229"/>
      <c r="H202" s="231" t="s">
        <v>1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8" t="s">
        <v>128</v>
      </c>
      <c r="AU202" s="238" t="s">
        <v>85</v>
      </c>
      <c r="AV202" s="13" t="s">
        <v>83</v>
      </c>
      <c r="AW202" s="13" t="s">
        <v>31</v>
      </c>
      <c r="AX202" s="13" t="s">
        <v>75</v>
      </c>
      <c r="AY202" s="238" t="s">
        <v>120</v>
      </c>
    </row>
    <row r="203" spans="1:51" s="14" customFormat="1" ht="12">
      <c r="A203" s="14"/>
      <c r="B203" s="239"/>
      <c r="C203" s="240"/>
      <c r="D203" s="230" t="s">
        <v>128</v>
      </c>
      <c r="E203" s="241" t="s">
        <v>1</v>
      </c>
      <c r="F203" s="242" t="s">
        <v>253</v>
      </c>
      <c r="G203" s="240"/>
      <c r="H203" s="243">
        <v>375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9" t="s">
        <v>128</v>
      </c>
      <c r="AU203" s="249" t="s">
        <v>85</v>
      </c>
      <c r="AV203" s="14" t="s">
        <v>85</v>
      </c>
      <c r="AW203" s="14" t="s">
        <v>31</v>
      </c>
      <c r="AX203" s="14" t="s">
        <v>75</v>
      </c>
      <c r="AY203" s="249" t="s">
        <v>120</v>
      </c>
    </row>
    <row r="204" spans="1:51" s="13" customFormat="1" ht="12">
      <c r="A204" s="13"/>
      <c r="B204" s="228"/>
      <c r="C204" s="229"/>
      <c r="D204" s="230" t="s">
        <v>128</v>
      </c>
      <c r="E204" s="231" t="s">
        <v>1</v>
      </c>
      <c r="F204" s="232" t="s">
        <v>254</v>
      </c>
      <c r="G204" s="229"/>
      <c r="H204" s="231" t="s">
        <v>1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8" t="s">
        <v>128</v>
      </c>
      <c r="AU204" s="238" t="s">
        <v>85</v>
      </c>
      <c r="AV204" s="13" t="s">
        <v>83</v>
      </c>
      <c r="AW204" s="13" t="s">
        <v>31</v>
      </c>
      <c r="AX204" s="13" t="s">
        <v>75</v>
      </c>
      <c r="AY204" s="238" t="s">
        <v>120</v>
      </c>
    </row>
    <row r="205" spans="1:51" s="14" customFormat="1" ht="12">
      <c r="A205" s="14"/>
      <c r="B205" s="239"/>
      <c r="C205" s="240"/>
      <c r="D205" s="230" t="s">
        <v>128</v>
      </c>
      <c r="E205" s="241" t="s">
        <v>1</v>
      </c>
      <c r="F205" s="242" t="s">
        <v>255</v>
      </c>
      <c r="G205" s="240"/>
      <c r="H205" s="243">
        <v>70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9" t="s">
        <v>128</v>
      </c>
      <c r="AU205" s="249" t="s">
        <v>85</v>
      </c>
      <c r="AV205" s="14" t="s">
        <v>85</v>
      </c>
      <c r="AW205" s="14" t="s">
        <v>31</v>
      </c>
      <c r="AX205" s="14" t="s">
        <v>75</v>
      </c>
      <c r="AY205" s="249" t="s">
        <v>120</v>
      </c>
    </row>
    <row r="206" spans="1:51" s="15" customFormat="1" ht="12">
      <c r="A206" s="15"/>
      <c r="B206" s="264"/>
      <c r="C206" s="265"/>
      <c r="D206" s="230" t="s">
        <v>128</v>
      </c>
      <c r="E206" s="266" t="s">
        <v>1</v>
      </c>
      <c r="F206" s="267" t="s">
        <v>258</v>
      </c>
      <c r="G206" s="265"/>
      <c r="H206" s="268">
        <v>745</v>
      </c>
      <c r="I206" s="269"/>
      <c r="J206" s="265"/>
      <c r="K206" s="265"/>
      <c r="L206" s="270"/>
      <c r="M206" s="271"/>
      <c r="N206" s="272"/>
      <c r="O206" s="272"/>
      <c r="P206" s="272"/>
      <c r="Q206" s="272"/>
      <c r="R206" s="272"/>
      <c r="S206" s="272"/>
      <c r="T206" s="27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4" t="s">
        <v>128</v>
      </c>
      <c r="AU206" s="274" t="s">
        <v>85</v>
      </c>
      <c r="AV206" s="15" t="s">
        <v>126</v>
      </c>
      <c r="AW206" s="15" t="s">
        <v>31</v>
      </c>
      <c r="AX206" s="15" t="s">
        <v>83</v>
      </c>
      <c r="AY206" s="274" t="s">
        <v>120</v>
      </c>
    </row>
    <row r="207" spans="1:65" s="2" customFormat="1" ht="24.15" customHeight="1">
      <c r="A207" s="38"/>
      <c r="B207" s="39"/>
      <c r="C207" s="215" t="s">
        <v>273</v>
      </c>
      <c r="D207" s="215" t="s">
        <v>122</v>
      </c>
      <c r="E207" s="216" t="s">
        <v>274</v>
      </c>
      <c r="F207" s="217" t="s">
        <v>275</v>
      </c>
      <c r="G207" s="218" t="s">
        <v>154</v>
      </c>
      <c r="H207" s="219">
        <v>870</v>
      </c>
      <c r="I207" s="220"/>
      <c r="J207" s="219">
        <f>ROUND(I207*H207,2)</f>
        <v>0</v>
      </c>
      <c r="K207" s="221"/>
      <c r="L207" s="44"/>
      <c r="M207" s="222" t="s">
        <v>1</v>
      </c>
      <c r="N207" s="223" t="s">
        <v>40</v>
      </c>
      <c r="O207" s="91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6" t="s">
        <v>126</v>
      </c>
      <c r="AT207" s="226" t="s">
        <v>122</v>
      </c>
      <c r="AU207" s="226" t="s">
        <v>85</v>
      </c>
      <c r="AY207" s="17" t="s">
        <v>120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7" t="s">
        <v>83</v>
      </c>
      <c r="BK207" s="227">
        <f>ROUND(I207*H207,2)</f>
        <v>0</v>
      </c>
      <c r="BL207" s="17" t="s">
        <v>126</v>
      </c>
      <c r="BM207" s="226" t="s">
        <v>276</v>
      </c>
    </row>
    <row r="208" spans="1:51" s="13" customFormat="1" ht="12">
      <c r="A208" s="13"/>
      <c r="B208" s="228"/>
      <c r="C208" s="229"/>
      <c r="D208" s="230" t="s">
        <v>128</v>
      </c>
      <c r="E208" s="231" t="s">
        <v>1</v>
      </c>
      <c r="F208" s="232" t="s">
        <v>277</v>
      </c>
      <c r="G208" s="229"/>
      <c r="H208" s="231" t="s">
        <v>1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8" t="s">
        <v>128</v>
      </c>
      <c r="AU208" s="238" t="s">
        <v>85</v>
      </c>
      <c r="AV208" s="13" t="s">
        <v>83</v>
      </c>
      <c r="AW208" s="13" t="s">
        <v>31</v>
      </c>
      <c r="AX208" s="13" t="s">
        <v>75</v>
      </c>
      <c r="AY208" s="238" t="s">
        <v>120</v>
      </c>
    </row>
    <row r="209" spans="1:51" s="14" customFormat="1" ht="12">
      <c r="A209" s="14"/>
      <c r="B209" s="239"/>
      <c r="C209" s="240"/>
      <c r="D209" s="230" t="s">
        <v>128</v>
      </c>
      <c r="E209" s="241" t="s">
        <v>1</v>
      </c>
      <c r="F209" s="242" t="s">
        <v>278</v>
      </c>
      <c r="G209" s="240"/>
      <c r="H209" s="243">
        <v>870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9" t="s">
        <v>128</v>
      </c>
      <c r="AU209" s="249" t="s">
        <v>85</v>
      </c>
      <c r="AV209" s="14" t="s">
        <v>85</v>
      </c>
      <c r="AW209" s="14" t="s">
        <v>31</v>
      </c>
      <c r="AX209" s="14" t="s">
        <v>83</v>
      </c>
      <c r="AY209" s="249" t="s">
        <v>120</v>
      </c>
    </row>
    <row r="210" spans="1:65" s="2" customFormat="1" ht="24.15" customHeight="1">
      <c r="A210" s="38"/>
      <c r="B210" s="39"/>
      <c r="C210" s="215" t="s">
        <v>279</v>
      </c>
      <c r="D210" s="215" t="s">
        <v>122</v>
      </c>
      <c r="E210" s="216" t="s">
        <v>280</v>
      </c>
      <c r="F210" s="217" t="s">
        <v>281</v>
      </c>
      <c r="G210" s="218" t="s">
        <v>154</v>
      </c>
      <c r="H210" s="219">
        <v>300</v>
      </c>
      <c r="I210" s="220"/>
      <c r="J210" s="219">
        <f>ROUND(I210*H210,2)</f>
        <v>0</v>
      </c>
      <c r="K210" s="221"/>
      <c r="L210" s="44"/>
      <c r="M210" s="222" t="s">
        <v>1</v>
      </c>
      <c r="N210" s="223" t="s">
        <v>40</v>
      </c>
      <c r="O210" s="91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6" t="s">
        <v>126</v>
      </c>
      <c r="AT210" s="226" t="s">
        <v>122</v>
      </c>
      <c r="AU210" s="226" t="s">
        <v>85</v>
      </c>
      <c r="AY210" s="17" t="s">
        <v>120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7" t="s">
        <v>83</v>
      </c>
      <c r="BK210" s="227">
        <f>ROUND(I210*H210,2)</f>
        <v>0</v>
      </c>
      <c r="BL210" s="17" t="s">
        <v>126</v>
      </c>
      <c r="BM210" s="226" t="s">
        <v>282</v>
      </c>
    </row>
    <row r="211" spans="1:51" s="13" customFormat="1" ht="12">
      <c r="A211" s="13"/>
      <c r="B211" s="228"/>
      <c r="C211" s="229"/>
      <c r="D211" s="230" t="s">
        <v>128</v>
      </c>
      <c r="E211" s="231" t="s">
        <v>1</v>
      </c>
      <c r="F211" s="232" t="s">
        <v>263</v>
      </c>
      <c r="G211" s="229"/>
      <c r="H211" s="231" t="s">
        <v>1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8" t="s">
        <v>128</v>
      </c>
      <c r="AU211" s="238" t="s">
        <v>85</v>
      </c>
      <c r="AV211" s="13" t="s">
        <v>83</v>
      </c>
      <c r="AW211" s="13" t="s">
        <v>31</v>
      </c>
      <c r="AX211" s="13" t="s">
        <v>75</v>
      </c>
      <c r="AY211" s="238" t="s">
        <v>120</v>
      </c>
    </row>
    <row r="212" spans="1:51" s="14" customFormat="1" ht="12">
      <c r="A212" s="14"/>
      <c r="B212" s="239"/>
      <c r="C212" s="240"/>
      <c r="D212" s="230" t="s">
        <v>128</v>
      </c>
      <c r="E212" s="241" t="s">
        <v>1</v>
      </c>
      <c r="F212" s="242" t="s">
        <v>264</v>
      </c>
      <c r="G212" s="240"/>
      <c r="H212" s="243">
        <v>300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9" t="s">
        <v>128</v>
      </c>
      <c r="AU212" s="249" t="s">
        <v>85</v>
      </c>
      <c r="AV212" s="14" t="s">
        <v>85</v>
      </c>
      <c r="AW212" s="14" t="s">
        <v>31</v>
      </c>
      <c r="AX212" s="14" t="s">
        <v>83</v>
      </c>
      <c r="AY212" s="249" t="s">
        <v>120</v>
      </c>
    </row>
    <row r="213" spans="1:65" s="2" customFormat="1" ht="33" customHeight="1">
      <c r="A213" s="38"/>
      <c r="B213" s="39"/>
      <c r="C213" s="215" t="s">
        <v>283</v>
      </c>
      <c r="D213" s="215" t="s">
        <v>122</v>
      </c>
      <c r="E213" s="216" t="s">
        <v>284</v>
      </c>
      <c r="F213" s="217" t="s">
        <v>285</v>
      </c>
      <c r="G213" s="218" t="s">
        <v>154</v>
      </c>
      <c r="H213" s="219">
        <v>550</v>
      </c>
      <c r="I213" s="220"/>
      <c r="J213" s="219">
        <f>ROUND(I213*H213,2)</f>
        <v>0</v>
      </c>
      <c r="K213" s="221"/>
      <c r="L213" s="44"/>
      <c r="M213" s="222" t="s">
        <v>1</v>
      </c>
      <c r="N213" s="223" t="s">
        <v>40</v>
      </c>
      <c r="O213" s="91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6" t="s">
        <v>126</v>
      </c>
      <c r="AT213" s="226" t="s">
        <v>122</v>
      </c>
      <c r="AU213" s="226" t="s">
        <v>85</v>
      </c>
      <c r="AY213" s="17" t="s">
        <v>120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7" t="s">
        <v>83</v>
      </c>
      <c r="BK213" s="227">
        <f>ROUND(I213*H213,2)</f>
        <v>0</v>
      </c>
      <c r="BL213" s="17" t="s">
        <v>126</v>
      </c>
      <c r="BM213" s="226" t="s">
        <v>286</v>
      </c>
    </row>
    <row r="214" spans="1:51" s="13" customFormat="1" ht="12">
      <c r="A214" s="13"/>
      <c r="B214" s="228"/>
      <c r="C214" s="229"/>
      <c r="D214" s="230" t="s">
        <v>128</v>
      </c>
      <c r="E214" s="231" t="s">
        <v>1</v>
      </c>
      <c r="F214" s="232" t="s">
        <v>287</v>
      </c>
      <c r="G214" s="229"/>
      <c r="H214" s="231" t="s">
        <v>1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8" t="s">
        <v>128</v>
      </c>
      <c r="AU214" s="238" t="s">
        <v>85</v>
      </c>
      <c r="AV214" s="13" t="s">
        <v>83</v>
      </c>
      <c r="AW214" s="13" t="s">
        <v>31</v>
      </c>
      <c r="AX214" s="13" t="s">
        <v>75</v>
      </c>
      <c r="AY214" s="238" t="s">
        <v>120</v>
      </c>
    </row>
    <row r="215" spans="1:51" s="14" customFormat="1" ht="12">
      <c r="A215" s="14"/>
      <c r="B215" s="239"/>
      <c r="C215" s="240"/>
      <c r="D215" s="230" t="s">
        <v>128</v>
      </c>
      <c r="E215" s="241" t="s">
        <v>1</v>
      </c>
      <c r="F215" s="242" t="s">
        <v>288</v>
      </c>
      <c r="G215" s="240"/>
      <c r="H215" s="243">
        <v>550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9" t="s">
        <v>128</v>
      </c>
      <c r="AU215" s="249" t="s">
        <v>85</v>
      </c>
      <c r="AV215" s="14" t="s">
        <v>85</v>
      </c>
      <c r="AW215" s="14" t="s">
        <v>31</v>
      </c>
      <c r="AX215" s="14" t="s">
        <v>83</v>
      </c>
      <c r="AY215" s="249" t="s">
        <v>120</v>
      </c>
    </row>
    <row r="216" spans="1:65" s="2" customFormat="1" ht="33" customHeight="1">
      <c r="A216" s="38"/>
      <c r="B216" s="39"/>
      <c r="C216" s="215" t="s">
        <v>289</v>
      </c>
      <c r="D216" s="215" t="s">
        <v>122</v>
      </c>
      <c r="E216" s="216" t="s">
        <v>290</v>
      </c>
      <c r="F216" s="217" t="s">
        <v>291</v>
      </c>
      <c r="G216" s="218" t="s">
        <v>154</v>
      </c>
      <c r="H216" s="219">
        <v>620</v>
      </c>
      <c r="I216" s="220"/>
      <c r="J216" s="219">
        <f>ROUND(I216*H216,2)</f>
        <v>0</v>
      </c>
      <c r="K216" s="221"/>
      <c r="L216" s="44"/>
      <c r="M216" s="222" t="s">
        <v>1</v>
      </c>
      <c r="N216" s="223" t="s">
        <v>40</v>
      </c>
      <c r="O216" s="91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6" t="s">
        <v>126</v>
      </c>
      <c r="AT216" s="226" t="s">
        <v>122</v>
      </c>
      <c r="AU216" s="226" t="s">
        <v>85</v>
      </c>
      <c r="AY216" s="17" t="s">
        <v>120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7" t="s">
        <v>83</v>
      </c>
      <c r="BK216" s="227">
        <f>ROUND(I216*H216,2)</f>
        <v>0</v>
      </c>
      <c r="BL216" s="17" t="s">
        <v>126</v>
      </c>
      <c r="BM216" s="226" t="s">
        <v>292</v>
      </c>
    </row>
    <row r="217" spans="1:51" s="13" customFormat="1" ht="12">
      <c r="A217" s="13"/>
      <c r="B217" s="228"/>
      <c r="C217" s="229"/>
      <c r="D217" s="230" t="s">
        <v>128</v>
      </c>
      <c r="E217" s="231" t="s">
        <v>1</v>
      </c>
      <c r="F217" s="232" t="s">
        <v>287</v>
      </c>
      <c r="G217" s="229"/>
      <c r="H217" s="231" t="s">
        <v>1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8" t="s">
        <v>128</v>
      </c>
      <c r="AU217" s="238" t="s">
        <v>85</v>
      </c>
      <c r="AV217" s="13" t="s">
        <v>83</v>
      </c>
      <c r="AW217" s="13" t="s">
        <v>31</v>
      </c>
      <c r="AX217" s="13" t="s">
        <v>75</v>
      </c>
      <c r="AY217" s="238" t="s">
        <v>120</v>
      </c>
    </row>
    <row r="218" spans="1:51" s="14" customFormat="1" ht="12">
      <c r="A218" s="14"/>
      <c r="B218" s="239"/>
      <c r="C218" s="240"/>
      <c r="D218" s="230" t="s">
        <v>128</v>
      </c>
      <c r="E218" s="241" t="s">
        <v>1</v>
      </c>
      <c r="F218" s="242" t="s">
        <v>293</v>
      </c>
      <c r="G218" s="240"/>
      <c r="H218" s="243">
        <v>620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9" t="s">
        <v>128</v>
      </c>
      <c r="AU218" s="249" t="s">
        <v>85</v>
      </c>
      <c r="AV218" s="14" t="s">
        <v>85</v>
      </c>
      <c r="AW218" s="14" t="s">
        <v>31</v>
      </c>
      <c r="AX218" s="14" t="s">
        <v>83</v>
      </c>
      <c r="AY218" s="249" t="s">
        <v>120</v>
      </c>
    </row>
    <row r="219" spans="1:65" s="2" customFormat="1" ht="24.15" customHeight="1">
      <c r="A219" s="38"/>
      <c r="B219" s="39"/>
      <c r="C219" s="215" t="s">
        <v>294</v>
      </c>
      <c r="D219" s="215" t="s">
        <v>122</v>
      </c>
      <c r="E219" s="216" t="s">
        <v>295</v>
      </c>
      <c r="F219" s="217" t="s">
        <v>296</v>
      </c>
      <c r="G219" s="218" t="s">
        <v>154</v>
      </c>
      <c r="H219" s="219">
        <v>23</v>
      </c>
      <c r="I219" s="220"/>
      <c r="J219" s="219">
        <f>ROUND(I219*H219,2)</f>
        <v>0</v>
      </c>
      <c r="K219" s="221"/>
      <c r="L219" s="44"/>
      <c r="M219" s="222" t="s">
        <v>1</v>
      </c>
      <c r="N219" s="223" t="s">
        <v>40</v>
      </c>
      <c r="O219" s="91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6" t="s">
        <v>126</v>
      </c>
      <c r="AT219" s="226" t="s">
        <v>122</v>
      </c>
      <c r="AU219" s="226" t="s">
        <v>85</v>
      </c>
      <c r="AY219" s="17" t="s">
        <v>120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7" t="s">
        <v>83</v>
      </c>
      <c r="BK219" s="227">
        <f>ROUND(I219*H219,2)</f>
        <v>0</v>
      </c>
      <c r="BL219" s="17" t="s">
        <v>126</v>
      </c>
      <c r="BM219" s="226" t="s">
        <v>297</v>
      </c>
    </row>
    <row r="220" spans="1:51" s="13" customFormat="1" ht="12">
      <c r="A220" s="13"/>
      <c r="B220" s="228"/>
      <c r="C220" s="229"/>
      <c r="D220" s="230" t="s">
        <v>128</v>
      </c>
      <c r="E220" s="231" t="s">
        <v>1</v>
      </c>
      <c r="F220" s="232" t="s">
        <v>247</v>
      </c>
      <c r="G220" s="229"/>
      <c r="H220" s="231" t="s">
        <v>1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8" t="s">
        <v>128</v>
      </c>
      <c r="AU220" s="238" t="s">
        <v>85</v>
      </c>
      <c r="AV220" s="13" t="s">
        <v>83</v>
      </c>
      <c r="AW220" s="13" t="s">
        <v>31</v>
      </c>
      <c r="AX220" s="13" t="s">
        <v>75</v>
      </c>
      <c r="AY220" s="238" t="s">
        <v>120</v>
      </c>
    </row>
    <row r="221" spans="1:51" s="14" customFormat="1" ht="12">
      <c r="A221" s="14"/>
      <c r="B221" s="239"/>
      <c r="C221" s="240"/>
      <c r="D221" s="230" t="s">
        <v>128</v>
      </c>
      <c r="E221" s="241" t="s">
        <v>1</v>
      </c>
      <c r="F221" s="242" t="s">
        <v>243</v>
      </c>
      <c r="G221" s="240"/>
      <c r="H221" s="243">
        <v>23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9" t="s">
        <v>128</v>
      </c>
      <c r="AU221" s="249" t="s">
        <v>85</v>
      </c>
      <c r="AV221" s="14" t="s">
        <v>85</v>
      </c>
      <c r="AW221" s="14" t="s">
        <v>31</v>
      </c>
      <c r="AX221" s="14" t="s">
        <v>83</v>
      </c>
      <c r="AY221" s="249" t="s">
        <v>120</v>
      </c>
    </row>
    <row r="222" spans="1:65" s="2" customFormat="1" ht="33" customHeight="1">
      <c r="A222" s="38"/>
      <c r="B222" s="39"/>
      <c r="C222" s="215" t="s">
        <v>298</v>
      </c>
      <c r="D222" s="215" t="s">
        <v>122</v>
      </c>
      <c r="E222" s="216" t="s">
        <v>299</v>
      </c>
      <c r="F222" s="217" t="s">
        <v>300</v>
      </c>
      <c r="G222" s="218" t="s">
        <v>154</v>
      </c>
      <c r="H222" s="219">
        <v>18</v>
      </c>
      <c r="I222" s="220"/>
      <c r="J222" s="219">
        <f>ROUND(I222*H222,2)</f>
        <v>0</v>
      </c>
      <c r="K222" s="221"/>
      <c r="L222" s="44"/>
      <c r="M222" s="222" t="s">
        <v>1</v>
      </c>
      <c r="N222" s="223" t="s">
        <v>40</v>
      </c>
      <c r="O222" s="91"/>
      <c r="P222" s="224">
        <f>O222*H222</f>
        <v>0</v>
      </c>
      <c r="Q222" s="224">
        <v>0.08922</v>
      </c>
      <c r="R222" s="224">
        <f>Q222*H222</f>
        <v>1.6059599999999998</v>
      </c>
      <c r="S222" s="224">
        <v>0</v>
      </c>
      <c r="T222" s="22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6" t="s">
        <v>126</v>
      </c>
      <c r="AT222" s="226" t="s">
        <v>122</v>
      </c>
      <c r="AU222" s="226" t="s">
        <v>85</v>
      </c>
      <c r="AY222" s="17" t="s">
        <v>120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7" t="s">
        <v>83</v>
      </c>
      <c r="BK222" s="227">
        <f>ROUND(I222*H222,2)</f>
        <v>0</v>
      </c>
      <c r="BL222" s="17" t="s">
        <v>126</v>
      </c>
      <c r="BM222" s="226" t="s">
        <v>301</v>
      </c>
    </row>
    <row r="223" spans="1:51" s="13" customFormat="1" ht="12">
      <c r="A223" s="13"/>
      <c r="B223" s="228"/>
      <c r="C223" s="229"/>
      <c r="D223" s="230" t="s">
        <v>128</v>
      </c>
      <c r="E223" s="231" t="s">
        <v>1</v>
      </c>
      <c r="F223" s="232" t="s">
        <v>302</v>
      </c>
      <c r="G223" s="229"/>
      <c r="H223" s="231" t="s">
        <v>1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8" t="s">
        <v>128</v>
      </c>
      <c r="AU223" s="238" t="s">
        <v>85</v>
      </c>
      <c r="AV223" s="13" t="s">
        <v>83</v>
      </c>
      <c r="AW223" s="13" t="s">
        <v>31</v>
      </c>
      <c r="AX223" s="13" t="s">
        <v>75</v>
      </c>
      <c r="AY223" s="238" t="s">
        <v>120</v>
      </c>
    </row>
    <row r="224" spans="1:51" s="14" customFormat="1" ht="12">
      <c r="A224" s="14"/>
      <c r="B224" s="239"/>
      <c r="C224" s="240"/>
      <c r="D224" s="230" t="s">
        <v>128</v>
      </c>
      <c r="E224" s="241" t="s">
        <v>1</v>
      </c>
      <c r="F224" s="242" t="s">
        <v>193</v>
      </c>
      <c r="G224" s="240"/>
      <c r="H224" s="243">
        <v>18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9" t="s">
        <v>128</v>
      </c>
      <c r="AU224" s="249" t="s">
        <v>85</v>
      </c>
      <c r="AV224" s="14" t="s">
        <v>85</v>
      </c>
      <c r="AW224" s="14" t="s">
        <v>31</v>
      </c>
      <c r="AX224" s="14" t="s">
        <v>83</v>
      </c>
      <c r="AY224" s="249" t="s">
        <v>120</v>
      </c>
    </row>
    <row r="225" spans="1:65" s="2" customFormat="1" ht="21.75" customHeight="1">
      <c r="A225" s="38"/>
      <c r="B225" s="39"/>
      <c r="C225" s="254" t="s">
        <v>303</v>
      </c>
      <c r="D225" s="254" t="s">
        <v>170</v>
      </c>
      <c r="E225" s="255" t="s">
        <v>304</v>
      </c>
      <c r="F225" s="256" t="s">
        <v>305</v>
      </c>
      <c r="G225" s="257" t="s">
        <v>154</v>
      </c>
      <c r="H225" s="258">
        <v>19</v>
      </c>
      <c r="I225" s="259"/>
      <c r="J225" s="258">
        <f>ROUND(I225*H225,2)</f>
        <v>0</v>
      </c>
      <c r="K225" s="260"/>
      <c r="L225" s="261"/>
      <c r="M225" s="262" t="s">
        <v>1</v>
      </c>
      <c r="N225" s="263" t="s">
        <v>40</v>
      </c>
      <c r="O225" s="91"/>
      <c r="P225" s="224">
        <f>O225*H225</f>
        <v>0</v>
      </c>
      <c r="Q225" s="224">
        <v>0.131</v>
      </c>
      <c r="R225" s="224">
        <f>Q225*H225</f>
        <v>2.489</v>
      </c>
      <c r="S225" s="224">
        <v>0</v>
      </c>
      <c r="T225" s="22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6" t="s">
        <v>164</v>
      </c>
      <c r="AT225" s="226" t="s">
        <v>170</v>
      </c>
      <c r="AU225" s="226" t="s">
        <v>85</v>
      </c>
      <c r="AY225" s="17" t="s">
        <v>120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7" t="s">
        <v>83</v>
      </c>
      <c r="BK225" s="227">
        <f>ROUND(I225*H225,2)</f>
        <v>0</v>
      </c>
      <c r="BL225" s="17" t="s">
        <v>126</v>
      </c>
      <c r="BM225" s="226" t="s">
        <v>306</v>
      </c>
    </row>
    <row r="226" spans="1:51" s="13" customFormat="1" ht="12">
      <c r="A226" s="13"/>
      <c r="B226" s="228"/>
      <c r="C226" s="229"/>
      <c r="D226" s="230" t="s">
        <v>128</v>
      </c>
      <c r="E226" s="231" t="s">
        <v>1</v>
      </c>
      <c r="F226" s="232" t="s">
        <v>242</v>
      </c>
      <c r="G226" s="229"/>
      <c r="H226" s="231" t="s">
        <v>1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8" t="s">
        <v>128</v>
      </c>
      <c r="AU226" s="238" t="s">
        <v>85</v>
      </c>
      <c r="AV226" s="13" t="s">
        <v>83</v>
      </c>
      <c r="AW226" s="13" t="s">
        <v>31</v>
      </c>
      <c r="AX226" s="13" t="s">
        <v>75</v>
      </c>
      <c r="AY226" s="238" t="s">
        <v>120</v>
      </c>
    </row>
    <row r="227" spans="1:51" s="14" customFormat="1" ht="12">
      <c r="A227" s="14"/>
      <c r="B227" s="239"/>
      <c r="C227" s="240"/>
      <c r="D227" s="230" t="s">
        <v>128</v>
      </c>
      <c r="E227" s="241" t="s">
        <v>1</v>
      </c>
      <c r="F227" s="242" t="s">
        <v>307</v>
      </c>
      <c r="G227" s="240"/>
      <c r="H227" s="243">
        <v>19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9" t="s">
        <v>128</v>
      </c>
      <c r="AU227" s="249" t="s">
        <v>85</v>
      </c>
      <c r="AV227" s="14" t="s">
        <v>85</v>
      </c>
      <c r="AW227" s="14" t="s">
        <v>31</v>
      </c>
      <c r="AX227" s="14" t="s">
        <v>83</v>
      </c>
      <c r="AY227" s="249" t="s">
        <v>120</v>
      </c>
    </row>
    <row r="228" spans="1:65" s="2" customFormat="1" ht="33" customHeight="1">
      <c r="A228" s="38"/>
      <c r="B228" s="39"/>
      <c r="C228" s="215" t="s">
        <v>308</v>
      </c>
      <c r="D228" s="215" t="s">
        <v>122</v>
      </c>
      <c r="E228" s="216" t="s">
        <v>309</v>
      </c>
      <c r="F228" s="217" t="s">
        <v>310</v>
      </c>
      <c r="G228" s="218" t="s">
        <v>154</v>
      </c>
      <c r="H228" s="219">
        <v>70</v>
      </c>
      <c r="I228" s="220"/>
      <c r="J228" s="219">
        <f>ROUND(I228*H228,2)</f>
        <v>0</v>
      </c>
      <c r="K228" s="221"/>
      <c r="L228" s="44"/>
      <c r="M228" s="222" t="s">
        <v>1</v>
      </c>
      <c r="N228" s="223" t="s">
        <v>40</v>
      </c>
      <c r="O228" s="91"/>
      <c r="P228" s="224">
        <f>O228*H228</f>
        <v>0</v>
      </c>
      <c r="Q228" s="224">
        <v>0.11162</v>
      </c>
      <c r="R228" s="224">
        <f>Q228*H228</f>
        <v>7.8134</v>
      </c>
      <c r="S228" s="224">
        <v>0</v>
      </c>
      <c r="T228" s="22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6" t="s">
        <v>126</v>
      </c>
      <c r="AT228" s="226" t="s">
        <v>122</v>
      </c>
      <c r="AU228" s="226" t="s">
        <v>85</v>
      </c>
      <c r="AY228" s="17" t="s">
        <v>120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7" t="s">
        <v>83</v>
      </c>
      <c r="BK228" s="227">
        <f>ROUND(I228*H228,2)</f>
        <v>0</v>
      </c>
      <c r="BL228" s="17" t="s">
        <v>126</v>
      </c>
      <c r="BM228" s="226" t="s">
        <v>311</v>
      </c>
    </row>
    <row r="229" spans="1:51" s="13" customFormat="1" ht="12">
      <c r="A229" s="13"/>
      <c r="B229" s="228"/>
      <c r="C229" s="229"/>
      <c r="D229" s="230" t="s">
        <v>128</v>
      </c>
      <c r="E229" s="231" t="s">
        <v>1</v>
      </c>
      <c r="F229" s="232" t="s">
        <v>254</v>
      </c>
      <c r="G229" s="229"/>
      <c r="H229" s="231" t="s">
        <v>1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8" t="s">
        <v>128</v>
      </c>
      <c r="AU229" s="238" t="s">
        <v>85</v>
      </c>
      <c r="AV229" s="13" t="s">
        <v>83</v>
      </c>
      <c r="AW229" s="13" t="s">
        <v>31</v>
      </c>
      <c r="AX229" s="13" t="s">
        <v>75</v>
      </c>
      <c r="AY229" s="238" t="s">
        <v>120</v>
      </c>
    </row>
    <row r="230" spans="1:51" s="14" customFormat="1" ht="12">
      <c r="A230" s="14"/>
      <c r="B230" s="239"/>
      <c r="C230" s="240"/>
      <c r="D230" s="230" t="s">
        <v>128</v>
      </c>
      <c r="E230" s="241" t="s">
        <v>1</v>
      </c>
      <c r="F230" s="242" t="s">
        <v>255</v>
      </c>
      <c r="G230" s="240"/>
      <c r="H230" s="243">
        <v>70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9" t="s">
        <v>128</v>
      </c>
      <c r="AU230" s="249" t="s">
        <v>85</v>
      </c>
      <c r="AV230" s="14" t="s">
        <v>85</v>
      </c>
      <c r="AW230" s="14" t="s">
        <v>31</v>
      </c>
      <c r="AX230" s="14" t="s">
        <v>83</v>
      </c>
      <c r="AY230" s="249" t="s">
        <v>120</v>
      </c>
    </row>
    <row r="231" spans="1:65" s="2" customFormat="1" ht="21.75" customHeight="1">
      <c r="A231" s="38"/>
      <c r="B231" s="39"/>
      <c r="C231" s="254" t="s">
        <v>312</v>
      </c>
      <c r="D231" s="254" t="s">
        <v>170</v>
      </c>
      <c r="E231" s="255" t="s">
        <v>313</v>
      </c>
      <c r="F231" s="256" t="s">
        <v>314</v>
      </c>
      <c r="G231" s="257" t="s">
        <v>154</v>
      </c>
      <c r="H231" s="258">
        <v>73</v>
      </c>
      <c r="I231" s="259"/>
      <c r="J231" s="258">
        <f>ROUND(I231*H231,2)</f>
        <v>0</v>
      </c>
      <c r="K231" s="260"/>
      <c r="L231" s="261"/>
      <c r="M231" s="262" t="s">
        <v>1</v>
      </c>
      <c r="N231" s="263" t="s">
        <v>40</v>
      </c>
      <c r="O231" s="91"/>
      <c r="P231" s="224">
        <f>O231*H231</f>
        <v>0</v>
      </c>
      <c r="Q231" s="224">
        <v>0.176</v>
      </c>
      <c r="R231" s="224">
        <f>Q231*H231</f>
        <v>12.847999999999999</v>
      </c>
      <c r="S231" s="224">
        <v>0</v>
      </c>
      <c r="T231" s="22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6" t="s">
        <v>164</v>
      </c>
      <c r="AT231" s="226" t="s">
        <v>170</v>
      </c>
      <c r="AU231" s="226" t="s">
        <v>85</v>
      </c>
      <c r="AY231" s="17" t="s">
        <v>120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7" t="s">
        <v>83</v>
      </c>
      <c r="BK231" s="227">
        <f>ROUND(I231*H231,2)</f>
        <v>0</v>
      </c>
      <c r="BL231" s="17" t="s">
        <v>126</v>
      </c>
      <c r="BM231" s="226" t="s">
        <v>315</v>
      </c>
    </row>
    <row r="232" spans="1:51" s="13" customFormat="1" ht="12">
      <c r="A232" s="13"/>
      <c r="B232" s="228"/>
      <c r="C232" s="229"/>
      <c r="D232" s="230" t="s">
        <v>128</v>
      </c>
      <c r="E232" s="231" t="s">
        <v>1</v>
      </c>
      <c r="F232" s="232" t="s">
        <v>254</v>
      </c>
      <c r="G232" s="229"/>
      <c r="H232" s="231" t="s">
        <v>1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8" t="s">
        <v>128</v>
      </c>
      <c r="AU232" s="238" t="s">
        <v>85</v>
      </c>
      <c r="AV232" s="13" t="s">
        <v>83</v>
      </c>
      <c r="AW232" s="13" t="s">
        <v>31</v>
      </c>
      <c r="AX232" s="13" t="s">
        <v>75</v>
      </c>
      <c r="AY232" s="238" t="s">
        <v>120</v>
      </c>
    </row>
    <row r="233" spans="1:51" s="14" customFormat="1" ht="12">
      <c r="A233" s="14"/>
      <c r="B233" s="239"/>
      <c r="C233" s="240"/>
      <c r="D233" s="230" t="s">
        <v>128</v>
      </c>
      <c r="E233" s="241" t="s">
        <v>1</v>
      </c>
      <c r="F233" s="242" t="s">
        <v>316</v>
      </c>
      <c r="G233" s="240"/>
      <c r="H233" s="243">
        <v>73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9" t="s">
        <v>128</v>
      </c>
      <c r="AU233" s="249" t="s">
        <v>85</v>
      </c>
      <c r="AV233" s="14" t="s">
        <v>85</v>
      </c>
      <c r="AW233" s="14" t="s">
        <v>31</v>
      </c>
      <c r="AX233" s="14" t="s">
        <v>83</v>
      </c>
      <c r="AY233" s="249" t="s">
        <v>120</v>
      </c>
    </row>
    <row r="234" spans="1:51" s="13" customFormat="1" ht="12">
      <c r="A234" s="13"/>
      <c r="B234" s="228"/>
      <c r="C234" s="229"/>
      <c r="D234" s="230" t="s">
        <v>128</v>
      </c>
      <c r="E234" s="231" t="s">
        <v>1</v>
      </c>
      <c r="F234" s="232" t="s">
        <v>317</v>
      </c>
      <c r="G234" s="229"/>
      <c r="H234" s="231" t="s">
        <v>1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8" t="s">
        <v>128</v>
      </c>
      <c r="AU234" s="238" t="s">
        <v>85</v>
      </c>
      <c r="AV234" s="13" t="s">
        <v>83</v>
      </c>
      <c r="AW234" s="13" t="s">
        <v>31</v>
      </c>
      <c r="AX234" s="13" t="s">
        <v>75</v>
      </c>
      <c r="AY234" s="238" t="s">
        <v>120</v>
      </c>
    </row>
    <row r="235" spans="1:65" s="2" customFormat="1" ht="24.15" customHeight="1">
      <c r="A235" s="38"/>
      <c r="B235" s="39"/>
      <c r="C235" s="215" t="s">
        <v>318</v>
      </c>
      <c r="D235" s="215" t="s">
        <v>122</v>
      </c>
      <c r="E235" s="216" t="s">
        <v>319</v>
      </c>
      <c r="F235" s="217" t="s">
        <v>320</v>
      </c>
      <c r="G235" s="218" t="s">
        <v>154</v>
      </c>
      <c r="H235" s="219">
        <v>375</v>
      </c>
      <c r="I235" s="220"/>
      <c r="J235" s="219">
        <f>ROUND(I235*H235,2)</f>
        <v>0</v>
      </c>
      <c r="K235" s="221"/>
      <c r="L235" s="44"/>
      <c r="M235" s="222" t="s">
        <v>1</v>
      </c>
      <c r="N235" s="223" t="s">
        <v>40</v>
      </c>
      <c r="O235" s="91"/>
      <c r="P235" s="224">
        <f>O235*H235</f>
        <v>0</v>
      </c>
      <c r="Q235" s="224">
        <v>0.098</v>
      </c>
      <c r="R235" s="224">
        <f>Q235*H235</f>
        <v>36.75</v>
      </c>
      <c r="S235" s="224">
        <v>0</v>
      </c>
      <c r="T235" s="225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6" t="s">
        <v>126</v>
      </c>
      <c r="AT235" s="226" t="s">
        <v>122</v>
      </c>
      <c r="AU235" s="226" t="s">
        <v>85</v>
      </c>
      <c r="AY235" s="17" t="s">
        <v>120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7" t="s">
        <v>83</v>
      </c>
      <c r="BK235" s="227">
        <f>ROUND(I235*H235,2)</f>
        <v>0</v>
      </c>
      <c r="BL235" s="17" t="s">
        <v>126</v>
      </c>
      <c r="BM235" s="226" t="s">
        <v>321</v>
      </c>
    </row>
    <row r="236" spans="1:51" s="13" customFormat="1" ht="12">
      <c r="A236" s="13"/>
      <c r="B236" s="228"/>
      <c r="C236" s="229"/>
      <c r="D236" s="230" t="s">
        <v>128</v>
      </c>
      <c r="E236" s="231" t="s">
        <v>1</v>
      </c>
      <c r="F236" s="232" t="s">
        <v>322</v>
      </c>
      <c r="G236" s="229"/>
      <c r="H236" s="231" t="s">
        <v>1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8" t="s">
        <v>128</v>
      </c>
      <c r="AU236" s="238" t="s">
        <v>85</v>
      </c>
      <c r="AV236" s="13" t="s">
        <v>83</v>
      </c>
      <c r="AW236" s="13" t="s">
        <v>31</v>
      </c>
      <c r="AX236" s="13" t="s">
        <v>75</v>
      </c>
      <c r="AY236" s="238" t="s">
        <v>120</v>
      </c>
    </row>
    <row r="237" spans="1:51" s="14" customFormat="1" ht="12">
      <c r="A237" s="14"/>
      <c r="B237" s="239"/>
      <c r="C237" s="240"/>
      <c r="D237" s="230" t="s">
        <v>128</v>
      </c>
      <c r="E237" s="241" t="s">
        <v>1</v>
      </c>
      <c r="F237" s="242" t="s">
        <v>323</v>
      </c>
      <c r="G237" s="240"/>
      <c r="H237" s="243">
        <v>375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9" t="s">
        <v>128</v>
      </c>
      <c r="AU237" s="249" t="s">
        <v>85</v>
      </c>
      <c r="AV237" s="14" t="s">
        <v>85</v>
      </c>
      <c r="AW237" s="14" t="s">
        <v>31</v>
      </c>
      <c r="AX237" s="14" t="s">
        <v>83</v>
      </c>
      <c r="AY237" s="249" t="s">
        <v>120</v>
      </c>
    </row>
    <row r="238" spans="1:65" s="2" customFormat="1" ht="24.15" customHeight="1">
      <c r="A238" s="38"/>
      <c r="B238" s="39"/>
      <c r="C238" s="254" t="s">
        <v>230</v>
      </c>
      <c r="D238" s="254" t="s">
        <v>170</v>
      </c>
      <c r="E238" s="255" t="s">
        <v>324</v>
      </c>
      <c r="F238" s="256" t="s">
        <v>325</v>
      </c>
      <c r="G238" s="257" t="s">
        <v>154</v>
      </c>
      <c r="H238" s="258">
        <v>373</v>
      </c>
      <c r="I238" s="259"/>
      <c r="J238" s="258">
        <f>ROUND(I238*H238,2)</f>
        <v>0</v>
      </c>
      <c r="K238" s="260"/>
      <c r="L238" s="261"/>
      <c r="M238" s="262" t="s">
        <v>1</v>
      </c>
      <c r="N238" s="263" t="s">
        <v>40</v>
      </c>
      <c r="O238" s="91"/>
      <c r="P238" s="224">
        <f>O238*H238</f>
        <v>0</v>
      </c>
      <c r="Q238" s="224">
        <v>0.139</v>
      </c>
      <c r="R238" s="224">
        <f>Q238*H238</f>
        <v>51.847</v>
      </c>
      <c r="S238" s="224">
        <v>0</v>
      </c>
      <c r="T238" s="22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6" t="s">
        <v>164</v>
      </c>
      <c r="AT238" s="226" t="s">
        <v>170</v>
      </c>
      <c r="AU238" s="226" t="s">
        <v>85</v>
      </c>
      <c r="AY238" s="17" t="s">
        <v>120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7" t="s">
        <v>83</v>
      </c>
      <c r="BK238" s="227">
        <f>ROUND(I238*H238,2)</f>
        <v>0</v>
      </c>
      <c r="BL238" s="17" t="s">
        <v>126</v>
      </c>
      <c r="BM238" s="226" t="s">
        <v>326</v>
      </c>
    </row>
    <row r="239" spans="1:51" s="14" customFormat="1" ht="12">
      <c r="A239" s="14"/>
      <c r="B239" s="239"/>
      <c r="C239" s="240"/>
      <c r="D239" s="230" t="s">
        <v>128</v>
      </c>
      <c r="E239" s="241" t="s">
        <v>1</v>
      </c>
      <c r="F239" s="242" t="s">
        <v>327</v>
      </c>
      <c r="G239" s="240"/>
      <c r="H239" s="243">
        <v>373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9" t="s">
        <v>128</v>
      </c>
      <c r="AU239" s="249" t="s">
        <v>85</v>
      </c>
      <c r="AV239" s="14" t="s">
        <v>85</v>
      </c>
      <c r="AW239" s="14" t="s">
        <v>31</v>
      </c>
      <c r="AX239" s="14" t="s">
        <v>83</v>
      </c>
      <c r="AY239" s="249" t="s">
        <v>120</v>
      </c>
    </row>
    <row r="240" spans="1:51" s="13" customFormat="1" ht="12">
      <c r="A240" s="13"/>
      <c r="B240" s="228"/>
      <c r="C240" s="229"/>
      <c r="D240" s="230" t="s">
        <v>128</v>
      </c>
      <c r="E240" s="231" t="s">
        <v>1</v>
      </c>
      <c r="F240" s="232" t="s">
        <v>328</v>
      </c>
      <c r="G240" s="229"/>
      <c r="H240" s="231" t="s">
        <v>1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8" t="s">
        <v>128</v>
      </c>
      <c r="AU240" s="238" t="s">
        <v>85</v>
      </c>
      <c r="AV240" s="13" t="s">
        <v>83</v>
      </c>
      <c r="AW240" s="13" t="s">
        <v>31</v>
      </c>
      <c r="AX240" s="13" t="s">
        <v>75</v>
      </c>
      <c r="AY240" s="238" t="s">
        <v>120</v>
      </c>
    </row>
    <row r="241" spans="1:65" s="2" customFormat="1" ht="21.75" customHeight="1">
      <c r="A241" s="38"/>
      <c r="B241" s="39"/>
      <c r="C241" s="254" t="s">
        <v>329</v>
      </c>
      <c r="D241" s="254" t="s">
        <v>170</v>
      </c>
      <c r="E241" s="255" t="s">
        <v>330</v>
      </c>
      <c r="F241" s="256" t="s">
        <v>331</v>
      </c>
      <c r="G241" s="257" t="s">
        <v>154</v>
      </c>
      <c r="H241" s="258">
        <v>10</v>
      </c>
      <c r="I241" s="259"/>
      <c r="J241" s="258">
        <f>ROUND(I241*H241,2)</f>
        <v>0</v>
      </c>
      <c r="K241" s="260"/>
      <c r="L241" s="261"/>
      <c r="M241" s="262" t="s">
        <v>1</v>
      </c>
      <c r="N241" s="263" t="s">
        <v>40</v>
      </c>
      <c r="O241" s="91"/>
      <c r="P241" s="224">
        <f>O241*H241</f>
        <v>0</v>
      </c>
      <c r="Q241" s="224">
        <v>0.176</v>
      </c>
      <c r="R241" s="224">
        <f>Q241*H241</f>
        <v>1.7599999999999998</v>
      </c>
      <c r="S241" s="224">
        <v>0</v>
      </c>
      <c r="T241" s="22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6" t="s">
        <v>164</v>
      </c>
      <c r="AT241" s="226" t="s">
        <v>170</v>
      </c>
      <c r="AU241" s="226" t="s">
        <v>85</v>
      </c>
      <c r="AY241" s="17" t="s">
        <v>120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7" t="s">
        <v>83</v>
      </c>
      <c r="BK241" s="227">
        <f>ROUND(I241*H241,2)</f>
        <v>0</v>
      </c>
      <c r="BL241" s="17" t="s">
        <v>126</v>
      </c>
      <c r="BM241" s="226" t="s">
        <v>332</v>
      </c>
    </row>
    <row r="242" spans="1:51" s="13" customFormat="1" ht="12">
      <c r="A242" s="13"/>
      <c r="B242" s="228"/>
      <c r="C242" s="229"/>
      <c r="D242" s="230" t="s">
        <v>128</v>
      </c>
      <c r="E242" s="231" t="s">
        <v>1</v>
      </c>
      <c r="F242" s="232" t="s">
        <v>333</v>
      </c>
      <c r="G242" s="229"/>
      <c r="H242" s="231" t="s">
        <v>1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8" t="s">
        <v>128</v>
      </c>
      <c r="AU242" s="238" t="s">
        <v>85</v>
      </c>
      <c r="AV242" s="13" t="s">
        <v>83</v>
      </c>
      <c r="AW242" s="13" t="s">
        <v>31</v>
      </c>
      <c r="AX242" s="13" t="s">
        <v>75</v>
      </c>
      <c r="AY242" s="238" t="s">
        <v>120</v>
      </c>
    </row>
    <row r="243" spans="1:51" s="14" customFormat="1" ht="12">
      <c r="A243" s="14"/>
      <c r="B243" s="239"/>
      <c r="C243" s="240"/>
      <c r="D243" s="230" t="s">
        <v>128</v>
      </c>
      <c r="E243" s="241" t="s">
        <v>1</v>
      </c>
      <c r="F243" s="242" t="s">
        <v>175</v>
      </c>
      <c r="G243" s="240"/>
      <c r="H243" s="243">
        <v>10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9" t="s">
        <v>128</v>
      </c>
      <c r="AU243" s="249" t="s">
        <v>85</v>
      </c>
      <c r="AV243" s="14" t="s">
        <v>85</v>
      </c>
      <c r="AW243" s="14" t="s">
        <v>31</v>
      </c>
      <c r="AX243" s="14" t="s">
        <v>83</v>
      </c>
      <c r="AY243" s="249" t="s">
        <v>120</v>
      </c>
    </row>
    <row r="244" spans="1:65" s="2" customFormat="1" ht="21.75" customHeight="1">
      <c r="A244" s="38"/>
      <c r="B244" s="39"/>
      <c r="C244" s="215" t="s">
        <v>334</v>
      </c>
      <c r="D244" s="215" t="s">
        <v>122</v>
      </c>
      <c r="E244" s="216" t="s">
        <v>335</v>
      </c>
      <c r="F244" s="217" t="s">
        <v>336</v>
      </c>
      <c r="G244" s="218" t="s">
        <v>154</v>
      </c>
      <c r="H244" s="219">
        <v>105</v>
      </c>
      <c r="I244" s="220"/>
      <c r="J244" s="219">
        <f>ROUND(I244*H244,2)</f>
        <v>0</v>
      </c>
      <c r="K244" s="221"/>
      <c r="L244" s="44"/>
      <c r="M244" s="222" t="s">
        <v>1</v>
      </c>
      <c r="N244" s="223" t="s">
        <v>40</v>
      </c>
      <c r="O244" s="91"/>
      <c r="P244" s="224">
        <f>O244*H244</f>
        <v>0</v>
      </c>
      <c r="Q244" s="224">
        <v>0</v>
      </c>
      <c r="R244" s="224">
        <f>Q244*H244</f>
        <v>0</v>
      </c>
      <c r="S244" s="224">
        <v>0</v>
      </c>
      <c r="T244" s="225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6" t="s">
        <v>126</v>
      </c>
      <c r="AT244" s="226" t="s">
        <v>122</v>
      </c>
      <c r="AU244" s="226" t="s">
        <v>85</v>
      </c>
      <c r="AY244" s="17" t="s">
        <v>120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7" t="s">
        <v>83</v>
      </c>
      <c r="BK244" s="227">
        <f>ROUND(I244*H244,2)</f>
        <v>0</v>
      </c>
      <c r="BL244" s="17" t="s">
        <v>126</v>
      </c>
      <c r="BM244" s="226" t="s">
        <v>337</v>
      </c>
    </row>
    <row r="245" spans="1:51" s="13" customFormat="1" ht="12">
      <c r="A245" s="13"/>
      <c r="B245" s="228"/>
      <c r="C245" s="229"/>
      <c r="D245" s="230" t="s">
        <v>128</v>
      </c>
      <c r="E245" s="231" t="s">
        <v>1</v>
      </c>
      <c r="F245" s="232" t="s">
        <v>338</v>
      </c>
      <c r="G245" s="229"/>
      <c r="H245" s="231" t="s">
        <v>1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8" t="s">
        <v>128</v>
      </c>
      <c r="AU245" s="238" t="s">
        <v>85</v>
      </c>
      <c r="AV245" s="13" t="s">
        <v>83</v>
      </c>
      <c r="AW245" s="13" t="s">
        <v>31</v>
      </c>
      <c r="AX245" s="13" t="s">
        <v>75</v>
      </c>
      <c r="AY245" s="238" t="s">
        <v>120</v>
      </c>
    </row>
    <row r="246" spans="1:51" s="13" customFormat="1" ht="12">
      <c r="A246" s="13"/>
      <c r="B246" s="228"/>
      <c r="C246" s="229"/>
      <c r="D246" s="230" t="s">
        <v>128</v>
      </c>
      <c r="E246" s="231" t="s">
        <v>1</v>
      </c>
      <c r="F246" s="232" t="s">
        <v>339</v>
      </c>
      <c r="G246" s="229"/>
      <c r="H246" s="231" t="s">
        <v>1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8" t="s">
        <v>128</v>
      </c>
      <c r="AU246" s="238" t="s">
        <v>85</v>
      </c>
      <c r="AV246" s="13" t="s">
        <v>83</v>
      </c>
      <c r="AW246" s="13" t="s">
        <v>31</v>
      </c>
      <c r="AX246" s="13" t="s">
        <v>75</v>
      </c>
      <c r="AY246" s="238" t="s">
        <v>120</v>
      </c>
    </row>
    <row r="247" spans="1:51" s="14" customFormat="1" ht="12">
      <c r="A247" s="14"/>
      <c r="B247" s="239"/>
      <c r="C247" s="240"/>
      <c r="D247" s="230" t="s">
        <v>128</v>
      </c>
      <c r="E247" s="241" t="s">
        <v>1</v>
      </c>
      <c r="F247" s="242" t="s">
        <v>340</v>
      </c>
      <c r="G247" s="240"/>
      <c r="H247" s="243">
        <v>105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9" t="s">
        <v>128</v>
      </c>
      <c r="AU247" s="249" t="s">
        <v>85</v>
      </c>
      <c r="AV247" s="14" t="s">
        <v>85</v>
      </c>
      <c r="AW247" s="14" t="s">
        <v>31</v>
      </c>
      <c r="AX247" s="14" t="s">
        <v>83</v>
      </c>
      <c r="AY247" s="249" t="s">
        <v>120</v>
      </c>
    </row>
    <row r="248" spans="1:63" s="12" customFormat="1" ht="22.8" customHeight="1">
      <c r="A248" s="12"/>
      <c r="B248" s="199"/>
      <c r="C248" s="200"/>
      <c r="D248" s="201" t="s">
        <v>74</v>
      </c>
      <c r="E248" s="213" t="s">
        <v>164</v>
      </c>
      <c r="F248" s="213" t="s">
        <v>341</v>
      </c>
      <c r="G248" s="200"/>
      <c r="H248" s="200"/>
      <c r="I248" s="203"/>
      <c r="J248" s="214">
        <f>BK248</f>
        <v>0</v>
      </c>
      <c r="K248" s="200"/>
      <c r="L248" s="205"/>
      <c r="M248" s="206"/>
      <c r="N248" s="207"/>
      <c r="O248" s="207"/>
      <c r="P248" s="208">
        <f>SUM(P249:P250)</f>
        <v>0</v>
      </c>
      <c r="Q248" s="207"/>
      <c r="R248" s="208">
        <f>SUM(R249:R250)</f>
        <v>0</v>
      </c>
      <c r="S248" s="207"/>
      <c r="T248" s="209">
        <f>SUM(T249:T250)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0" t="s">
        <v>83</v>
      </c>
      <c r="AT248" s="211" t="s">
        <v>74</v>
      </c>
      <c r="AU248" s="211" t="s">
        <v>83</v>
      </c>
      <c r="AY248" s="210" t="s">
        <v>120</v>
      </c>
      <c r="BK248" s="212">
        <f>SUM(BK249:BK250)</f>
        <v>0</v>
      </c>
    </row>
    <row r="249" spans="1:65" s="2" customFormat="1" ht="24.15" customHeight="1">
      <c r="A249" s="38"/>
      <c r="B249" s="39"/>
      <c r="C249" s="215" t="s">
        <v>342</v>
      </c>
      <c r="D249" s="215" t="s">
        <v>122</v>
      </c>
      <c r="E249" s="216" t="s">
        <v>343</v>
      </c>
      <c r="F249" s="217" t="s">
        <v>344</v>
      </c>
      <c r="G249" s="218" t="s">
        <v>223</v>
      </c>
      <c r="H249" s="219">
        <v>1</v>
      </c>
      <c r="I249" s="220"/>
      <c r="J249" s="219">
        <f>ROUND(I249*H249,2)</f>
        <v>0</v>
      </c>
      <c r="K249" s="221"/>
      <c r="L249" s="44"/>
      <c r="M249" s="222" t="s">
        <v>1</v>
      </c>
      <c r="N249" s="223" t="s">
        <v>40</v>
      </c>
      <c r="O249" s="91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6" t="s">
        <v>126</v>
      </c>
      <c r="AT249" s="226" t="s">
        <v>122</v>
      </c>
      <c r="AU249" s="226" t="s">
        <v>85</v>
      </c>
      <c r="AY249" s="17" t="s">
        <v>120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7" t="s">
        <v>83</v>
      </c>
      <c r="BK249" s="227">
        <f>ROUND(I249*H249,2)</f>
        <v>0</v>
      </c>
      <c r="BL249" s="17" t="s">
        <v>126</v>
      </c>
      <c r="BM249" s="226" t="s">
        <v>345</v>
      </c>
    </row>
    <row r="250" spans="1:65" s="2" customFormat="1" ht="16.5" customHeight="1">
      <c r="A250" s="38"/>
      <c r="B250" s="39"/>
      <c r="C250" s="215" t="s">
        <v>346</v>
      </c>
      <c r="D250" s="215" t="s">
        <v>122</v>
      </c>
      <c r="E250" s="216" t="s">
        <v>347</v>
      </c>
      <c r="F250" s="217" t="s">
        <v>348</v>
      </c>
      <c r="G250" s="218" t="s">
        <v>223</v>
      </c>
      <c r="H250" s="219">
        <v>1</v>
      </c>
      <c r="I250" s="220"/>
      <c r="J250" s="219">
        <f>ROUND(I250*H250,2)</f>
        <v>0</v>
      </c>
      <c r="K250" s="221"/>
      <c r="L250" s="44"/>
      <c r="M250" s="222" t="s">
        <v>1</v>
      </c>
      <c r="N250" s="223" t="s">
        <v>40</v>
      </c>
      <c r="O250" s="91"/>
      <c r="P250" s="224">
        <f>O250*H250</f>
        <v>0</v>
      </c>
      <c r="Q250" s="224">
        <v>0</v>
      </c>
      <c r="R250" s="224">
        <f>Q250*H250</f>
        <v>0</v>
      </c>
      <c r="S250" s="224">
        <v>0</v>
      </c>
      <c r="T250" s="22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6" t="s">
        <v>126</v>
      </c>
      <c r="AT250" s="226" t="s">
        <v>122</v>
      </c>
      <c r="AU250" s="226" t="s">
        <v>85</v>
      </c>
      <c r="AY250" s="17" t="s">
        <v>120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7" t="s">
        <v>83</v>
      </c>
      <c r="BK250" s="227">
        <f>ROUND(I250*H250,2)</f>
        <v>0</v>
      </c>
      <c r="BL250" s="17" t="s">
        <v>126</v>
      </c>
      <c r="BM250" s="226" t="s">
        <v>349</v>
      </c>
    </row>
    <row r="251" spans="1:63" s="12" customFormat="1" ht="22.8" customHeight="1">
      <c r="A251" s="12"/>
      <c r="B251" s="199"/>
      <c r="C251" s="200"/>
      <c r="D251" s="201" t="s">
        <v>74</v>
      </c>
      <c r="E251" s="213" t="s">
        <v>350</v>
      </c>
      <c r="F251" s="213" t="s">
        <v>351</v>
      </c>
      <c r="G251" s="200"/>
      <c r="H251" s="200"/>
      <c r="I251" s="203"/>
      <c r="J251" s="214">
        <f>BK251</f>
        <v>0</v>
      </c>
      <c r="K251" s="200"/>
      <c r="L251" s="205"/>
      <c r="M251" s="206"/>
      <c r="N251" s="207"/>
      <c r="O251" s="207"/>
      <c r="P251" s="208">
        <f>SUM(P252:P277)</f>
        <v>0</v>
      </c>
      <c r="Q251" s="207"/>
      <c r="R251" s="208">
        <f>SUM(R252:R277)</f>
        <v>114.50059</v>
      </c>
      <c r="S251" s="207"/>
      <c r="T251" s="209">
        <f>SUM(T252:T277)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0" t="s">
        <v>83</v>
      </c>
      <c r="AT251" s="211" t="s">
        <v>74</v>
      </c>
      <c r="AU251" s="211" t="s">
        <v>83</v>
      </c>
      <c r="AY251" s="210" t="s">
        <v>120</v>
      </c>
      <c r="BK251" s="212">
        <f>SUM(BK252:BK277)</f>
        <v>0</v>
      </c>
    </row>
    <row r="252" spans="1:65" s="2" customFormat="1" ht="24.15" customHeight="1">
      <c r="A252" s="38"/>
      <c r="B252" s="39"/>
      <c r="C252" s="215" t="s">
        <v>352</v>
      </c>
      <c r="D252" s="215" t="s">
        <v>122</v>
      </c>
      <c r="E252" s="216" t="s">
        <v>353</v>
      </c>
      <c r="F252" s="217" t="s">
        <v>354</v>
      </c>
      <c r="G252" s="218" t="s">
        <v>223</v>
      </c>
      <c r="H252" s="219">
        <v>1</v>
      </c>
      <c r="I252" s="220"/>
      <c r="J252" s="219">
        <f>ROUND(I252*H252,2)</f>
        <v>0</v>
      </c>
      <c r="K252" s="221"/>
      <c r="L252" s="44"/>
      <c r="M252" s="222" t="s">
        <v>1</v>
      </c>
      <c r="N252" s="223" t="s">
        <v>40</v>
      </c>
      <c r="O252" s="91"/>
      <c r="P252" s="224">
        <f>O252*H252</f>
        <v>0</v>
      </c>
      <c r="Q252" s="224">
        <v>0.0007</v>
      </c>
      <c r="R252" s="224">
        <f>Q252*H252</f>
        <v>0.0007</v>
      </c>
      <c r="S252" s="224">
        <v>0</v>
      </c>
      <c r="T252" s="22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6" t="s">
        <v>126</v>
      </c>
      <c r="AT252" s="226" t="s">
        <v>122</v>
      </c>
      <c r="AU252" s="226" t="s">
        <v>85</v>
      </c>
      <c r="AY252" s="17" t="s">
        <v>120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7" t="s">
        <v>83</v>
      </c>
      <c r="BK252" s="227">
        <f>ROUND(I252*H252,2)</f>
        <v>0</v>
      </c>
      <c r="BL252" s="17" t="s">
        <v>126</v>
      </c>
      <c r="BM252" s="226" t="s">
        <v>355</v>
      </c>
    </row>
    <row r="253" spans="1:51" s="13" customFormat="1" ht="12">
      <c r="A253" s="13"/>
      <c r="B253" s="228"/>
      <c r="C253" s="229"/>
      <c r="D253" s="230" t="s">
        <v>128</v>
      </c>
      <c r="E253" s="231" t="s">
        <v>1</v>
      </c>
      <c r="F253" s="232" t="s">
        <v>356</v>
      </c>
      <c r="G253" s="229"/>
      <c r="H253" s="231" t="s">
        <v>1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8" t="s">
        <v>128</v>
      </c>
      <c r="AU253" s="238" t="s">
        <v>85</v>
      </c>
      <c r="AV253" s="13" t="s">
        <v>83</v>
      </c>
      <c r="AW253" s="13" t="s">
        <v>31</v>
      </c>
      <c r="AX253" s="13" t="s">
        <v>75</v>
      </c>
      <c r="AY253" s="238" t="s">
        <v>120</v>
      </c>
    </row>
    <row r="254" spans="1:51" s="14" customFormat="1" ht="12">
      <c r="A254" s="14"/>
      <c r="B254" s="239"/>
      <c r="C254" s="240"/>
      <c r="D254" s="230" t="s">
        <v>128</v>
      </c>
      <c r="E254" s="241" t="s">
        <v>1</v>
      </c>
      <c r="F254" s="242" t="s">
        <v>83</v>
      </c>
      <c r="G254" s="240"/>
      <c r="H254" s="243">
        <v>1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9" t="s">
        <v>128</v>
      </c>
      <c r="AU254" s="249" t="s">
        <v>85</v>
      </c>
      <c r="AV254" s="14" t="s">
        <v>85</v>
      </c>
      <c r="AW254" s="14" t="s">
        <v>31</v>
      </c>
      <c r="AX254" s="14" t="s">
        <v>83</v>
      </c>
      <c r="AY254" s="249" t="s">
        <v>120</v>
      </c>
    </row>
    <row r="255" spans="1:65" s="2" customFormat="1" ht="16.5" customHeight="1">
      <c r="A255" s="38"/>
      <c r="B255" s="39"/>
      <c r="C255" s="254" t="s">
        <v>357</v>
      </c>
      <c r="D255" s="254" t="s">
        <v>170</v>
      </c>
      <c r="E255" s="255" t="s">
        <v>358</v>
      </c>
      <c r="F255" s="256" t="s">
        <v>359</v>
      </c>
      <c r="G255" s="257" t="s">
        <v>223</v>
      </c>
      <c r="H255" s="258">
        <v>1</v>
      </c>
      <c r="I255" s="259"/>
      <c r="J255" s="258">
        <f>ROUND(I255*H255,2)</f>
        <v>0</v>
      </c>
      <c r="K255" s="260"/>
      <c r="L255" s="261"/>
      <c r="M255" s="262" t="s">
        <v>1</v>
      </c>
      <c r="N255" s="263" t="s">
        <v>40</v>
      </c>
      <c r="O255" s="91"/>
      <c r="P255" s="224">
        <f>O255*H255</f>
        <v>0</v>
      </c>
      <c r="Q255" s="224">
        <v>0.004</v>
      </c>
      <c r="R255" s="224">
        <f>Q255*H255</f>
        <v>0.004</v>
      </c>
      <c r="S255" s="224">
        <v>0</v>
      </c>
      <c r="T255" s="225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6" t="s">
        <v>164</v>
      </c>
      <c r="AT255" s="226" t="s">
        <v>170</v>
      </c>
      <c r="AU255" s="226" t="s">
        <v>85</v>
      </c>
      <c r="AY255" s="17" t="s">
        <v>120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7" t="s">
        <v>83</v>
      </c>
      <c r="BK255" s="227">
        <f>ROUND(I255*H255,2)</f>
        <v>0</v>
      </c>
      <c r="BL255" s="17" t="s">
        <v>126</v>
      </c>
      <c r="BM255" s="226" t="s">
        <v>360</v>
      </c>
    </row>
    <row r="256" spans="1:65" s="2" customFormat="1" ht="24.15" customHeight="1">
      <c r="A256" s="38"/>
      <c r="B256" s="39"/>
      <c r="C256" s="215" t="s">
        <v>361</v>
      </c>
      <c r="D256" s="215" t="s">
        <v>122</v>
      </c>
      <c r="E256" s="216" t="s">
        <v>362</v>
      </c>
      <c r="F256" s="217" t="s">
        <v>363</v>
      </c>
      <c r="G256" s="218" t="s">
        <v>223</v>
      </c>
      <c r="H256" s="219">
        <v>1</v>
      </c>
      <c r="I256" s="220"/>
      <c r="J256" s="219">
        <f>ROUND(I256*H256,2)</f>
        <v>0</v>
      </c>
      <c r="K256" s="221"/>
      <c r="L256" s="44"/>
      <c r="M256" s="222" t="s">
        <v>1</v>
      </c>
      <c r="N256" s="223" t="s">
        <v>40</v>
      </c>
      <c r="O256" s="91"/>
      <c r="P256" s="224">
        <f>O256*H256</f>
        <v>0</v>
      </c>
      <c r="Q256" s="224">
        <v>0.11241</v>
      </c>
      <c r="R256" s="224">
        <f>Q256*H256</f>
        <v>0.11241</v>
      </c>
      <c r="S256" s="224">
        <v>0</v>
      </c>
      <c r="T256" s="22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6" t="s">
        <v>126</v>
      </c>
      <c r="AT256" s="226" t="s">
        <v>122</v>
      </c>
      <c r="AU256" s="226" t="s">
        <v>85</v>
      </c>
      <c r="AY256" s="17" t="s">
        <v>120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7" t="s">
        <v>83</v>
      </c>
      <c r="BK256" s="227">
        <f>ROUND(I256*H256,2)</f>
        <v>0</v>
      </c>
      <c r="BL256" s="17" t="s">
        <v>126</v>
      </c>
      <c r="BM256" s="226" t="s">
        <v>364</v>
      </c>
    </row>
    <row r="257" spans="1:65" s="2" customFormat="1" ht="21.75" customHeight="1">
      <c r="A257" s="38"/>
      <c r="B257" s="39"/>
      <c r="C257" s="254" t="s">
        <v>365</v>
      </c>
      <c r="D257" s="254" t="s">
        <v>170</v>
      </c>
      <c r="E257" s="255" t="s">
        <v>366</v>
      </c>
      <c r="F257" s="256" t="s">
        <v>367</v>
      </c>
      <c r="G257" s="257" t="s">
        <v>223</v>
      </c>
      <c r="H257" s="258">
        <v>1</v>
      </c>
      <c r="I257" s="259"/>
      <c r="J257" s="258">
        <f>ROUND(I257*H257,2)</f>
        <v>0</v>
      </c>
      <c r="K257" s="260"/>
      <c r="L257" s="261"/>
      <c r="M257" s="262" t="s">
        <v>1</v>
      </c>
      <c r="N257" s="263" t="s">
        <v>40</v>
      </c>
      <c r="O257" s="91"/>
      <c r="P257" s="224">
        <f>O257*H257</f>
        <v>0</v>
      </c>
      <c r="Q257" s="224">
        <v>0.0061</v>
      </c>
      <c r="R257" s="224">
        <f>Q257*H257</f>
        <v>0.0061</v>
      </c>
      <c r="S257" s="224">
        <v>0</v>
      </c>
      <c r="T257" s="22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6" t="s">
        <v>164</v>
      </c>
      <c r="AT257" s="226" t="s">
        <v>170</v>
      </c>
      <c r="AU257" s="226" t="s">
        <v>85</v>
      </c>
      <c r="AY257" s="17" t="s">
        <v>120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7" t="s">
        <v>83</v>
      </c>
      <c r="BK257" s="227">
        <f>ROUND(I257*H257,2)</f>
        <v>0</v>
      </c>
      <c r="BL257" s="17" t="s">
        <v>126</v>
      </c>
      <c r="BM257" s="226" t="s">
        <v>368</v>
      </c>
    </row>
    <row r="258" spans="1:65" s="2" customFormat="1" ht="33" customHeight="1">
      <c r="A258" s="38"/>
      <c r="B258" s="39"/>
      <c r="C258" s="215" t="s">
        <v>369</v>
      </c>
      <c r="D258" s="215" t="s">
        <v>122</v>
      </c>
      <c r="E258" s="216" t="s">
        <v>370</v>
      </c>
      <c r="F258" s="217" t="s">
        <v>371</v>
      </c>
      <c r="G258" s="218" t="s">
        <v>215</v>
      </c>
      <c r="H258" s="219">
        <v>321</v>
      </c>
      <c r="I258" s="220"/>
      <c r="J258" s="219">
        <f>ROUND(I258*H258,2)</f>
        <v>0</v>
      </c>
      <c r="K258" s="221"/>
      <c r="L258" s="44"/>
      <c r="M258" s="222" t="s">
        <v>1</v>
      </c>
      <c r="N258" s="223" t="s">
        <v>40</v>
      </c>
      <c r="O258" s="91"/>
      <c r="P258" s="224">
        <f>O258*H258</f>
        <v>0</v>
      </c>
      <c r="Q258" s="224">
        <v>0.1554</v>
      </c>
      <c r="R258" s="224">
        <f>Q258*H258</f>
        <v>49.8834</v>
      </c>
      <c r="S258" s="224">
        <v>0</v>
      </c>
      <c r="T258" s="225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6" t="s">
        <v>126</v>
      </c>
      <c r="AT258" s="226" t="s">
        <v>122</v>
      </c>
      <c r="AU258" s="226" t="s">
        <v>85</v>
      </c>
      <c r="AY258" s="17" t="s">
        <v>120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7" t="s">
        <v>83</v>
      </c>
      <c r="BK258" s="227">
        <f>ROUND(I258*H258,2)</f>
        <v>0</v>
      </c>
      <c r="BL258" s="17" t="s">
        <v>126</v>
      </c>
      <c r="BM258" s="226" t="s">
        <v>372</v>
      </c>
    </row>
    <row r="259" spans="1:51" s="14" customFormat="1" ht="12">
      <c r="A259" s="14"/>
      <c r="B259" s="239"/>
      <c r="C259" s="240"/>
      <c r="D259" s="230" t="s">
        <v>128</v>
      </c>
      <c r="E259" s="241" t="s">
        <v>1</v>
      </c>
      <c r="F259" s="242" t="s">
        <v>373</v>
      </c>
      <c r="G259" s="240"/>
      <c r="H259" s="243">
        <v>321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9" t="s">
        <v>128</v>
      </c>
      <c r="AU259" s="249" t="s">
        <v>85</v>
      </c>
      <c r="AV259" s="14" t="s">
        <v>85</v>
      </c>
      <c r="AW259" s="14" t="s">
        <v>31</v>
      </c>
      <c r="AX259" s="14" t="s">
        <v>83</v>
      </c>
      <c r="AY259" s="249" t="s">
        <v>120</v>
      </c>
    </row>
    <row r="260" spans="1:65" s="2" customFormat="1" ht="16.5" customHeight="1">
      <c r="A260" s="38"/>
      <c r="B260" s="39"/>
      <c r="C260" s="254" t="s">
        <v>374</v>
      </c>
      <c r="D260" s="254" t="s">
        <v>170</v>
      </c>
      <c r="E260" s="255" t="s">
        <v>375</v>
      </c>
      <c r="F260" s="256" t="s">
        <v>376</v>
      </c>
      <c r="G260" s="257" t="s">
        <v>215</v>
      </c>
      <c r="H260" s="258">
        <v>328</v>
      </c>
      <c r="I260" s="259"/>
      <c r="J260" s="258">
        <f>ROUND(I260*H260,2)</f>
        <v>0</v>
      </c>
      <c r="K260" s="260"/>
      <c r="L260" s="261"/>
      <c r="M260" s="262" t="s">
        <v>1</v>
      </c>
      <c r="N260" s="263" t="s">
        <v>40</v>
      </c>
      <c r="O260" s="91"/>
      <c r="P260" s="224">
        <f>O260*H260</f>
        <v>0</v>
      </c>
      <c r="Q260" s="224">
        <v>0.102</v>
      </c>
      <c r="R260" s="224">
        <f>Q260*H260</f>
        <v>33.455999999999996</v>
      </c>
      <c r="S260" s="224">
        <v>0</v>
      </c>
      <c r="T260" s="22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6" t="s">
        <v>164</v>
      </c>
      <c r="AT260" s="226" t="s">
        <v>170</v>
      </c>
      <c r="AU260" s="226" t="s">
        <v>85</v>
      </c>
      <c r="AY260" s="17" t="s">
        <v>120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7" t="s">
        <v>83</v>
      </c>
      <c r="BK260" s="227">
        <f>ROUND(I260*H260,2)</f>
        <v>0</v>
      </c>
      <c r="BL260" s="17" t="s">
        <v>126</v>
      </c>
      <c r="BM260" s="226" t="s">
        <v>377</v>
      </c>
    </row>
    <row r="261" spans="1:51" s="14" customFormat="1" ht="12">
      <c r="A261" s="14"/>
      <c r="B261" s="239"/>
      <c r="C261" s="240"/>
      <c r="D261" s="230" t="s">
        <v>128</v>
      </c>
      <c r="E261" s="241" t="s">
        <v>1</v>
      </c>
      <c r="F261" s="242" t="s">
        <v>378</v>
      </c>
      <c r="G261" s="240"/>
      <c r="H261" s="243">
        <v>328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9" t="s">
        <v>128</v>
      </c>
      <c r="AU261" s="249" t="s">
        <v>85</v>
      </c>
      <c r="AV261" s="14" t="s">
        <v>85</v>
      </c>
      <c r="AW261" s="14" t="s">
        <v>31</v>
      </c>
      <c r="AX261" s="14" t="s">
        <v>83</v>
      </c>
      <c r="AY261" s="249" t="s">
        <v>120</v>
      </c>
    </row>
    <row r="262" spans="1:65" s="2" customFormat="1" ht="21.75" customHeight="1">
      <c r="A262" s="38"/>
      <c r="B262" s="39"/>
      <c r="C262" s="254" t="s">
        <v>379</v>
      </c>
      <c r="D262" s="254" t="s">
        <v>170</v>
      </c>
      <c r="E262" s="255" t="s">
        <v>380</v>
      </c>
      <c r="F262" s="256" t="s">
        <v>381</v>
      </c>
      <c r="G262" s="257" t="s">
        <v>215</v>
      </c>
      <c r="H262" s="258">
        <v>26</v>
      </c>
      <c r="I262" s="259"/>
      <c r="J262" s="258">
        <f>ROUND(I262*H262,2)</f>
        <v>0</v>
      </c>
      <c r="K262" s="260"/>
      <c r="L262" s="261"/>
      <c r="M262" s="262" t="s">
        <v>1</v>
      </c>
      <c r="N262" s="263" t="s">
        <v>40</v>
      </c>
      <c r="O262" s="91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6" t="s">
        <v>164</v>
      </c>
      <c r="AT262" s="226" t="s">
        <v>170</v>
      </c>
      <c r="AU262" s="226" t="s">
        <v>85</v>
      </c>
      <c r="AY262" s="17" t="s">
        <v>120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7" t="s">
        <v>83</v>
      </c>
      <c r="BK262" s="227">
        <f>ROUND(I262*H262,2)</f>
        <v>0</v>
      </c>
      <c r="BL262" s="17" t="s">
        <v>126</v>
      </c>
      <c r="BM262" s="226" t="s">
        <v>382</v>
      </c>
    </row>
    <row r="263" spans="1:65" s="2" customFormat="1" ht="33" customHeight="1">
      <c r="A263" s="38"/>
      <c r="B263" s="39"/>
      <c r="C263" s="215" t="s">
        <v>135</v>
      </c>
      <c r="D263" s="215" t="s">
        <v>122</v>
      </c>
      <c r="E263" s="216" t="s">
        <v>383</v>
      </c>
      <c r="F263" s="217" t="s">
        <v>384</v>
      </c>
      <c r="G263" s="218" t="s">
        <v>215</v>
      </c>
      <c r="H263" s="219">
        <v>175</v>
      </c>
      <c r="I263" s="220"/>
      <c r="J263" s="219">
        <f>ROUND(I263*H263,2)</f>
        <v>0</v>
      </c>
      <c r="K263" s="221"/>
      <c r="L263" s="44"/>
      <c r="M263" s="222" t="s">
        <v>1</v>
      </c>
      <c r="N263" s="223" t="s">
        <v>40</v>
      </c>
      <c r="O263" s="91"/>
      <c r="P263" s="224">
        <f>O263*H263</f>
        <v>0</v>
      </c>
      <c r="Q263" s="224">
        <v>0.1295</v>
      </c>
      <c r="R263" s="224">
        <f>Q263*H263</f>
        <v>22.6625</v>
      </c>
      <c r="S263" s="224">
        <v>0</v>
      </c>
      <c r="T263" s="22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6" t="s">
        <v>126</v>
      </c>
      <c r="AT263" s="226" t="s">
        <v>122</v>
      </c>
      <c r="AU263" s="226" t="s">
        <v>85</v>
      </c>
      <c r="AY263" s="17" t="s">
        <v>120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7" t="s">
        <v>83</v>
      </c>
      <c r="BK263" s="227">
        <f>ROUND(I263*H263,2)</f>
        <v>0</v>
      </c>
      <c r="BL263" s="17" t="s">
        <v>126</v>
      </c>
      <c r="BM263" s="226" t="s">
        <v>385</v>
      </c>
    </row>
    <row r="264" spans="1:65" s="2" customFormat="1" ht="16.5" customHeight="1">
      <c r="A264" s="38"/>
      <c r="B264" s="39"/>
      <c r="C264" s="254" t="s">
        <v>386</v>
      </c>
      <c r="D264" s="254" t="s">
        <v>170</v>
      </c>
      <c r="E264" s="255" t="s">
        <v>387</v>
      </c>
      <c r="F264" s="256" t="s">
        <v>388</v>
      </c>
      <c r="G264" s="257" t="s">
        <v>215</v>
      </c>
      <c r="H264" s="258">
        <v>179</v>
      </c>
      <c r="I264" s="259"/>
      <c r="J264" s="258">
        <f>ROUND(I264*H264,2)</f>
        <v>0</v>
      </c>
      <c r="K264" s="260"/>
      <c r="L264" s="261"/>
      <c r="M264" s="262" t="s">
        <v>1</v>
      </c>
      <c r="N264" s="263" t="s">
        <v>40</v>
      </c>
      <c r="O264" s="91"/>
      <c r="P264" s="224">
        <f>O264*H264</f>
        <v>0</v>
      </c>
      <c r="Q264" s="224">
        <v>0.046</v>
      </c>
      <c r="R264" s="224">
        <f>Q264*H264</f>
        <v>8.234</v>
      </c>
      <c r="S264" s="224">
        <v>0</v>
      </c>
      <c r="T264" s="22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6" t="s">
        <v>164</v>
      </c>
      <c r="AT264" s="226" t="s">
        <v>170</v>
      </c>
      <c r="AU264" s="226" t="s">
        <v>85</v>
      </c>
      <c r="AY264" s="17" t="s">
        <v>120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17" t="s">
        <v>83</v>
      </c>
      <c r="BK264" s="227">
        <f>ROUND(I264*H264,2)</f>
        <v>0</v>
      </c>
      <c r="BL264" s="17" t="s">
        <v>126</v>
      </c>
      <c r="BM264" s="226" t="s">
        <v>389</v>
      </c>
    </row>
    <row r="265" spans="1:51" s="14" customFormat="1" ht="12">
      <c r="A265" s="14"/>
      <c r="B265" s="239"/>
      <c r="C265" s="240"/>
      <c r="D265" s="230" t="s">
        <v>128</v>
      </c>
      <c r="E265" s="241" t="s">
        <v>1</v>
      </c>
      <c r="F265" s="242" t="s">
        <v>390</v>
      </c>
      <c r="G265" s="240"/>
      <c r="H265" s="243">
        <v>179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9" t="s">
        <v>128</v>
      </c>
      <c r="AU265" s="249" t="s">
        <v>85</v>
      </c>
      <c r="AV265" s="14" t="s">
        <v>85</v>
      </c>
      <c r="AW265" s="14" t="s">
        <v>31</v>
      </c>
      <c r="AX265" s="14" t="s">
        <v>83</v>
      </c>
      <c r="AY265" s="249" t="s">
        <v>120</v>
      </c>
    </row>
    <row r="266" spans="1:65" s="2" customFormat="1" ht="33" customHeight="1">
      <c r="A266" s="38"/>
      <c r="B266" s="39"/>
      <c r="C266" s="215" t="s">
        <v>391</v>
      </c>
      <c r="D266" s="215" t="s">
        <v>122</v>
      </c>
      <c r="E266" s="216" t="s">
        <v>392</v>
      </c>
      <c r="F266" s="217" t="s">
        <v>393</v>
      </c>
      <c r="G266" s="218" t="s">
        <v>154</v>
      </c>
      <c r="H266" s="219">
        <v>393</v>
      </c>
      <c r="I266" s="220"/>
      <c r="J266" s="219">
        <f>ROUND(I266*H266,2)</f>
        <v>0</v>
      </c>
      <c r="K266" s="221"/>
      <c r="L266" s="44"/>
      <c r="M266" s="222" t="s">
        <v>1</v>
      </c>
      <c r="N266" s="223" t="s">
        <v>40</v>
      </c>
      <c r="O266" s="91"/>
      <c r="P266" s="224">
        <f>O266*H266</f>
        <v>0</v>
      </c>
      <c r="Q266" s="224">
        <v>0.00036</v>
      </c>
      <c r="R266" s="224">
        <f>Q266*H266</f>
        <v>0.14148000000000002</v>
      </c>
      <c r="S266" s="224">
        <v>0</v>
      </c>
      <c r="T266" s="225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6" t="s">
        <v>126</v>
      </c>
      <c r="AT266" s="226" t="s">
        <v>122</v>
      </c>
      <c r="AU266" s="226" t="s">
        <v>85</v>
      </c>
      <c r="AY266" s="17" t="s">
        <v>120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17" t="s">
        <v>83</v>
      </c>
      <c r="BK266" s="227">
        <f>ROUND(I266*H266,2)</f>
        <v>0</v>
      </c>
      <c r="BL266" s="17" t="s">
        <v>126</v>
      </c>
      <c r="BM266" s="226" t="s">
        <v>394</v>
      </c>
    </row>
    <row r="267" spans="1:51" s="13" customFormat="1" ht="12">
      <c r="A267" s="13"/>
      <c r="B267" s="228"/>
      <c r="C267" s="229"/>
      <c r="D267" s="230" t="s">
        <v>128</v>
      </c>
      <c r="E267" s="231" t="s">
        <v>1</v>
      </c>
      <c r="F267" s="232" t="s">
        <v>263</v>
      </c>
      <c r="G267" s="229"/>
      <c r="H267" s="231" t="s">
        <v>1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8" t="s">
        <v>128</v>
      </c>
      <c r="AU267" s="238" t="s">
        <v>85</v>
      </c>
      <c r="AV267" s="13" t="s">
        <v>83</v>
      </c>
      <c r="AW267" s="13" t="s">
        <v>31</v>
      </c>
      <c r="AX267" s="13" t="s">
        <v>75</v>
      </c>
      <c r="AY267" s="238" t="s">
        <v>120</v>
      </c>
    </row>
    <row r="268" spans="1:51" s="14" customFormat="1" ht="12">
      <c r="A268" s="14"/>
      <c r="B268" s="239"/>
      <c r="C268" s="240"/>
      <c r="D268" s="230" t="s">
        <v>128</v>
      </c>
      <c r="E268" s="241" t="s">
        <v>1</v>
      </c>
      <c r="F268" s="242" t="s">
        <v>264</v>
      </c>
      <c r="G268" s="240"/>
      <c r="H268" s="243">
        <v>300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9" t="s">
        <v>128</v>
      </c>
      <c r="AU268" s="249" t="s">
        <v>85</v>
      </c>
      <c r="AV268" s="14" t="s">
        <v>85</v>
      </c>
      <c r="AW268" s="14" t="s">
        <v>31</v>
      </c>
      <c r="AX268" s="14" t="s">
        <v>75</v>
      </c>
      <c r="AY268" s="249" t="s">
        <v>120</v>
      </c>
    </row>
    <row r="269" spans="1:51" s="13" customFormat="1" ht="12">
      <c r="A269" s="13"/>
      <c r="B269" s="228"/>
      <c r="C269" s="229"/>
      <c r="D269" s="230" t="s">
        <v>128</v>
      </c>
      <c r="E269" s="231" t="s">
        <v>1</v>
      </c>
      <c r="F269" s="232" t="s">
        <v>254</v>
      </c>
      <c r="G269" s="229"/>
      <c r="H269" s="231" t="s">
        <v>1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8" t="s">
        <v>128</v>
      </c>
      <c r="AU269" s="238" t="s">
        <v>85</v>
      </c>
      <c r="AV269" s="13" t="s">
        <v>83</v>
      </c>
      <c r="AW269" s="13" t="s">
        <v>31</v>
      </c>
      <c r="AX269" s="13" t="s">
        <v>75</v>
      </c>
      <c r="AY269" s="238" t="s">
        <v>120</v>
      </c>
    </row>
    <row r="270" spans="1:51" s="14" customFormat="1" ht="12">
      <c r="A270" s="14"/>
      <c r="B270" s="239"/>
      <c r="C270" s="240"/>
      <c r="D270" s="230" t="s">
        <v>128</v>
      </c>
      <c r="E270" s="241" t="s">
        <v>1</v>
      </c>
      <c r="F270" s="242" t="s">
        <v>255</v>
      </c>
      <c r="G270" s="240"/>
      <c r="H270" s="243">
        <v>70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9" t="s">
        <v>128</v>
      </c>
      <c r="AU270" s="249" t="s">
        <v>85</v>
      </c>
      <c r="AV270" s="14" t="s">
        <v>85</v>
      </c>
      <c r="AW270" s="14" t="s">
        <v>31</v>
      </c>
      <c r="AX270" s="14" t="s">
        <v>75</v>
      </c>
      <c r="AY270" s="249" t="s">
        <v>120</v>
      </c>
    </row>
    <row r="271" spans="1:51" s="13" customFormat="1" ht="12">
      <c r="A271" s="13"/>
      <c r="B271" s="228"/>
      <c r="C271" s="229"/>
      <c r="D271" s="230" t="s">
        <v>128</v>
      </c>
      <c r="E271" s="231" t="s">
        <v>1</v>
      </c>
      <c r="F271" s="232" t="s">
        <v>247</v>
      </c>
      <c r="G271" s="229"/>
      <c r="H271" s="231" t="s">
        <v>1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8" t="s">
        <v>128</v>
      </c>
      <c r="AU271" s="238" t="s">
        <v>85</v>
      </c>
      <c r="AV271" s="13" t="s">
        <v>83</v>
      </c>
      <c r="AW271" s="13" t="s">
        <v>31</v>
      </c>
      <c r="AX271" s="13" t="s">
        <v>75</v>
      </c>
      <c r="AY271" s="238" t="s">
        <v>120</v>
      </c>
    </row>
    <row r="272" spans="1:51" s="14" customFormat="1" ht="12">
      <c r="A272" s="14"/>
      <c r="B272" s="239"/>
      <c r="C272" s="240"/>
      <c r="D272" s="230" t="s">
        <v>128</v>
      </c>
      <c r="E272" s="241" t="s">
        <v>1</v>
      </c>
      <c r="F272" s="242" t="s">
        <v>243</v>
      </c>
      <c r="G272" s="240"/>
      <c r="H272" s="243">
        <v>23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9" t="s">
        <v>128</v>
      </c>
      <c r="AU272" s="249" t="s">
        <v>85</v>
      </c>
      <c r="AV272" s="14" t="s">
        <v>85</v>
      </c>
      <c r="AW272" s="14" t="s">
        <v>31</v>
      </c>
      <c r="AX272" s="14" t="s">
        <v>75</v>
      </c>
      <c r="AY272" s="249" t="s">
        <v>120</v>
      </c>
    </row>
    <row r="273" spans="1:51" s="15" customFormat="1" ht="12">
      <c r="A273" s="15"/>
      <c r="B273" s="264"/>
      <c r="C273" s="265"/>
      <c r="D273" s="230" t="s">
        <v>128</v>
      </c>
      <c r="E273" s="266" t="s">
        <v>1</v>
      </c>
      <c r="F273" s="267" t="s">
        <v>258</v>
      </c>
      <c r="G273" s="265"/>
      <c r="H273" s="268">
        <v>393</v>
      </c>
      <c r="I273" s="269"/>
      <c r="J273" s="265"/>
      <c r="K273" s="265"/>
      <c r="L273" s="270"/>
      <c r="M273" s="271"/>
      <c r="N273" s="272"/>
      <c r="O273" s="272"/>
      <c r="P273" s="272"/>
      <c r="Q273" s="272"/>
      <c r="R273" s="272"/>
      <c r="S273" s="272"/>
      <c r="T273" s="273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4" t="s">
        <v>128</v>
      </c>
      <c r="AU273" s="274" t="s">
        <v>85</v>
      </c>
      <c r="AV273" s="15" t="s">
        <v>126</v>
      </c>
      <c r="AW273" s="15" t="s">
        <v>31</v>
      </c>
      <c r="AX273" s="15" t="s">
        <v>83</v>
      </c>
      <c r="AY273" s="274" t="s">
        <v>120</v>
      </c>
    </row>
    <row r="274" spans="1:65" s="2" customFormat="1" ht="24.15" customHeight="1">
      <c r="A274" s="38"/>
      <c r="B274" s="39"/>
      <c r="C274" s="215" t="s">
        <v>395</v>
      </c>
      <c r="D274" s="215" t="s">
        <v>122</v>
      </c>
      <c r="E274" s="216" t="s">
        <v>396</v>
      </c>
      <c r="F274" s="217" t="s">
        <v>397</v>
      </c>
      <c r="G274" s="218" t="s">
        <v>154</v>
      </c>
      <c r="H274" s="219">
        <v>375</v>
      </c>
      <c r="I274" s="220"/>
      <c r="J274" s="219">
        <f>ROUND(I274*H274,2)</f>
        <v>0</v>
      </c>
      <c r="K274" s="221"/>
      <c r="L274" s="44"/>
      <c r="M274" s="222" t="s">
        <v>1</v>
      </c>
      <c r="N274" s="223" t="s">
        <v>40</v>
      </c>
      <c r="O274" s="91"/>
      <c r="P274" s="224">
        <f>O274*H274</f>
        <v>0</v>
      </c>
      <c r="Q274" s="224">
        <v>0</v>
      </c>
      <c r="R274" s="224">
        <f>Q274*H274</f>
        <v>0</v>
      </c>
      <c r="S274" s="224">
        <v>0</v>
      </c>
      <c r="T274" s="225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6" t="s">
        <v>126</v>
      </c>
      <c r="AT274" s="226" t="s">
        <v>122</v>
      </c>
      <c r="AU274" s="226" t="s">
        <v>85</v>
      </c>
      <c r="AY274" s="17" t="s">
        <v>120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7" t="s">
        <v>83</v>
      </c>
      <c r="BK274" s="227">
        <f>ROUND(I274*H274,2)</f>
        <v>0</v>
      </c>
      <c r="BL274" s="17" t="s">
        <v>126</v>
      </c>
      <c r="BM274" s="226" t="s">
        <v>398</v>
      </c>
    </row>
    <row r="275" spans="1:51" s="13" customFormat="1" ht="12">
      <c r="A275" s="13"/>
      <c r="B275" s="228"/>
      <c r="C275" s="229"/>
      <c r="D275" s="230" t="s">
        <v>128</v>
      </c>
      <c r="E275" s="231" t="s">
        <v>1</v>
      </c>
      <c r="F275" s="232" t="s">
        <v>252</v>
      </c>
      <c r="G275" s="229"/>
      <c r="H275" s="231" t="s">
        <v>1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8" t="s">
        <v>128</v>
      </c>
      <c r="AU275" s="238" t="s">
        <v>85</v>
      </c>
      <c r="AV275" s="13" t="s">
        <v>83</v>
      </c>
      <c r="AW275" s="13" t="s">
        <v>31</v>
      </c>
      <c r="AX275" s="13" t="s">
        <v>75</v>
      </c>
      <c r="AY275" s="238" t="s">
        <v>120</v>
      </c>
    </row>
    <row r="276" spans="1:51" s="14" customFormat="1" ht="12">
      <c r="A276" s="14"/>
      <c r="B276" s="239"/>
      <c r="C276" s="240"/>
      <c r="D276" s="230" t="s">
        <v>128</v>
      </c>
      <c r="E276" s="241" t="s">
        <v>1</v>
      </c>
      <c r="F276" s="242" t="s">
        <v>253</v>
      </c>
      <c r="G276" s="240"/>
      <c r="H276" s="243">
        <v>375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9" t="s">
        <v>128</v>
      </c>
      <c r="AU276" s="249" t="s">
        <v>85</v>
      </c>
      <c r="AV276" s="14" t="s">
        <v>85</v>
      </c>
      <c r="AW276" s="14" t="s">
        <v>31</v>
      </c>
      <c r="AX276" s="14" t="s">
        <v>83</v>
      </c>
      <c r="AY276" s="249" t="s">
        <v>120</v>
      </c>
    </row>
    <row r="277" spans="1:65" s="2" customFormat="1" ht="16.5" customHeight="1">
      <c r="A277" s="38"/>
      <c r="B277" s="39"/>
      <c r="C277" s="215" t="s">
        <v>399</v>
      </c>
      <c r="D277" s="215" t="s">
        <v>122</v>
      </c>
      <c r="E277" s="216" t="s">
        <v>400</v>
      </c>
      <c r="F277" s="217" t="s">
        <v>401</v>
      </c>
      <c r="G277" s="218" t="s">
        <v>215</v>
      </c>
      <c r="H277" s="219">
        <v>15</v>
      </c>
      <c r="I277" s="220"/>
      <c r="J277" s="219">
        <f>ROUND(I277*H277,2)</f>
        <v>0</v>
      </c>
      <c r="K277" s="221"/>
      <c r="L277" s="44"/>
      <c r="M277" s="222" t="s">
        <v>1</v>
      </c>
      <c r="N277" s="223" t="s">
        <v>40</v>
      </c>
      <c r="O277" s="91"/>
      <c r="P277" s="224">
        <f>O277*H277</f>
        <v>0</v>
      </c>
      <c r="Q277" s="224">
        <v>0</v>
      </c>
      <c r="R277" s="224">
        <f>Q277*H277</f>
        <v>0</v>
      </c>
      <c r="S277" s="224">
        <v>0</v>
      </c>
      <c r="T277" s="22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6" t="s">
        <v>126</v>
      </c>
      <c r="AT277" s="226" t="s">
        <v>122</v>
      </c>
      <c r="AU277" s="226" t="s">
        <v>85</v>
      </c>
      <c r="AY277" s="17" t="s">
        <v>120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7" t="s">
        <v>83</v>
      </c>
      <c r="BK277" s="227">
        <f>ROUND(I277*H277,2)</f>
        <v>0</v>
      </c>
      <c r="BL277" s="17" t="s">
        <v>126</v>
      </c>
      <c r="BM277" s="226" t="s">
        <v>402</v>
      </c>
    </row>
    <row r="278" spans="1:63" s="12" customFormat="1" ht="22.8" customHeight="1">
      <c r="A278" s="12"/>
      <c r="B278" s="199"/>
      <c r="C278" s="200"/>
      <c r="D278" s="201" t="s">
        <v>74</v>
      </c>
      <c r="E278" s="213" t="s">
        <v>403</v>
      </c>
      <c r="F278" s="213" t="s">
        <v>404</v>
      </c>
      <c r="G278" s="200"/>
      <c r="H278" s="200"/>
      <c r="I278" s="203"/>
      <c r="J278" s="214">
        <f>BK278</f>
        <v>0</v>
      </c>
      <c r="K278" s="200"/>
      <c r="L278" s="205"/>
      <c r="M278" s="206"/>
      <c r="N278" s="207"/>
      <c r="O278" s="207"/>
      <c r="P278" s="208">
        <f>SUM(P279:P301)</f>
        <v>0</v>
      </c>
      <c r="Q278" s="207"/>
      <c r="R278" s="208">
        <f>SUM(R279:R301)</f>
        <v>0</v>
      </c>
      <c r="S278" s="207"/>
      <c r="T278" s="209">
        <f>SUM(T279:T301)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0" t="s">
        <v>83</v>
      </c>
      <c r="AT278" s="211" t="s">
        <v>74</v>
      </c>
      <c r="AU278" s="211" t="s">
        <v>83</v>
      </c>
      <c r="AY278" s="210" t="s">
        <v>120</v>
      </c>
      <c r="BK278" s="212">
        <f>SUM(BK279:BK301)</f>
        <v>0</v>
      </c>
    </row>
    <row r="279" spans="1:65" s="2" customFormat="1" ht="21.75" customHeight="1">
      <c r="A279" s="38"/>
      <c r="B279" s="39"/>
      <c r="C279" s="215" t="s">
        <v>405</v>
      </c>
      <c r="D279" s="215" t="s">
        <v>122</v>
      </c>
      <c r="E279" s="216" t="s">
        <v>406</v>
      </c>
      <c r="F279" s="217" t="s">
        <v>407</v>
      </c>
      <c r="G279" s="218" t="s">
        <v>146</v>
      </c>
      <c r="H279" s="219">
        <v>32</v>
      </c>
      <c r="I279" s="220"/>
      <c r="J279" s="219">
        <f>ROUND(I279*H279,2)</f>
        <v>0</v>
      </c>
      <c r="K279" s="221"/>
      <c r="L279" s="44"/>
      <c r="M279" s="222" t="s">
        <v>1</v>
      </c>
      <c r="N279" s="223" t="s">
        <v>40</v>
      </c>
      <c r="O279" s="91"/>
      <c r="P279" s="224">
        <f>O279*H279</f>
        <v>0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6" t="s">
        <v>126</v>
      </c>
      <c r="AT279" s="226" t="s">
        <v>122</v>
      </c>
      <c r="AU279" s="226" t="s">
        <v>85</v>
      </c>
      <c r="AY279" s="17" t="s">
        <v>120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7" t="s">
        <v>83</v>
      </c>
      <c r="BK279" s="227">
        <f>ROUND(I279*H279,2)</f>
        <v>0</v>
      </c>
      <c r="BL279" s="17" t="s">
        <v>126</v>
      </c>
      <c r="BM279" s="226" t="s">
        <v>408</v>
      </c>
    </row>
    <row r="280" spans="1:47" s="2" customFormat="1" ht="12">
      <c r="A280" s="38"/>
      <c r="B280" s="39"/>
      <c r="C280" s="40"/>
      <c r="D280" s="230" t="s">
        <v>148</v>
      </c>
      <c r="E280" s="40"/>
      <c r="F280" s="250" t="s">
        <v>409</v>
      </c>
      <c r="G280" s="40"/>
      <c r="H280" s="40"/>
      <c r="I280" s="251"/>
      <c r="J280" s="40"/>
      <c r="K280" s="40"/>
      <c r="L280" s="44"/>
      <c r="M280" s="252"/>
      <c r="N280" s="253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148</v>
      </c>
      <c r="AU280" s="17" t="s">
        <v>85</v>
      </c>
    </row>
    <row r="281" spans="1:51" s="13" customFormat="1" ht="12">
      <c r="A281" s="13"/>
      <c r="B281" s="228"/>
      <c r="C281" s="229"/>
      <c r="D281" s="230" t="s">
        <v>128</v>
      </c>
      <c r="E281" s="231" t="s">
        <v>1</v>
      </c>
      <c r="F281" s="232" t="s">
        <v>410</v>
      </c>
      <c r="G281" s="229"/>
      <c r="H281" s="231" t="s">
        <v>1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8" t="s">
        <v>128</v>
      </c>
      <c r="AU281" s="238" t="s">
        <v>85</v>
      </c>
      <c r="AV281" s="13" t="s">
        <v>83</v>
      </c>
      <c r="AW281" s="13" t="s">
        <v>31</v>
      </c>
      <c r="AX281" s="13" t="s">
        <v>75</v>
      </c>
      <c r="AY281" s="238" t="s">
        <v>120</v>
      </c>
    </row>
    <row r="282" spans="1:51" s="14" customFormat="1" ht="12">
      <c r="A282" s="14"/>
      <c r="B282" s="239"/>
      <c r="C282" s="240"/>
      <c r="D282" s="230" t="s">
        <v>128</v>
      </c>
      <c r="E282" s="241" t="s">
        <v>1</v>
      </c>
      <c r="F282" s="242" t="s">
        <v>294</v>
      </c>
      <c r="G282" s="240"/>
      <c r="H282" s="243">
        <v>32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9" t="s">
        <v>128</v>
      </c>
      <c r="AU282" s="249" t="s">
        <v>85</v>
      </c>
      <c r="AV282" s="14" t="s">
        <v>85</v>
      </c>
      <c r="AW282" s="14" t="s">
        <v>31</v>
      </c>
      <c r="AX282" s="14" t="s">
        <v>83</v>
      </c>
      <c r="AY282" s="249" t="s">
        <v>120</v>
      </c>
    </row>
    <row r="283" spans="1:65" s="2" customFormat="1" ht="24.15" customHeight="1">
      <c r="A283" s="38"/>
      <c r="B283" s="39"/>
      <c r="C283" s="215" t="s">
        <v>411</v>
      </c>
      <c r="D283" s="215" t="s">
        <v>122</v>
      </c>
      <c r="E283" s="216" t="s">
        <v>412</v>
      </c>
      <c r="F283" s="217" t="s">
        <v>413</v>
      </c>
      <c r="G283" s="218" t="s">
        <v>146</v>
      </c>
      <c r="H283" s="219">
        <v>928</v>
      </c>
      <c r="I283" s="220"/>
      <c r="J283" s="219">
        <f>ROUND(I283*H283,2)</f>
        <v>0</v>
      </c>
      <c r="K283" s="221"/>
      <c r="L283" s="44"/>
      <c r="M283" s="222" t="s">
        <v>1</v>
      </c>
      <c r="N283" s="223" t="s">
        <v>40</v>
      </c>
      <c r="O283" s="91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6" t="s">
        <v>126</v>
      </c>
      <c r="AT283" s="226" t="s">
        <v>122</v>
      </c>
      <c r="AU283" s="226" t="s">
        <v>85</v>
      </c>
      <c r="AY283" s="17" t="s">
        <v>120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7" t="s">
        <v>83</v>
      </c>
      <c r="BK283" s="227">
        <f>ROUND(I283*H283,2)</f>
        <v>0</v>
      </c>
      <c r="BL283" s="17" t="s">
        <v>126</v>
      </c>
      <c r="BM283" s="226" t="s">
        <v>414</v>
      </c>
    </row>
    <row r="284" spans="1:51" s="13" customFormat="1" ht="12">
      <c r="A284" s="13"/>
      <c r="B284" s="228"/>
      <c r="C284" s="229"/>
      <c r="D284" s="230" t="s">
        <v>128</v>
      </c>
      <c r="E284" s="231" t="s">
        <v>1</v>
      </c>
      <c r="F284" s="232" t="s">
        <v>415</v>
      </c>
      <c r="G284" s="229"/>
      <c r="H284" s="231" t="s">
        <v>1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8" t="s">
        <v>128</v>
      </c>
      <c r="AU284" s="238" t="s">
        <v>85</v>
      </c>
      <c r="AV284" s="13" t="s">
        <v>83</v>
      </c>
      <c r="AW284" s="13" t="s">
        <v>31</v>
      </c>
      <c r="AX284" s="13" t="s">
        <v>75</v>
      </c>
      <c r="AY284" s="238" t="s">
        <v>120</v>
      </c>
    </row>
    <row r="285" spans="1:51" s="14" customFormat="1" ht="12">
      <c r="A285" s="14"/>
      <c r="B285" s="239"/>
      <c r="C285" s="240"/>
      <c r="D285" s="230" t="s">
        <v>128</v>
      </c>
      <c r="E285" s="241" t="s">
        <v>1</v>
      </c>
      <c r="F285" s="242" t="s">
        <v>416</v>
      </c>
      <c r="G285" s="240"/>
      <c r="H285" s="243">
        <v>928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9" t="s">
        <v>128</v>
      </c>
      <c r="AU285" s="249" t="s">
        <v>85</v>
      </c>
      <c r="AV285" s="14" t="s">
        <v>85</v>
      </c>
      <c r="AW285" s="14" t="s">
        <v>31</v>
      </c>
      <c r="AX285" s="14" t="s">
        <v>83</v>
      </c>
      <c r="AY285" s="249" t="s">
        <v>120</v>
      </c>
    </row>
    <row r="286" spans="1:65" s="2" customFormat="1" ht="33" customHeight="1">
      <c r="A286" s="38"/>
      <c r="B286" s="39"/>
      <c r="C286" s="215" t="s">
        <v>417</v>
      </c>
      <c r="D286" s="215" t="s">
        <v>122</v>
      </c>
      <c r="E286" s="216" t="s">
        <v>418</v>
      </c>
      <c r="F286" s="217" t="s">
        <v>419</v>
      </c>
      <c r="G286" s="218" t="s">
        <v>146</v>
      </c>
      <c r="H286" s="219">
        <v>32</v>
      </c>
      <c r="I286" s="220"/>
      <c r="J286" s="219">
        <f>ROUND(I286*H286,2)</f>
        <v>0</v>
      </c>
      <c r="K286" s="221"/>
      <c r="L286" s="44"/>
      <c r="M286" s="222" t="s">
        <v>1</v>
      </c>
      <c r="N286" s="223" t="s">
        <v>40</v>
      </c>
      <c r="O286" s="91"/>
      <c r="P286" s="224">
        <f>O286*H286</f>
        <v>0</v>
      </c>
      <c r="Q286" s="224">
        <v>0</v>
      </c>
      <c r="R286" s="224">
        <f>Q286*H286</f>
        <v>0</v>
      </c>
      <c r="S286" s="224">
        <v>0</v>
      </c>
      <c r="T286" s="225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6" t="s">
        <v>126</v>
      </c>
      <c r="AT286" s="226" t="s">
        <v>122</v>
      </c>
      <c r="AU286" s="226" t="s">
        <v>85</v>
      </c>
      <c r="AY286" s="17" t="s">
        <v>120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7" t="s">
        <v>83</v>
      </c>
      <c r="BK286" s="227">
        <f>ROUND(I286*H286,2)</f>
        <v>0</v>
      </c>
      <c r="BL286" s="17" t="s">
        <v>126</v>
      </c>
      <c r="BM286" s="226" t="s">
        <v>420</v>
      </c>
    </row>
    <row r="287" spans="1:47" s="2" customFormat="1" ht="12">
      <c r="A287" s="38"/>
      <c r="B287" s="39"/>
      <c r="C287" s="40"/>
      <c r="D287" s="230" t="s">
        <v>148</v>
      </c>
      <c r="E287" s="40"/>
      <c r="F287" s="250" t="s">
        <v>409</v>
      </c>
      <c r="G287" s="40"/>
      <c r="H287" s="40"/>
      <c r="I287" s="251"/>
      <c r="J287" s="40"/>
      <c r="K287" s="40"/>
      <c r="L287" s="44"/>
      <c r="M287" s="252"/>
      <c r="N287" s="253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148</v>
      </c>
      <c r="AU287" s="17" t="s">
        <v>85</v>
      </c>
    </row>
    <row r="288" spans="1:65" s="2" customFormat="1" ht="21.75" customHeight="1">
      <c r="A288" s="38"/>
      <c r="B288" s="39"/>
      <c r="C288" s="215" t="s">
        <v>421</v>
      </c>
      <c r="D288" s="215" t="s">
        <v>122</v>
      </c>
      <c r="E288" s="216" t="s">
        <v>422</v>
      </c>
      <c r="F288" s="217" t="s">
        <v>423</v>
      </c>
      <c r="G288" s="218" t="s">
        <v>146</v>
      </c>
      <c r="H288" s="219">
        <v>15</v>
      </c>
      <c r="I288" s="220"/>
      <c r="J288" s="219">
        <f>ROUND(I288*H288,2)</f>
        <v>0</v>
      </c>
      <c r="K288" s="221"/>
      <c r="L288" s="44"/>
      <c r="M288" s="222" t="s">
        <v>1</v>
      </c>
      <c r="N288" s="223" t="s">
        <v>40</v>
      </c>
      <c r="O288" s="91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6" t="s">
        <v>126</v>
      </c>
      <c r="AT288" s="226" t="s">
        <v>122</v>
      </c>
      <c r="AU288" s="226" t="s">
        <v>85</v>
      </c>
      <c r="AY288" s="17" t="s">
        <v>120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7" t="s">
        <v>83</v>
      </c>
      <c r="BK288" s="227">
        <f>ROUND(I288*H288,2)</f>
        <v>0</v>
      </c>
      <c r="BL288" s="17" t="s">
        <v>126</v>
      </c>
      <c r="BM288" s="226" t="s">
        <v>424</v>
      </c>
    </row>
    <row r="289" spans="1:51" s="13" customFormat="1" ht="12">
      <c r="A289" s="13"/>
      <c r="B289" s="228"/>
      <c r="C289" s="229"/>
      <c r="D289" s="230" t="s">
        <v>128</v>
      </c>
      <c r="E289" s="231" t="s">
        <v>1</v>
      </c>
      <c r="F289" s="232" t="s">
        <v>425</v>
      </c>
      <c r="G289" s="229"/>
      <c r="H289" s="231" t="s">
        <v>1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8" t="s">
        <v>128</v>
      </c>
      <c r="AU289" s="238" t="s">
        <v>85</v>
      </c>
      <c r="AV289" s="13" t="s">
        <v>83</v>
      </c>
      <c r="AW289" s="13" t="s">
        <v>31</v>
      </c>
      <c r="AX289" s="13" t="s">
        <v>75</v>
      </c>
      <c r="AY289" s="238" t="s">
        <v>120</v>
      </c>
    </row>
    <row r="290" spans="1:51" s="14" customFormat="1" ht="12">
      <c r="A290" s="14"/>
      <c r="B290" s="239"/>
      <c r="C290" s="240"/>
      <c r="D290" s="230" t="s">
        <v>128</v>
      </c>
      <c r="E290" s="241" t="s">
        <v>1</v>
      </c>
      <c r="F290" s="242" t="s">
        <v>8</v>
      </c>
      <c r="G290" s="240"/>
      <c r="H290" s="243">
        <v>15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9" t="s">
        <v>128</v>
      </c>
      <c r="AU290" s="249" t="s">
        <v>85</v>
      </c>
      <c r="AV290" s="14" t="s">
        <v>85</v>
      </c>
      <c r="AW290" s="14" t="s">
        <v>31</v>
      </c>
      <c r="AX290" s="14" t="s">
        <v>83</v>
      </c>
      <c r="AY290" s="249" t="s">
        <v>120</v>
      </c>
    </row>
    <row r="291" spans="1:65" s="2" customFormat="1" ht="24.15" customHeight="1">
      <c r="A291" s="38"/>
      <c r="B291" s="39"/>
      <c r="C291" s="215" t="s">
        <v>426</v>
      </c>
      <c r="D291" s="215" t="s">
        <v>122</v>
      </c>
      <c r="E291" s="216" t="s">
        <v>427</v>
      </c>
      <c r="F291" s="217" t="s">
        <v>428</v>
      </c>
      <c r="G291" s="218" t="s">
        <v>146</v>
      </c>
      <c r="H291" s="219">
        <v>60</v>
      </c>
      <c r="I291" s="220"/>
      <c r="J291" s="219">
        <f>ROUND(I291*H291,2)</f>
        <v>0</v>
      </c>
      <c r="K291" s="221"/>
      <c r="L291" s="44"/>
      <c r="M291" s="222" t="s">
        <v>1</v>
      </c>
      <c r="N291" s="223" t="s">
        <v>40</v>
      </c>
      <c r="O291" s="91"/>
      <c r="P291" s="224">
        <f>O291*H291</f>
        <v>0</v>
      </c>
      <c r="Q291" s="224">
        <v>0</v>
      </c>
      <c r="R291" s="224">
        <f>Q291*H291</f>
        <v>0</v>
      </c>
      <c r="S291" s="224">
        <v>0</v>
      </c>
      <c r="T291" s="225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6" t="s">
        <v>126</v>
      </c>
      <c r="AT291" s="226" t="s">
        <v>122</v>
      </c>
      <c r="AU291" s="226" t="s">
        <v>85</v>
      </c>
      <c r="AY291" s="17" t="s">
        <v>120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7" t="s">
        <v>83</v>
      </c>
      <c r="BK291" s="227">
        <f>ROUND(I291*H291,2)</f>
        <v>0</v>
      </c>
      <c r="BL291" s="17" t="s">
        <v>126</v>
      </c>
      <c r="BM291" s="226" t="s">
        <v>429</v>
      </c>
    </row>
    <row r="292" spans="1:51" s="13" customFormat="1" ht="12">
      <c r="A292" s="13"/>
      <c r="B292" s="228"/>
      <c r="C292" s="229"/>
      <c r="D292" s="230" t="s">
        <v>128</v>
      </c>
      <c r="E292" s="231" t="s">
        <v>1</v>
      </c>
      <c r="F292" s="232" t="s">
        <v>430</v>
      </c>
      <c r="G292" s="229"/>
      <c r="H292" s="231" t="s">
        <v>1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8" t="s">
        <v>128</v>
      </c>
      <c r="AU292" s="238" t="s">
        <v>85</v>
      </c>
      <c r="AV292" s="13" t="s">
        <v>83</v>
      </c>
      <c r="AW292" s="13" t="s">
        <v>31</v>
      </c>
      <c r="AX292" s="13" t="s">
        <v>75</v>
      </c>
      <c r="AY292" s="238" t="s">
        <v>120</v>
      </c>
    </row>
    <row r="293" spans="1:51" s="14" customFormat="1" ht="12">
      <c r="A293" s="14"/>
      <c r="B293" s="239"/>
      <c r="C293" s="240"/>
      <c r="D293" s="230" t="s">
        <v>128</v>
      </c>
      <c r="E293" s="241" t="s">
        <v>1</v>
      </c>
      <c r="F293" s="242" t="s">
        <v>431</v>
      </c>
      <c r="G293" s="240"/>
      <c r="H293" s="243">
        <v>60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9" t="s">
        <v>128</v>
      </c>
      <c r="AU293" s="249" t="s">
        <v>85</v>
      </c>
      <c r="AV293" s="14" t="s">
        <v>85</v>
      </c>
      <c r="AW293" s="14" t="s">
        <v>31</v>
      </c>
      <c r="AX293" s="14" t="s">
        <v>83</v>
      </c>
      <c r="AY293" s="249" t="s">
        <v>120</v>
      </c>
    </row>
    <row r="294" spans="1:65" s="2" customFormat="1" ht="37.8" customHeight="1">
      <c r="A294" s="38"/>
      <c r="B294" s="39"/>
      <c r="C294" s="215" t="s">
        <v>432</v>
      </c>
      <c r="D294" s="215" t="s">
        <v>122</v>
      </c>
      <c r="E294" s="216" t="s">
        <v>433</v>
      </c>
      <c r="F294" s="217" t="s">
        <v>434</v>
      </c>
      <c r="G294" s="218" t="s">
        <v>146</v>
      </c>
      <c r="H294" s="219">
        <v>15</v>
      </c>
      <c r="I294" s="220"/>
      <c r="J294" s="219">
        <f>ROUND(I294*H294,2)</f>
        <v>0</v>
      </c>
      <c r="K294" s="221"/>
      <c r="L294" s="44"/>
      <c r="M294" s="222" t="s">
        <v>1</v>
      </c>
      <c r="N294" s="223" t="s">
        <v>40</v>
      </c>
      <c r="O294" s="91"/>
      <c r="P294" s="224">
        <f>O294*H294</f>
        <v>0</v>
      </c>
      <c r="Q294" s="224">
        <v>0</v>
      </c>
      <c r="R294" s="224">
        <f>Q294*H294</f>
        <v>0</v>
      </c>
      <c r="S294" s="224">
        <v>0</v>
      </c>
      <c r="T294" s="22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6" t="s">
        <v>126</v>
      </c>
      <c r="AT294" s="226" t="s">
        <v>122</v>
      </c>
      <c r="AU294" s="226" t="s">
        <v>85</v>
      </c>
      <c r="AY294" s="17" t="s">
        <v>120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7" t="s">
        <v>83</v>
      </c>
      <c r="BK294" s="227">
        <f>ROUND(I294*H294,2)</f>
        <v>0</v>
      </c>
      <c r="BL294" s="17" t="s">
        <v>126</v>
      </c>
      <c r="BM294" s="226" t="s">
        <v>435</v>
      </c>
    </row>
    <row r="295" spans="1:65" s="2" customFormat="1" ht="16.5" customHeight="1">
      <c r="A295" s="38"/>
      <c r="B295" s="39"/>
      <c r="C295" s="215" t="s">
        <v>436</v>
      </c>
      <c r="D295" s="215" t="s">
        <v>122</v>
      </c>
      <c r="E295" s="216" t="s">
        <v>437</v>
      </c>
      <c r="F295" s="217" t="s">
        <v>438</v>
      </c>
      <c r="G295" s="218" t="s">
        <v>146</v>
      </c>
      <c r="H295" s="219">
        <v>85</v>
      </c>
      <c r="I295" s="220"/>
      <c r="J295" s="219">
        <f>ROUND(I295*H295,2)</f>
        <v>0</v>
      </c>
      <c r="K295" s="221"/>
      <c r="L295" s="44"/>
      <c r="M295" s="222" t="s">
        <v>1</v>
      </c>
      <c r="N295" s="223" t="s">
        <v>40</v>
      </c>
      <c r="O295" s="91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6" t="s">
        <v>126</v>
      </c>
      <c r="AT295" s="226" t="s">
        <v>122</v>
      </c>
      <c r="AU295" s="226" t="s">
        <v>85</v>
      </c>
      <c r="AY295" s="17" t="s">
        <v>120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7" t="s">
        <v>83</v>
      </c>
      <c r="BK295" s="227">
        <f>ROUND(I295*H295,2)</f>
        <v>0</v>
      </c>
      <c r="BL295" s="17" t="s">
        <v>126</v>
      </c>
      <c r="BM295" s="226" t="s">
        <v>439</v>
      </c>
    </row>
    <row r="296" spans="1:51" s="13" customFormat="1" ht="12">
      <c r="A296" s="13"/>
      <c r="B296" s="228"/>
      <c r="C296" s="229"/>
      <c r="D296" s="230" t="s">
        <v>128</v>
      </c>
      <c r="E296" s="231" t="s">
        <v>1</v>
      </c>
      <c r="F296" s="232" t="s">
        <v>440</v>
      </c>
      <c r="G296" s="229"/>
      <c r="H296" s="231" t="s">
        <v>1</v>
      </c>
      <c r="I296" s="233"/>
      <c r="J296" s="229"/>
      <c r="K296" s="229"/>
      <c r="L296" s="234"/>
      <c r="M296" s="235"/>
      <c r="N296" s="236"/>
      <c r="O296" s="236"/>
      <c r="P296" s="236"/>
      <c r="Q296" s="236"/>
      <c r="R296" s="236"/>
      <c r="S296" s="236"/>
      <c r="T296" s="23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8" t="s">
        <v>128</v>
      </c>
      <c r="AU296" s="238" t="s">
        <v>85</v>
      </c>
      <c r="AV296" s="13" t="s">
        <v>83</v>
      </c>
      <c r="AW296" s="13" t="s">
        <v>31</v>
      </c>
      <c r="AX296" s="13" t="s">
        <v>75</v>
      </c>
      <c r="AY296" s="238" t="s">
        <v>120</v>
      </c>
    </row>
    <row r="297" spans="1:51" s="14" customFormat="1" ht="12">
      <c r="A297" s="14"/>
      <c r="B297" s="239"/>
      <c r="C297" s="240"/>
      <c r="D297" s="230" t="s">
        <v>128</v>
      </c>
      <c r="E297" s="241" t="s">
        <v>1</v>
      </c>
      <c r="F297" s="242" t="s">
        <v>441</v>
      </c>
      <c r="G297" s="240"/>
      <c r="H297" s="243">
        <v>85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9" t="s">
        <v>128</v>
      </c>
      <c r="AU297" s="249" t="s">
        <v>85</v>
      </c>
      <c r="AV297" s="14" t="s">
        <v>85</v>
      </c>
      <c r="AW297" s="14" t="s">
        <v>31</v>
      </c>
      <c r="AX297" s="14" t="s">
        <v>83</v>
      </c>
      <c r="AY297" s="249" t="s">
        <v>120</v>
      </c>
    </row>
    <row r="298" spans="1:65" s="2" customFormat="1" ht="24.15" customHeight="1">
      <c r="A298" s="38"/>
      <c r="B298" s="39"/>
      <c r="C298" s="215" t="s">
        <v>442</v>
      </c>
      <c r="D298" s="215" t="s">
        <v>122</v>
      </c>
      <c r="E298" s="216" t="s">
        <v>443</v>
      </c>
      <c r="F298" s="217" t="s">
        <v>444</v>
      </c>
      <c r="G298" s="218" t="s">
        <v>146</v>
      </c>
      <c r="H298" s="219">
        <v>340</v>
      </c>
      <c r="I298" s="220"/>
      <c r="J298" s="219">
        <f>ROUND(I298*H298,2)</f>
        <v>0</v>
      </c>
      <c r="K298" s="221"/>
      <c r="L298" s="44"/>
      <c r="M298" s="222" t="s">
        <v>1</v>
      </c>
      <c r="N298" s="223" t="s">
        <v>40</v>
      </c>
      <c r="O298" s="91"/>
      <c r="P298" s="224">
        <f>O298*H298</f>
        <v>0</v>
      </c>
      <c r="Q298" s="224">
        <v>0</v>
      </c>
      <c r="R298" s="224">
        <f>Q298*H298</f>
        <v>0</v>
      </c>
      <c r="S298" s="224">
        <v>0</v>
      </c>
      <c r="T298" s="22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6" t="s">
        <v>126</v>
      </c>
      <c r="AT298" s="226" t="s">
        <v>122</v>
      </c>
      <c r="AU298" s="226" t="s">
        <v>85</v>
      </c>
      <c r="AY298" s="17" t="s">
        <v>120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7" t="s">
        <v>83</v>
      </c>
      <c r="BK298" s="227">
        <f>ROUND(I298*H298,2)</f>
        <v>0</v>
      </c>
      <c r="BL298" s="17" t="s">
        <v>126</v>
      </c>
      <c r="BM298" s="226" t="s">
        <v>445</v>
      </c>
    </row>
    <row r="299" spans="1:51" s="13" customFormat="1" ht="12">
      <c r="A299" s="13"/>
      <c r="B299" s="228"/>
      <c r="C299" s="229"/>
      <c r="D299" s="230" t="s">
        <v>128</v>
      </c>
      <c r="E299" s="231" t="s">
        <v>1</v>
      </c>
      <c r="F299" s="232" t="s">
        <v>446</v>
      </c>
      <c r="G299" s="229"/>
      <c r="H299" s="231" t="s">
        <v>1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8" t="s">
        <v>128</v>
      </c>
      <c r="AU299" s="238" t="s">
        <v>85</v>
      </c>
      <c r="AV299" s="13" t="s">
        <v>83</v>
      </c>
      <c r="AW299" s="13" t="s">
        <v>31</v>
      </c>
      <c r="AX299" s="13" t="s">
        <v>75</v>
      </c>
      <c r="AY299" s="238" t="s">
        <v>120</v>
      </c>
    </row>
    <row r="300" spans="1:51" s="14" customFormat="1" ht="12">
      <c r="A300" s="14"/>
      <c r="B300" s="239"/>
      <c r="C300" s="240"/>
      <c r="D300" s="230" t="s">
        <v>128</v>
      </c>
      <c r="E300" s="241" t="s">
        <v>1</v>
      </c>
      <c r="F300" s="242" t="s">
        <v>447</v>
      </c>
      <c r="G300" s="240"/>
      <c r="H300" s="243">
        <v>340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9" t="s">
        <v>128</v>
      </c>
      <c r="AU300" s="249" t="s">
        <v>85</v>
      </c>
      <c r="AV300" s="14" t="s">
        <v>85</v>
      </c>
      <c r="AW300" s="14" t="s">
        <v>31</v>
      </c>
      <c r="AX300" s="14" t="s">
        <v>83</v>
      </c>
      <c r="AY300" s="249" t="s">
        <v>120</v>
      </c>
    </row>
    <row r="301" spans="1:65" s="2" customFormat="1" ht="37.8" customHeight="1">
      <c r="A301" s="38"/>
      <c r="B301" s="39"/>
      <c r="C301" s="215" t="s">
        <v>448</v>
      </c>
      <c r="D301" s="215" t="s">
        <v>122</v>
      </c>
      <c r="E301" s="216" t="s">
        <v>449</v>
      </c>
      <c r="F301" s="217" t="s">
        <v>450</v>
      </c>
      <c r="G301" s="218" t="s">
        <v>146</v>
      </c>
      <c r="H301" s="219">
        <v>85</v>
      </c>
      <c r="I301" s="220"/>
      <c r="J301" s="219">
        <f>ROUND(I301*H301,2)</f>
        <v>0</v>
      </c>
      <c r="K301" s="221"/>
      <c r="L301" s="44"/>
      <c r="M301" s="222" t="s">
        <v>1</v>
      </c>
      <c r="N301" s="223" t="s">
        <v>40</v>
      </c>
      <c r="O301" s="91"/>
      <c r="P301" s="224">
        <f>O301*H301</f>
        <v>0</v>
      </c>
      <c r="Q301" s="224">
        <v>0</v>
      </c>
      <c r="R301" s="224">
        <f>Q301*H301</f>
        <v>0</v>
      </c>
      <c r="S301" s="224">
        <v>0</v>
      </c>
      <c r="T301" s="225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6" t="s">
        <v>126</v>
      </c>
      <c r="AT301" s="226" t="s">
        <v>122</v>
      </c>
      <c r="AU301" s="226" t="s">
        <v>85</v>
      </c>
      <c r="AY301" s="17" t="s">
        <v>120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17" t="s">
        <v>83</v>
      </c>
      <c r="BK301" s="227">
        <f>ROUND(I301*H301,2)</f>
        <v>0</v>
      </c>
      <c r="BL301" s="17" t="s">
        <v>126</v>
      </c>
      <c r="BM301" s="226" t="s">
        <v>451</v>
      </c>
    </row>
    <row r="302" spans="1:63" s="12" customFormat="1" ht="22.8" customHeight="1">
      <c r="A302" s="12"/>
      <c r="B302" s="199"/>
      <c r="C302" s="200"/>
      <c r="D302" s="201" t="s">
        <v>74</v>
      </c>
      <c r="E302" s="213" t="s">
        <v>452</v>
      </c>
      <c r="F302" s="213" t="s">
        <v>453</v>
      </c>
      <c r="G302" s="200"/>
      <c r="H302" s="200"/>
      <c r="I302" s="203"/>
      <c r="J302" s="214">
        <f>BK302</f>
        <v>0</v>
      </c>
      <c r="K302" s="200"/>
      <c r="L302" s="205"/>
      <c r="M302" s="206"/>
      <c r="N302" s="207"/>
      <c r="O302" s="207"/>
      <c r="P302" s="208">
        <f>P303</f>
        <v>0</v>
      </c>
      <c r="Q302" s="207"/>
      <c r="R302" s="208">
        <f>R303</f>
        <v>0</v>
      </c>
      <c r="S302" s="207"/>
      <c r="T302" s="209">
        <f>T303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0" t="s">
        <v>83</v>
      </c>
      <c r="AT302" s="211" t="s">
        <v>74</v>
      </c>
      <c r="AU302" s="211" t="s">
        <v>83</v>
      </c>
      <c r="AY302" s="210" t="s">
        <v>120</v>
      </c>
      <c r="BK302" s="212">
        <f>BK303</f>
        <v>0</v>
      </c>
    </row>
    <row r="303" spans="1:65" s="2" customFormat="1" ht="24.15" customHeight="1">
      <c r="A303" s="38"/>
      <c r="B303" s="39"/>
      <c r="C303" s="215" t="s">
        <v>454</v>
      </c>
      <c r="D303" s="215" t="s">
        <v>122</v>
      </c>
      <c r="E303" s="216" t="s">
        <v>455</v>
      </c>
      <c r="F303" s="217" t="s">
        <v>456</v>
      </c>
      <c r="G303" s="218" t="s">
        <v>146</v>
      </c>
      <c r="H303" s="219">
        <v>229.72</v>
      </c>
      <c r="I303" s="220"/>
      <c r="J303" s="219">
        <f>ROUND(I303*H303,2)</f>
        <v>0</v>
      </c>
      <c r="K303" s="221"/>
      <c r="L303" s="44"/>
      <c r="M303" s="222" t="s">
        <v>1</v>
      </c>
      <c r="N303" s="223" t="s">
        <v>40</v>
      </c>
      <c r="O303" s="91"/>
      <c r="P303" s="224">
        <f>O303*H303</f>
        <v>0</v>
      </c>
      <c r="Q303" s="224">
        <v>0</v>
      </c>
      <c r="R303" s="224">
        <f>Q303*H303</f>
        <v>0</v>
      </c>
      <c r="S303" s="224">
        <v>0</v>
      </c>
      <c r="T303" s="225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6" t="s">
        <v>126</v>
      </c>
      <c r="AT303" s="226" t="s">
        <v>122</v>
      </c>
      <c r="AU303" s="226" t="s">
        <v>85</v>
      </c>
      <c r="AY303" s="17" t="s">
        <v>120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7" t="s">
        <v>83</v>
      </c>
      <c r="BK303" s="227">
        <f>ROUND(I303*H303,2)</f>
        <v>0</v>
      </c>
      <c r="BL303" s="17" t="s">
        <v>126</v>
      </c>
      <c r="BM303" s="226" t="s">
        <v>457</v>
      </c>
    </row>
    <row r="304" spans="1:63" s="12" customFormat="1" ht="22.8" customHeight="1">
      <c r="A304" s="12"/>
      <c r="B304" s="199"/>
      <c r="C304" s="200"/>
      <c r="D304" s="201" t="s">
        <v>74</v>
      </c>
      <c r="E304" s="213" t="s">
        <v>458</v>
      </c>
      <c r="F304" s="213" t="s">
        <v>459</v>
      </c>
      <c r="G304" s="200"/>
      <c r="H304" s="200"/>
      <c r="I304" s="203"/>
      <c r="J304" s="214">
        <f>BK304</f>
        <v>0</v>
      </c>
      <c r="K304" s="200"/>
      <c r="L304" s="205"/>
      <c r="M304" s="206"/>
      <c r="N304" s="207"/>
      <c r="O304" s="207"/>
      <c r="P304" s="208">
        <f>SUM(P305:P315)</f>
        <v>0</v>
      </c>
      <c r="Q304" s="207"/>
      <c r="R304" s="208">
        <f>SUM(R305:R315)</f>
        <v>0</v>
      </c>
      <c r="S304" s="207"/>
      <c r="T304" s="209">
        <f>SUM(T305:T315)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0" t="s">
        <v>83</v>
      </c>
      <c r="AT304" s="211" t="s">
        <v>74</v>
      </c>
      <c r="AU304" s="211" t="s">
        <v>83</v>
      </c>
      <c r="AY304" s="210" t="s">
        <v>120</v>
      </c>
      <c r="BK304" s="212">
        <f>SUM(BK305:BK315)</f>
        <v>0</v>
      </c>
    </row>
    <row r="305" spans="1:65" s="2" customFormat="1" ht="37.8" customHeight="1">
      <c r="A305" s="38"/>
      <c r="B305" s="39"/>
      <c r="C305" s="215" t="s">
        <v>460</v>
      </c>
      <c r="D305" s="215" t="s">
        <v>122</v>
      </c>
      <c r="E305" s="216" t="s">
        <v>123</v>
      </c>
      <c r="F305" s="217" t="s">
        <v>124</v>
      </c>
      <c r="G305" s="218" t="s">
        <v>125</v>
      </c>
      <c r="H305" s="219">
        <v>264</v>
      </c>
      <c r="I305" s="220"/>
      <c r="J305" s="219">
        <f>ROUND(I305*H305,2)</f>
        <v>0</v>
      </c>
      <c r="K305" s="221"/>
      <c r="L305" s="44"/>
      <c r="M305" s="222" t="s">
        <v>1</v>
      </c>
      <c r="N305" s="223" t="s">
        <v>40</v>
      </c>
      <c r="O305" s="91"/>
      <c r="P305" s="224">
        <f>O305*H305</f>
        <v>0</v>
      </c>
      <c r="Q305" s="224">
        <v>0</v>
      </c>
      <c r="R305" s="224">
        <f>Q305*H305</f>
        <v>0</v>
      </c>
      <c r="S305" s="224">
        <v>0</v>
      </c>
      <c r="T305" s="225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6" t="s">
        <v>126</v>
      </c>
      <c r="AT305" s="226" t="s">
        <v>122</v>
      </c>
      <c r="AU305" s="226" t="s">
        <v>85</v>
      </c>
      <c r="AY305" s="17" t="s">
        <v>120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7" t="s">
        <v>83</v>
      </c>
      <c r="BK305" s="227">
        <f>ROUND(I305*H305,2)</f>
        <v>0</v>
      </c>
      <c r="BL305" s="17" t="s">
        <v>126</v>
      </c>
      <c r="BM305" s="226" t="s">
        <v>461</v>
      </c>
    </row>
    <row r="306" spans="1:51" s="14" customFormat="1" ht="12">
      <c r="A306" s="14"/>
      <c r="B306" s="239"/>
      <c r="C306" s="240"/>
      <c r="D306" s="230" t="s">
        <v>128</v>
      </c>
      <c r="E306" s="241" t="s">
        <v>1</v>
      </c>
      <c r="F306" s="242" t="s">
        <v>462</v>
      </c>
      <c r="G306" s="240"/>
      <c r="H306" s="243">
        <v>264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9" t="s">
        <v>128</v>
      </c>
      <c r="AU306" s="249" t="s">
        <v>85</v>
      </c>
      <c r="AV306" s="14" t="s">
        <v>85</v>
      </c>
      <c r="AW306" s="14" t="s">
        <v>31</v>
      </c>
      <c r="AX306" s="14" t="s">
        <v>83</v>
      </c>
      <c r="AY306" s="249" t="s">
        <v>120</v>
      </c>
    </row>
    <row r="307" spans="1:65" s="2" customFormat="1" ht="37.8" customHeight="1">
      <c r="A307" s="38"/>
      <c r="B307" s="39"/>
      <c r="C307" s="215" t="s">
        <v>463</v>
      </c>
      <c r="D307" s="215" t="s">
        <v>122</v>
      </c>
      <c r="E307" s="216" t="s">
        <v>137</v>
      </c>
      <c r="F307" s="217" t="s">
        <v>138</v>
      </c>
      <c r="G307" s="218" t="s">
        <v>125</v>
      </c>
      <c r="H307" s="219">
        <v>264</v>
      </c>
      <c r="I307" s="220"/>
      <c r="J307" s="219">
        <f>ROUND(I307*H307,2)</f>
        <v>0</v>
      </c>
      <c r="K307" s="221"/>
      <c r="L307" s="44"/>
      <c r="M307" s="222" t="s">
        <v>1</v>
      </c>
      <c r="N307" s="223" t="s">
        <v>40</v>
      </c>
      <c r="O307" s="91"/>
      <c r="P307" s="224">
        <f>O307*H307</f>
        <v>0</v>
      </c>
      <c r="Q307" s="224">
        <v>0</v>
      </c>
      <c r="R307" s="224">
        <f>Q307*H307</f>
        <v>0</v>
      </c>
      <c r="S307" s="224">
        <v>0</v>
      </c>
      <c r="T307" s="225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6" t="s">
        <v>126</v>
      </c>
      <c r="AT307" s="226" t="s">
        <v>122</v>
      </c>
      <c r="AU307" s="226" t="s">
        <v>85</v>
      </c>
      <c r="AY307" s="17" t="s">
        <v>120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7" t="s">
        <v>83</v>
      </c>
      <c r="BK307" s="227">
        <f>ROUND(I307*H307,2)</f>
        <v>0</v>
      </c>
      <c r="BL307" s="17" t="s">
        <v>126</v>
      </c>
      <c r="BM307" s="226" t="s">
        <v>464</v>
      </c>
    </row>
    <row r="308" spans="1:65" s="2" customFormat="1" ht="16.5" customHeight="1">
      <c r="A308" s="38"/>
      <c r="B308" s="39"/>
      <c r="C308" s="215" t="s">
        <v>465</v>
      </c>
      <c r="D308" s="215" t="s">
        <v>122</v>
      </c>
      <c r="E308" s="216" t="s">
        <v>140</v>
      </c>
      <c r="F308" s="217" t="s">
        <v>141</v>
      </c>
      <c r="G308" s="218" t="s">
        <v>125</v>
      </c>
      <c r="H308" s="219">
        <v>264</v>
      </c>
      <c r="I308" s="220"/>
      <c r="J308" s="219">
        <f>ROUND(I308*H308,2)</f>
        <v>0</v>
      </c>
      <c r="K308" s="221"/>
      <c r="L308" s="44"/>
      <c r="M308" s="222" t="s">
        <v>1</v>
      </c>
      <c r="N308" s="223" t="s">
        <v>40</v>
      </c>
      <c r="O308" s="91"/>
      <c r="P308" s="224">
        <f>O308*H308</f>
        <v>0</v>
      </c>
      <c r="Q308" s="224">
        <v>0</v>
      </c>
      <c r="R308" s="224">
        <f>Q308*H308</f>
        <v>0</v>
      </c>
      <c r="S308" s="224">
        <v>0</v>
      </c>
      <c r="T308" s="225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6" t="s">
        <v>126</v>
      </c>
      <c r="AT308" s="226" t="s">
        <v>122</v>
      </c>
      <c r="AU308" s="226" t="s">
        <v>85</v>
      </c>
      <c r="AY308" s="17" t="s">
        <v>120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7" t="s">
        <v>83</v>
      </c>
      <c r="BK308" s="227">
        <f>ROUND(I308*H308,2)</f>
        <v>0</v>
      </c>
      <c r="BL308" s="17" t="s">
        <v>126</v>
      </c>
      <c r="BM308" s="226" t="s">
        <v>466</v>
      </c>
    </row>
    <row r="309" spans="1:65" s="2" customFormat="1" ht="33" customHeight="1">
      <c r="A309" s="38"/>
      <c r="B309" s="39"/>
      <c r="C309" s="215" t="s">
        <v>467</v>
      </c>
      <c r="D309" s="215" t="s">
        <v>122</v>
      </c>
      <c r="E309" s="216" t="s">
        <v>144</v>
      </c>
      <c r="F309" s="217" t="s">
        <v>145</v>
      </c>
      <c r="G309" s="218" t="s">
        <v>146</v>
      </c>
      <c r="H309" s="219">
        <v>528</v>
      </c>
      <c r="I309" s="220"/>
      <c r="J309" s="219">
        <f>ROUND(I309*H309,2)</f>
        <v>0</v>
      </c>
      <c r="K309" s="221"/>
      <c r="L309" s="44"/>
      <c r="M309" s="222" t="s">
        <v>1</v>
      </c>
      <c r="N309" s="223" t="s">
        <v>40</v>
      </c>
      <c r="O309" s="91"/>
      <c r="P309" s="224">
        <f>O309*H309</f>
        <v>0</v>
      </c>
      <c r="Q309" s="224">
        <v>0</v>
      </c>
      <c r="R309" s="224">
        <f>Q309*H309</f>
        <v>0</v>
      </c>
      <c r="S309" s="224">
        <v>0</v>
      </c>
      <c r="T309" s="225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6" t="s">
        <v>126</v>
      </c>
      <c r="AT309" s="226" t="s">
        <v>122</v>
      </c>
      <c r="AU309" s="226" t="s">
        <v>85</v>
      </c>
      <c r="AY309" s="17" t="s">
        <v>120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17" t="s">
        <v>83</v>
      </c>
      <c r="BK309" s="227">
        <f>ROUND(I309*H309,2)</f>
        <v>0</v>
      </c>
      <c r="BL309" s="17" t="s">
        <v>126</v>
      </c>
      <c r="BM309" s="226" t="s">
        <v>468</v>
      </c>
    </row>
    <row r="310" spans="1:47" s="2" customFormat="1" ht="12">
      <c r="A310" s="38"/>
      <c r="B310" s="39"/>
      <c r="C310" s="40"/>
      <c r="D310" s="230" t="s">
        <v>148</v>
      </c>
      <c r="E310" s="40"/>
      <c r="F310" s="250" t="s">
        <v>149</v>
      </c>
      <c r="G310" s="40"/>
      <c r="H310" s="40"/>
      <c r="I310" s="251"/>
      <c r="J310" s="40"/>
      <c r="K310" s="40"/>
      <c r="L310" s="44"/>
      <c r="M310" s="252"/>
      <c r="N310" s="253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148</v>
      </c>
      <c r="AU310" s="17" t="s">
        <v>85</v>
      </c>
    </row>
    <row r="311" spans="1:51" s="14" customFormat="1" ht="12">
      <c r="A311" s="14"/>
      <c r="B311" s="239"/>
      <c r="C311" s="240"/>
      <c r="D311" s="230" t="s">
        <v>128</v>
      </c>
      <c r="E311" s="241" t="s">
        <v>1</v>
      </c>
      <c r="F311" s="242" t="s">
        <v>469</v>
      </c>
      <c r="G311" s="240"/>
      <c r="H311" s="243">
        <v>528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9" t="s">
        <v>128</v>
      </c>
      <c r="AU311" s="249" t="s">
        <v>85</v>
      </c>
      <c r="AV311" s="14" t="s">
        <v>85</v>
      </c>
      <c r="AW311" s="14" t="s">
        <v>31</v>
      </c>
      <c r="AX311" s="14" t="s">
        <v>83</v>
      </c>
      <c r="AY311" s="249" t="s">
        <v>120</v>
      </c>
    </row>
    <row r="312" spans="1:65" s="2" customFormat="1" ht="24.15" customHeight="1">
      <c r="A312" s="38"/>
      <c r="B312" s="39"/>
      <c r="C312" s="215" t="s">
        <v>470</v>
      </c>
      <c r="D312" s="215" t="s">
        <v>122</v>
      </c>
      <c r="E312" s="216" t="s">
        <v>152</v>
      </c>
      <c r="F312" s="217" t="s">
        <v>153</v>
      </c>
      <c r="G312" s="218" t="s">
        <v>154</v>
      </c>
      <c r="H312" s="219">
        <v>880</v>
      </c>
      <c r="I312" s="220"/>
      <c r="J312" s="219">
        <f>ROUND(I312*H312,2)</f>
        <v>0</v>
      </c>
      <c r="K312" s="221"/>
      <c r="L312" s="44"/>
      <c r="M312" s="222" t="s">
        <v>1</v>
      </c>
      <c r="N312" s="223" t="s">
        <v>40</v>
      </c>
      <c r="O312" s="91"/>
      <c r="P312" s="224">
        <f>O312*H312</f>
        <v>0</v>
      </c>
      <c r="Q312" s="224">
        <v>0</v>
      </c>
      <c r="R312" s="224">
        <f>Q312*H312</f>
        <v>0</v>
      </c>
      <c r="S312" s="224">
        <v>0</v>
      </c>
      <c r="T312" s="225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6" t="s">
        <v>126</v>
      </c>
      <c r="AT312" s="226" t="s">
        <v>122</v>
      </c>
      <c r="AU312" s="226" t="s">
        <v>85</v>
      </c>
      <c r="AY312" s="17" t="s">
        <v>120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7" t="s">
        <v>83</v>
      </c>
      <c r="BK312" s="227">
        <f>ROUND(I312*H312,2)</f>
        <v>0</v>
      </c>
      <c r="BL312" s="17" t="s">
        <v>126</v>
      </c>
      <c r="BM312" s="226" t="s">
        <v>471</v>
      </c>
    </row>
    <row r="313" spans="1:51" s="13" customFormat="1" ht="12">
      <c r="A313" s="13"/>
      <c r="B313" s="228"/>
      <c r="C313" s="229"/>
      <c r="D313" s="230" t="s">
        <v>128</v>
      </c>
      <c r="E313" s="231" t="s">
        <v>1</v>
      </c>
      <c r="F313" s="232" t="s">
        <v>156</v>
      </c>
      <c r="G313" s="229"/>
      <c r="H313" s="231" t="s">
        <v>1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8" t="s">
        <v>128</v>
      </c>
      <c r="AU313" s="238" t="s">
        <v>85</v>
      </c>
      <c r="AV313" s="13" t="s">
        <v>83</v>
      </c>
      <c r="AW313" s="13" t="s">
        <v>31</v>
      </c>
      <c r="AX313" s="13" t="s">
        <v>75</v>
      </c>
      <c r="AY313" s="238" t="s">
        <v>120</v>
      </c>
    </row>
    <row r="314" spans="1:51" s="14" customFormat="1" ht="12">
      <c r="A314" s="14"/>
      <c r="B314" s="239"/>
      <c r="C314" s="240"/>
      <c r="D314" s="230" t="s">
        <v>128</v>
      </c>
      <c r="E314" s="241" t="s">
        <v>1</v>
      </c>
      <c r="F314" s="242" t="s">
        <v>472</v>
      </c>
      <c r="G314" s="240"/>
      <c r="H314" s="243">
        <v>880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9" t="s">
        <v>128</v>
      </c>
      <c r="AU314" s="249" t="s">
        <v>85</v>
      </c>
      <c r="AV314" s="14" t="s">
        <v>85</v>
      </c>
      <c r="AW314" s="14" t="s">
        <v>31</v>
      </c>
      <c r="AX314" s="14" t="s">
        <v>83</v>
      </c>
      <c r="AY314" s="249" t="s">
        <v>120</v>
      </c>
    </row>
    <row r="315" spans="1:65" s="2" customFormat="1" ht="21.75" customHeight="1">
      <c r="A315" s="38"/>
      <c r="B315" s="39"/>
      <c r="C315" s="215" t="s">
        <v>255</v>
      </c>
      <c r="D315" s="215" t="s">
        <v>122</v>
      </c>
      <c r="E315" s="216" t="s">
        <v>473</v>
      </c>
      <c r="F315" s="217" t="s">
        <v>474</v>
      </c>
      <c r="G315" s="218" t="s">
        <v>154</v>
      </c>
      <c r="H315" s="219">
        <v>880</v>
      </c>
      <c r="I315" s="220"/>
      <c r="J315" s="219">
        <f>ROUND(I315*H315,2)</f>
        <v>0</v>
      </c>
      <c r="K315" s="221"/>
      <c r="L315" s="44"/>
      <c r="M315" s="222" t="s">
        <v>1</v>
      </c>
      <c r="N315" s="223" t="s">
        <v>40</v>
      </c>
      <c r="O315" s="91"/>
      <c r="P315" s="224">
        <f>O315*H315</f>
        <v>0</v>
      </c>
      <c r="Q315" s="224">
        <v>0</v>
      </c>
      <c r="R315" s="224">
        <f>Q315*H315</f>
        <v>0</v>
      </c>
      <c r="S315" s="224">
        <v>0</v>
      </c>
      <c r="T315" s="225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6" t="s">
        <v>126</v>
      </c>
      <c r="AT315" s="226" t="s">
        <v>122</v>
      </c>
      <c r="AU315" s="226" t="s">
        <v>85</v>
      </c>
      <c r="AY315" s="17" t="s">
        <v>120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17" t="s">
        <v>83</v>
      </c>
      <c r="BK315" s="227">
        <f>ROUND(I315*H315,2)</f>
        <v>0</v>
      </c>
      <c r="BL315" s="17" t="s">
        <v>126</v>
      </c>
      <c r="BM315" s="226" t="s">
        <v>475</v>
      </c>
    </row>
    <row r="316" spans="1:63" s="12" customFormat="1" ht="25.9" customHeight="1">
      <c r="A316" s="12"/>
      <c r="B316" s="199"/>
      <c r="C316" s="200"/>
      <c r="D316" s="201" t="s">
        <v>74</v>
      </c>
      <c r="E316" s="202" t="s">
        <v>476</v>
      </c>
      <c r="F316" s="202" t="s">
        <v>477</v>
      </c>
      <c r="G316" s="200"/>
      <c r="H316" s="200"/>
      <c r="I316" s="203"/>
      <c r="J316" s="204">
        <f>BK316</f>
        <v>0</v>
      </c>
      <c r="K316" s="200"/>
      <c r="L316" s="205"/>
      <c r="M316" s="206"/>
      <c r="N316" s="207"/>
      <c r="O316" s="207"/>
      <c r="P316" s="208">
        <f>SUM(P317:P324)</f>
        <v>0</v>
      </c>
      <c r="Q316" s="207"/>
      <c r="R316" s="208">
        <f>SUM(R317:R324)</f>
        <v>0</v>
      </c>
      <c r="S316" s="207"/>
      <c r="T316" s="209">
        <f>SUM(T317:T324)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0" t="s">
        <v>143</v>
      </c>
      <c r="AT316" s="211" t="s">
        <v>74</v>
      </c>
      <c r="AU316" s="211" t="s">
        <v>75</v>
      </c>
      <c r="AY316" s="210" t="s">
        <v>120</v>
      </c>
      <c r="BK316" s="212">
        <f>SUM(BK317:BK324)</f>
        <v>0</v>
      </c>
    </row>
    <row r="317" spans="1:65" s="2" customFormat="1" ht="24.15" customHeight="1">
      <c r="A317" s="38"/>
      <c r="B317" s="39"/>
      <c r="C317" s="215" t="s">
        <v>478</v>
      </c>
      <c r="D317" s="215" t="s">
        <v>122</v>
      </c>
      <c r="E317" s="216" t="s">
        <v>479</v>
      </c>
      <c r="F317" s="217" t="s">
        <v>480</v>
      </c>
      <c r="G317" s="218" t="s">
        <v>481</v>
      </c>
      <c r="H317" s="219">
        <v>1</v>
      </c>
      <c r="I317" s="220"/>
      <c r="J317" s="219">
        <f>ROUND(I317*H317,2)</f>
        <v>0</v>
      </c>
      <c r="K317" s="221"/>
      <c r="L317" s="44"/>
      <c r="M317" s="222" t="s">
        <v>1</v>
      </c>
      <c r="N317" s="223" t="s">
        <v>40</v>
      </c>
      <c r="O317" s="91"/>
      <c r="P317" s="224">
        <f>O317*H317</f>
        <v>0</v>
      </c>
      <c r="Q317" s="224">
        <v>0</v>
      </c>
      <c r="R317" s="224">
        <f>Q317*H317</f>
        <v>0</v>
      </c>
      <c r="S317" s="224">
        <v>0</v>
      </c>
      <c r="T317" s="225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6" t="s">
        <v>482</v>
      </c>
      <c r="AT317" s="226" t="s">
        <v>122</v>
      </c>
      <c r="AU317" s="226" t="s">
        <v>83</v>
      </c>
      <c r="AY317" s="17" t="s">
        <v>120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17" t="s">
        <v>83</v>
      </c>
      <c r="BK317" s="227">
        <f>ROUND(I317*H317,2)</f>
        <v>0</v>
      </c>
      <c r="BL317" s="17" t="s">
        <v>482</v>
      </c>
      <c r="BM317" s="226" t="s">
        <v>483</v>
      </c>
    </row>
    <row r="318" spans="1:65" s="2" customFormat="1" ht="21.75" customHeight="1">
      <c r="A318" s="38"/>
      <c r="B318" s="39"/>
      <c r="C318" s="215" t="s">
        <v>484</v>
      </c>
      <c r="D318" s="215" t="s">
        <v>122</v>
      </c>
      <c r="E318" s="216" t="s">
        <v>485</v>
      </c>
      <c r="F318" s="217" t="s">
        <v>486</v>
      </c>
      <c r="G318" s="218" t="s">
        <v>481</v>
      </c>
      <c r="H318" s="219">
        <v>1</v>
      </c>
      <c r="I318" s="220"/>
      <c r="J318" s="219">
        <f>ROUND(I318*H318,2)</f>
        <v>0</v>
      </c>
      <c r="K318" s="221"/>
      <c r="L318" s="44"/>
      <c r="M318" s="222" t="s">
        <v>1</v>
      </c>
      <c r="N318" s="223" t="s">
        <v>40</v>
      </c>
      <c r="O318" s="91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6" t="s">
        <v>482</v>
      </c>
      <c r="AT318" s="226" t="s">
        <v>122</v>
      </c>
      <c r="AU318" s="226" t="s">
        <v>83</v>
      </c>
      <c r="AY318" s="17" t="s">
        <v>120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7" t="s">
        <v>83</v>
      </c>
      <c r="BK318" s="227">
        <f>ROUND(I318*H318,2)</f>
        <v>0</v>
      </c>
      <c r="BL318" s="17" t="s">
        <v>482</v>
      </c>
      <c r="BM318" s="226" t="s">
        <v>487</v>
      </c>
    </row>
    <row r="319" spans="1:65" s="2" customFormat="1" ht="16.5" customHeight="1">
      <c r="A319" s="38"/>
      <c r="B319" s="39"/>
      <c r="C319" s="215" t="s">
        <v>488</v>
      </c>
      <c r="D319" s="215" t="s">
        <v>122</v>
      </c>
      <c r="E319" s="216" t="s">
        <v>489</v>
      </c>
      <c r="F319" s="217" t="s">
        <v>490</v>
      </c>
      <c r="G319" s="218" t="s">
        <v>481</v>
      </c>
      <c r="H319" s="219">
        <v>1</v>
      </c>
      <c r="I319" s="220"/>
      <c r="J319" s="219">
        <f>ROUND(I319*H319,2)</f>
        <v>0</v>
      </c>
      <c r="K319" s="221"/>
      <c r="L319" s="44"/>
      <c r="M319" s="222" t="s">
        <v>1</v>
      </c>
      <c r="N319" s="223" t="s">
        <v>40</v>
      </c>
      <c r="O319" s="91"/>
      <c r="P319" s="224">
        <f>O319*H319</f>
        <v>0</v>
      </c>
      <c r="Q319" s="224">
        <v>0</v>
      </c>
      <c r="R319" s="224">
        <f>Q319*H319</f>
        <v>0</v>
      </c>
      <c r="S319" s="224">
        <v>0</v>
      </c>
      <c r="T319" s="225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6" t="s">
        <v>482</v>
      </c>
      <c r="AT319" s="226" t="s">
        <v>122</v>
      </c>
      <c r="AU319" s="226" t="s">
        <v>83</v>
      </c>
      <c r="AY319" s="17" t="s">
        <v>120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17" t="s">
        <v>83</v>
      </c>
      <c r="BK319" s="227">
        <f>ROUND(I319*H319,2)</f>
        <v>0</v>
      </c>
      <c r="BL319" s="17" t="s">
        <v>482</v>
      </c>
      <c r="BM319" s="226" t="s">
        <v>491</v>
      </c>
    </row>
    <row r="320" spans="1:65" s="2" customFormat="1" ht="16.5" customHeight="1">
      <c r="A320" s="38"/>
      <c r="B320" s="39"/>
      <c r="C320" s="215" t="s">
        <v>492</v>
      </c>
      <c r="D320" s="215" t="s">
        <v>122</v>
      </c>
      <c r="E320" s="216" t="s">
        <v>493</v>
      </c>
      <c r="F320" s="217" t="s">
        <v>494</v>
      </c>
      <c r="G320" s="218" t="s">
        <v>481</v>
      </c>
      <c r="H320" s="219">
        <v>1</v>
      </c>
      <c r="I320" s="220"/>
      <c r="J320" s="219">
        <f>ROUND(I320*H320,2)</f>
        <v>0</v>
      </c>
      <c r="K320" s="221"/>
      <c r="L320" s="44"/>
      <c r="M320" s="222" t="s">
        <v>1</v>
      </c>
      <c r="N320" s="223" t="s">
        <v>40</v>
      </c>
      <c r="O320" s="91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6" t="s">
        <v>482</v>
      </c>
      <c r="AT320" s="226" t="s">
        <v>122</v>
      </c>
      <c r="AU320" s="226" t="s">
        <v>83</v>
      </c>
      <c r="AY320" s="17" t="s">
        <v>120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7" t="s">
        <v>83</v>
      </c>
      <c r="BK320" s="227">
        <f>ROUND(I320*H320,2)</f>
        <v>0</v>
      </c>
      <c r="BL320" s="17" t="s">
        <v>482</v>
      </c>
      <c r="BM320" s="226" t="s">
        <v>495</v>
      </c>
    </row>
    <row r="321" spans="1:47" s="2" customFormat="1" ht="12">
      <c r="A321" s="38"/>
      <c r="B321" s="39"/>
      <c r="C321" s="40"/>
      <c r="D321" s="230" t="s">
        <v>148</v>
      </c>
      <c r="E321" s="40"/>
      <c r="F321" s="250" t="s">
        <v>496</v>
      </c>
      <c r="G321" s="40"/>
      <c r="H321" s="40"/>
      <c r="I321" s="251"/>
      <c r="J321" s="40"/>
      <c r="K321" s="40"/>
      <c r="L321" s="44"/>
      <c r="M321" s="252"/>
      <c r="N321" s="253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148</v>
      </c>
      <c r="AU321" s="17" t="s">
        <v>83</v>
      </c>
    </row>
    <row r="322" spans="1:65" s="2" customFormat="1" ht="37.8" customHeight="1">
      <c r="A322" s="38"/>
      <c r="B322" s="39"/>
      <c r="C322" s="215" t="s">
        <v>497</v>
      </c>
      <c r="D322" s="215" t="s">
        <v>122</v>
      </c>
      <c r="E322" s="216" t="s">
        <v>498</v>
      </c>
      <c r="F322" s="217" t="s">
        <v>499</v>
      </c>
      <c r="G322" s="218" t="s">
        <v>481</v>
      </c>
      <c r="H322" s="219">
        <v>1</v>
      </c>
      <c r="I322" s="220"/>
      <c r="J322" s="219">
        <f>ROUND(I322*H322,2)</f>
        <v>0</v>
      </c>
      <c r="K322" s="221"/>
      <c r="L322" s="44"/>
      <c r="M322" s="222" t="s">
        <v>1</v>
      </c>
      <c r="N322" s="223" t="s">
        <v>40</v>
      </c>
      <c r="O322" s="91"/>
      <c r="P322" s="224">
        <f>O322*H322</f>
        <v>0</v>
      </c>
      <c r="Q322" s="224">
        <v>0</v>
      </c>
      <c r="R322" s="224">
        <f>Q322*H322</f>
        <v>0</v>
      </c>
      <c r="S322" s="224">
        <v>0</v>
      </c>
      <c r="T322" s="225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6" t="s">
        <v>482</v>
      </c>
      <c r="AT322" s="226" t="s">
        <v>122</v>
      </c>
      <c r="AU322" s="226" t="s">
        <v>83</v>
      </c>
      <c r="AY322" s="17" t="s">
        <v>120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17" t="s">
        <v>83</v>
      </c>
      <c r="BK322" s="227">
        <f>ROUND(I322*H322,2)</f>
        <v>0</v>
      </c>
      <c r="BL322" s="17" t="s">
        <v>482</v>
      </c>
      <c r="BM322" s="226" t="s">
        <v>500</v>
      </c>
    </row>
    <row r="323" spans="1:65" s="2" customFormat="1" ht="16.5" customHeight="1">
      <c r="A323" s="38"/>
      <c r="B323" s="39"/>
      <c r="C323" s="215" t="s">
        <v>501</v>
      </c>
      <c r="D323" s="215" t="s">
        <v>122</v>
      </c>
      <c r="E323" s="216" t="s">
        <v>502</v>
      </c>
      <c r="F323" s="217" t="s">
        <v>503</v>
      </c>
      <c r="G323" s="218" t="s">
        <v>481</v>
      </c>
      <c r="H323" s="219">
        <v>1</v>
      </c>
      <c r="I323" s="220"/>
      <c r="J323" s="219">
        <f>ROUND(I323*H323,2)</f>
        <v>0</v>
      </c>
      <c r="K323" s="221"/>
      <c r="L323" s="44"/>
      <c r="M323" s="222" t="s">
        <v>1</v>
      </c>
      <c r="N323" s="223" t="s">
        <v>40</v>
      </c>
      <c r="O323" s="91"/>
      <c r="P323" s="224">
        <f>O323*H323</f>
        <v>0</v>
      </c>
      <c r="Q323" s="224">
        <v>0</v>
      </c>
      <c r="R323" s="224">
        <f>Q323*H323</f>
        <v>0</v>
      </c>
      <c r="S323" s="224">
        <v>0</v>
      </c>
      <c r="T323" s="225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6" t="s">
        <v>482</v>
      </c>
      <c r="AT323" s="226" t="s">
        <v>122</v>
      </c>
      <c r="AU323" s="226" t="s">
        <v>83</v>
      </c>
      <c r="AY323" s="17" t="s">
        <v>120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17" t="s">
        <v>83</v>
      </c>
      <c r="BK323" s="227">
        <f>ROUND(I323*H323,2)</f>
        <v>0</v>
      </c>
      <c r="BL323" s="17" t="s">
        <v>482</v>
      </c>
      <c r="BM323" s="226" t="s">
        <v>504</v>
      </c>
    </row>
    <row r="324" spans="1:65" s="2" customFormat="1" ht="16.5" customHeight="1">
      <c r="A324" s="38"/>
      <c r="B324" s="39"/>
      <c r="C324" s="215" t="s">
        <v>505</v>
      </c>
      <c r="D324" s="215" t="s">
        <v>122</v>
      </c>
      <c r="E324" s="216" t="s">
        <v>506</v>
      </c>
      <c r="F324" s="217" t="s">
        <v>507</v>
      </c>
      <c r="G324" s="218" t="s">
        <v>481</v>
      </c>
      <c r="H324" s="219">
        <v>1</v>
      </c>
      <c r="I324" s="220"/>
      <c r="J324" s="219">
        <f>ROUND(I324*H324,2)</f>
        <v>0</v>
      </c>
      <c r="K324" s="221"/>
      <c r="L324" s="44"/>
      <c r="M324" s="275" t="s">
        <v>1</v>
      </c>
      <c r="N324" s="276" t="s">
        <v>40</v>
      </c>
      <c r="O324" s="277"/>
      <c r="P324" s="278">
        <f>O324*H324</f>
        <v>0</v>
      </c>
      <c r="Q324" s="278">
        <v>0</v>
      </c>
      <c r="R324" s="278">
        <f>Q324*H324</f>
        <v>0</v>
      </c>
      <c r="S324" s="278">
        <v>0</v>
      </c>
      <c r="T324" s="279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6" t="s">
        <v>482</v>
      </c>
      <c r="AT324" s="226" t="s">
        <v>122</v>
      </c>
      <c r="AU324" s="226" t="s">
        <v>83</v>
      </c>
      <c r="AY324" s="17" t="s">
        <v>120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7" t="s">
        <v>83</v>
      </c>
      <c r="BK324" s="227">
        <f>ROUND(I324*H324,2)</f>
        <v>0</v>
      </c>
      <c r="BL324" s="17" t="s">
        <v>482</v>
      </c>
      <c r="BM324" s="226" t="s">
        <v>508</v>
      </c>
    </row>
    <row r="325" spans="1:31" s="2" customFormat="1" ht="6.95" customHeight="1">
      <c r="A325" s="38"/>
      <c r="B325" s="66"/>
      <c r="C325" s="67"/>
      <c r="D325" s="67"/>
      <c r="E325" s="67"/>
      <c r="F325" s="67"/>
      <c r="G325" s="67"/>
      <c r="H325" s="67"/>
      <c r="I325" s="67"/>
      <c r="J325" s="67"/>
      <c r="K325" s="67"/>
      <c r="L325" s="44"/>
      <c r="M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</row>
  </sheetData>
  <sheetProtection password="CC35" sheet="1" objects="1" scenarios="1" formatColumns="0" formatRows="0" autoFilter="0"/>
  <autoFilter ref="C126:K32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SN-PC\SN</cp:lastModifiedBy>
  <dcterms:created xsi:type="dcterms:W3CDTF">2022-08-19T11:03:46Z</dcterms:created>
  <dcterms:modified xsi:type="dcterms:W3CDTF">2022-08-19T11:03:49Z</dcterms:modified>
  <cp:category/>
  <cp:version/>
  <cp:contentType/>
  <cp:contentStatus/>
</cp:coreProperties>
</file>