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3-020 - Oprava byt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'LS2023-020 - Oprava bytu ...'!$C$130:$K$266</definedName>
    <definedName name="_xlnm.Print_Area" localSheetId="1">'LS2023-020 - Oprava bytu ...'!$C$4:$J$76,'LS2023-020 - Oprava bytu ...'!$C$82:$J$114,'LS2023-020 - Oprava bytu ...'!$C$120:$J$266</definedName>
    <definedName name="_xlnm.Print_Titles" localSheetId="1">'LS2023-020 - Oprava bytu ...'!$130:$130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6"/>
  <c r="BH266"/>
  <c r="BG266"/>
  <c r="BE266"/>
  <c r="T266"/>
  <c r="T265"/>
  <c r="T264"/>
  <c r="R266"/>
  <c r="R265"/>
  <c r="R264"/>
  <c r="P266"/>
  <c r="P265"/>
  <c r="P264"/>
  <c r="BI261"/>
  <c r="BH261"/>
  <c r="BG261"/>
  <c r="BE261"/>
  <c r="T261"/>
  <c r="T260"/>
  <c r="R261"/>
  <c r="R260"/>
  <c r="P261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3"/>
  <c r="BH153"/>
  <c r="BG153"/>
  <c r="BE153"/>
  <c r="T153"/>
  <c r="T152"/>
  <c r="R153"/>
  <c r="R152"/>
  <c r="P153"/>
  <c r="P152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J128"/>
  <c r="F127"/>
  <c r="F125"/>
  <c r="E123"/>
  <c r="J90"/>
  <c r="F89"/>
  <c r="F87"/>
  <c r="E85"/>
  <c r="J19"/>
  <c r="E19"/>
  <c r="J127"/>
  <c r="J18"/>
  <c r="J16"/>
  <c r="E16"/>
  <c r="F128"/>
  <c r="J15"/>
  <c r="J10"/>
  <c r="J125"/>
  <c i="1" r="L90"/>
  <c r="AM90"/>
  <c r="AM89"/>
  <c r="L89"/>
  <c r="AM87"/>
  <c r="L87"/>
  <c r="L85"/>
  <c r="L84"/>
  <c i="2" r="F33"/>
  <c r="BK259"/>
  <c r="J249"/>
  <c r="BK242"/>
  <c r="J236"/>
  <c r="BK230"/>
  <c r="J224"/>
  <c r="J216"/>
  <c r="BK207"/>
  <c r="J203"/>
  <c r="J199"/>
  <c r="J192"/>
  <c r="BK187"/>
  <c r="J183"/>
  <c r="J179"/>
  <c r="J168"/>
  <c r="BK163"/>
  <c r="J158"/>
  <c r="J148"/>
  <c r="J139"/>
  <c r="J247"/>
  <c r="J237"/>
  <c r="J230"/>
  <c r="J220"/>
  <c r="J212"/>
  <c r="J207"/>
  <c r="J202"/>
  <c r="BK195"/>
  <c r="J190"/>
  <c r="BK184"/>
  <c r="J180"/>
  <c r="J169"/>
  <c r="J166"/>
  <c r="BK158"/>
  <c r="BK148"/>
  <c r="BK144"/>
  <c r="BK137"/>
  <c r="F35"/>
  <c r="J266"/>
  <c r="J261"/>
  <c r="BK257"/>
  <c r="J245"/>
  <c r="BK237"/>
  <c r="BK234"/>
  <c r="J228"/>
  <c r="J222"/>
  <c r="J214"/>
  <c r="BK205"/>
  <c r="J201"/>
  <c r="J194"/>
  <c r="J188"/>
  <c r="BK182"/>
  <c r="BK173"/>
  <c r="J167"/>
  <c r="J162"/>
  <c r="J150"/>
  <c r="J144"/>
  <c r="J137"/>
  <c r="F31"/>
  <c r="J259"/>
  <c r="BK247"/>
  <c r="BK240"/>
  <c r="BK236"/>
  <c r="BK232"/>
  <c r="J226"/>
  <c r="BK216"/>
  <c r="BK210"/>
  <c r="J204"/>
  <c r="J200"/>
  <c r="J195"/>
  <c r="BK190"/>
  <c r="J185"/>
  <c r="BK180"/>
  <c r="BK168"/>
  <c r="J163"/>
  <c r="BK153"/>
  <c r="BK146"/>
  <c r="J141"/>
  <c r="BK134"/>
  <c r="J31"/>
  <c r="J258"/>
  <c r="BK246"/>
  <c r="J240"/>
  <c r="J234"/>
  <c r="BK222"/>
  <c r="BK214"/>
  <c r="J210"/>
  <c r="BK202"/>
  <c r="BK199"/>
  <c r="BK188"/>
  <c r="BK183"/>
  <c r="BK179"/>
  <c r="J173"/>
  <c r="BK164"/>
  <c r="J161"/>
  <c r="BK150"/>
  <c r="J145"/>
  <c r="J136"/>
  <c r="BK261"/>
  <c r="BK249"/>
  <c r="J242"/>
  <c r="BK235"/>
  <c r="BK226"/>
  <c r="BK218"/>
  <c r="BK211"/>
  <c r="BK203"/>
  <c r="BK198"/>
  <c r="J189"/>
  <c r="J184"/>
  <c r="J181"/>
  <c r="BK169"/>
  <c r="J164"/>
  <c r="J157"/>
  <c r="BK141"/>
  <c r="J134"/>
  <c r="F34"/>
  <c r="BK266"/>
  <c r="BK258"/>
  <c r="J257"/>
  <c r="J246"/>
  <c r="BK239"/>
  <c r="J235"/>
  <c r="BK228"/>
  <c r="BK220"/>
  <c r="BK212"/>
  <c r="BK204"/>
  <c r="BK200"/>
  <c r="J198"/>
  <c r="BK192"/>
  <c r="J187"/>
  <c r="BK181"/>
  <c r="BK177"/>
  <c r="BK167"/>
  <c r="BK162"/>
  <c r="BK157"/>
  <c r="BK145"/>
  <c r="BK136"/>
  <c r="BK245"/>
  <c r="J239"/>
  <c r="J232"/>
  <c r="BK224"/>
  <c r="J218"/>
  <c r="J211"/>
  <c r="J205"/>
  <c r="BK201"/>
  <c r="BK194"/>
  <c r="BK189"/>
  <c r="BK185"/>
  <c r="J182"/>
  <c r="J177"/>
  <c r="BK166"/>
  <c r="BK161"/>
  <c r="J153"/>
  <c r="J146"/>
  <c r="BK139"/>
  <c i="1" r="AS94"/>
  <c i="2" l="1" r="BK133"/>
  <c r="T138"/>
  <c r="P156"/>
  <c r="P151"/>
  <c r="BK178"/>
  <c r="J178"/>
  <c r="J104"/>
  <c r="R186"/>
  <c r="P138"/>
  <c r="R165"/>
  <c r="P206"/>
  <c r="P133"/>
  <c r="P132"/>
  <c r="BK143"/>
  <c r="J143"/>
  <c r="J98"/>
  <c r="BK191"/>
  <c r="J191"/>
  <c r="J106"/>
  <c r="T206"/>
  <c r="T241"/>
  <c r="R133"/>
  <c r="P143"/>
  <c r="BK165"/>
  <c r="J165"/>
  <c r="J103"/>
  <c r="R178"/>
  <c r="BK206"/>
  <c r="J206"/>
  <c r="J107"/>
  <c r="T231"/>
  <c r="P248"/>
  <c r="R138"/>
  <c r="R156"/>
  <c r="R151"/>
  <c r="P178"/>
  <c r="T191"/>
  <c r="P231"/>
  <c r="P241"/>
  <c r="T248"/>
  <c r="R143"/>
  <c r="T165"/>
  <c r="P186"/>
  <c r="R191"/>
  <c r="R231"/>
  <c r="R241"/>
  <c r="BK138"/>
  <c r="J138"/>
  <c r="J97"/>
  <c r="T143"/>
  <c r="T156"/>
  <c r="T151"/>
  <c r="T178"/>
  <c r="T186"/>
  <c r="R206"/>
  <c r="BK241"/>
  <c r="J241"/>
  <c r="J109"/>
  <c r="R248"/>
  <c r="T133"/>
  <c r="T132"/>
  <c r="BK156"/>
  <c r="J156"/>
  <c r="J102"/>
  <c r="P165"/>
  <c r="BK186"/>
  <c r="J186"/>
  <c r="J105"/>
  <c r="P191"/>
  <c r="BK231"/>
  <c r="J231"/>
  <c r="J108"/>
  <c r="BK248"/>
  <c r="J248"/>
  <c r="J110"/>
  <c r="BK149"/>
  <c r="J149"/>
  <c r="J99"/>
  <c r="BK260"/>
  <c r="J260"/>
  <c r="J111"/>
  <c r="BK265"/>
  <c r="J265"/>
  <c r="J113"/>
  <c r="BK152"/>
  <c r="BK151"/>
  <c r="J151"/>
  <c r="J100"/>
  <c r="J87"/>
  <c r="J89"/>
  <c r="F90"/>
  <c r="BF134"/>
  <c r="BF136"/>
  <c r="BF137"/>
  <c r="BF139"/>
  <c r="BF141"/>
  <c r="BF144"/>
  <c r="BF145"/>
  <c r="BF146"/>
  <c r="BF148"/>
  <c r="BF150"/>
  <c r="BF153"/>
  <c r="BF157"/>
  <c r="BF158"/>
  <c r="BF161"/>
  <c r="BF162"/>
  <c r="BF163"/>
  <c r="BF164"/>
  <c r="BF166"/>
  <c r="BF167"/>
  <c r="BF168"/>
  <c r="BF169"/>
  <c r="BF173"/>
  <c r="BF177"/>
  <c r="BF179"/>
  <c r="BF180"/>
  <c r="BF181"/>
  <c r="BF182"/>
  <c r="BF183"/>
  <c r="BF184"/>
  <c r="BF185"/>
  <c r="BF187"/>
  <c r="BF188"/>
  <c r="BF189"/>
  <c r="BF190"/>
  <c r="BF192"/>
  <c r="BF194"/>
  <c r="BF195"/>
  <c r="BF198"/>
  <c r="BF199"/>
  <c r="BF200"/>
  <c r="BF201"/>
  <c r="BF202"/>
  <c r="BF203"/>
  <c r="BF204"/>
  <c r="BF205"/>
  <c r="BF207"/>
  <c r="BF210"/>
  <c r="BF211"/>
  <c r="BF212"/>
  <c r="BF214"/>
  <c r="BF216"/>
  <c r="BF218"/>
  <c r="BF220"/>
  <c r="BF222"/>
  <c r="BF224"/>
  <c r="BF226"/>
  <c r="BF228"/>
  <c r="BF230"/>
  <c r="BF232"/>
  <c r="BF234"/>
  <c r="BF235"/>
  <c r="BF236"/>
  <c r="BF237"/>
  <c r="BF239"/>
  <c r="BF240"/>
  <c r="BF242"/>
  <c r="BF245"/>
  <c r="BF246"/>
  <c r="BF247"/>
  <c r="BF249"/>
  <c r="BF257"/>
  <c r="BF258"/>
  <c r="BF259"/>
  <c r="BF261"/>
  <c r="BF266"/>
  <c i="1" r="BB95"/>
  <c r="BC95"/>
  <c r="AZ95"/>
  <c r="AV95"/>
  <c r="BD95"/>
  <c r="AZ94"/>
  <c r="W29"/>
  <c r="BC94"/>
  <c r="W32"/>
  <c r="BB94"/>
  <c r="W31"/>
  <c r="BD94"/>
  <c r="W33"/>
  <c i="2" l="1" r="T131"/>
  <c r="R132"/>
  <c r="R131"/>
  <c r="P131"/>
  <c i="1" r="AU95"/>
  <c i="2" r="BK132"/>
  <c r="J132"/>
  <c r="J95"/>
  <c r="J152"/>
  <c r="J101"/>
  <c r="BK264"/>
  <c r="J264"/>
  <c r="J112"/>
  <c r="J133"/>
  <c r="J96"/>
  <c i="1" r="AY94"/>
  <c i="2" r="J32"/>
  <c i="1" r="AW95"/>
  <c r="AT95"/>
  <c r="AU94"/>
  <c r="AX94"/>
  <c i="2" r="F32"/>
  <c i="1" r="BA95"/>
  <c r="BA94"/>
  <c r="W30"/>
  <c r="AV94"/>
  <c r="AK29"/>
  <c i="2" l="1" r="BK131"/>
  <c r="J131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<sst xmlns="http://schemas.openxmlformats.org/spreadsheetml/2006/main">
  <si>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</si>
  <si>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</si>
  <si>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</si>
  <si>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</si>
  <si>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</si>
  <si>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{33b69945-8ad6-454d-a1c6-f9dfd6684102}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</si>
  <si>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</si>
  <si>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</si>
  <si>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</si>
  <si>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</si>
  <si>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</si>
  <si>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</si>
  <si>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</si>
  <si>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</si>
  <si>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LS2023-020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</si>
  <si>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</si>
  <si>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</si>
  <si>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bytu - Vintířov č.p.182/14</t>
  </si>
  <si>
    <t>KSO:</t>
  </si>
  <si>
    <t>CC-CZ:</t>
  </si>
  <si>
    <t>Místo:</t>
  </si>
  <si>
    <t>Vintířov</t>
  </si>
  <si>
    <t>Datum:</t>
  </si>
  <si>
    <t>6. 6. 2023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</si>
  <si>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</si>
  <si>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</si>
  <si>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</si>
  <si>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</si>
  <si>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</si>
  <si>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</si>
  <si>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</si>
  <si>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</si>
  <si>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</si>
  <si>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</si>
  <si>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</si>
  <si>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</si>
  <si>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</si>
  <si>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</si>
  <si>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</si>
  <si>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</si>
  <si>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</si>
  <si>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</si>
  <si>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</si>
  <si>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</si>
  <si>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</si>
  <si>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</si>
  <si>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</si>
  <si>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</si>
  <si>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</si>
  <si>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</si>
  <si>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</si>
  <si>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</si>
  <si>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</si>
  <si>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</si>
  <si>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</si>
  <si>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</si>
  <si>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</si>
  <si>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</si>
  <si>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</si>
  <si>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</si>
  <si>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</si>
  <si>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</si>
  <si>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</si>
  <si>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</si>
  <si>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</si>
  <si>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</si>
  <si>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</si>
  <si>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</si>
  <si>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</si>
  <si>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</si>
  <si>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</si>
  <si>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</si>
  <si>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</si>
  <si>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</si>
  <si>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</si>
  <si>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</si>
  <si>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</si>
  <si>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</si>
  <si>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</si>
  <si>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</si>
  <si>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</si>
  <si>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</si>
  <si>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</si>
  <si>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</si>
  <si>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</si>
  <si>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</si>
  <si>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</si>
  <si>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</si>
  <si>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</si>
  <si>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</si>
  <si>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</si>
  <si>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</si>
  <si>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</si>
  <si>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</si>
  <si>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</si>
  <si>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</si>
  <si>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</si>
  <si>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</si>
  <si>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</si>
  <si>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</si>
  <si>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</si>
  <si>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</si>
  <si>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</si>
  <si>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</si>
  <si>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</si>
  <si>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</si>
  <si>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</si>
  <si>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</si>
  <si>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</si>
  <si>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</si>
  <si>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</si>
  <si>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</si>
  <si>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</si>
  <si>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</si>
  <si>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</si>
  <si>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</si>
  <si>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</si>
  <si>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</si>
  <si>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</si>
  <si>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</si>
  <si>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</si>
  <si>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</si>
  <si>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</si>
  <si>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</si>
  <si>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</si>
  <si>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</si>
  <si>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</si>
  <si>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</si>
  <si>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</si>
  <si>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</si>
  <si>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</si>
  <si>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</si>
  <si>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2</t>
  </si>
  <si>
    <t>-806436989</t>
  </si>
  <si>
    <t>VV</t>
  </si>
  <si>
    <t>1,5+5+1,5</t>
  </si>
  <si>
    <t>642945111</t>
  </si>
  <si>
    <t>Osazování protipožárních nebo protiplynových zárubní dveří jednokřídlových do 2,5 m2</t>
  </si>
  <si>
    <t>kus</t>
  </si>
  <si>
    <t>205060441</t>
  </si>
  <si>
    <t>3</t>
  </si>
  <si>
    <t>M</t>
  </si>
  <si>
    <t>55331558</t>
  </si>
  <si>
    <t>zárubeň jednokřídlá ocelová pro zdění s protipožární úpravou tl stěny 75-100mm rozměru 900/1970, 2100mm</t>
  </si>
  <si>
    <t>8</t>
  </si>
  <si>
    <t>1529603712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</si>
  <si>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</si>
  <si>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</si>
  <si>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</si>
  <si>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</si>
  <si>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</si>
  <si>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421260596</t>
  </si>
  <si>
    <t>(5,6*3,5)+(2,1*2,8)+(2,1*2,8)</t>
  </si>
  <si>
    <t>5</t>
  </si>
  <si>
    <t>968072455</t>
  </si>
  <si>
    <t>Vybourání kovových dveřních zárubní pl do 2 m2</t>
  </si>
  <si>
    <t>1430467546</t>
  </si>
  <si>
    <t>1,8</t>
  </si>
  <si>
    <t>997</t>
  </si>
  <si>
    <t>Přesun sutě</t>
  </si>
  <si>
    <t>997013211</t>
  </si>
  <si>
    <t>Vnitrostaveništní doprava suti a vybouraných hmot pro budovy v do 6 m ručně</t>
  </si>
  <si>
    <t>t</t>
  </si>
  <si>
    <t>-1179515646</t>
  </si>
  <si>
    <t>7</t>
  </si>
  <si>
    <t>997013501</t>
  </si>
  <si>
    <t>Odvoz suti a vybouraných hmot na skládku nebo meziskládku do 1 km se složením</t>
  </si>
  <si>
    <t>-1066904541</t>
  </si>
  <si>
    <t>997013509</t>
  </si>
  <si>
    <t>Příplatek k odvozu suti a vybouraných hmot na skládku ZKD 1 km přes 1 km</t>
  </si>
  <si>
    <t>-1734883381</t>
  </si>
  <si>
    <t>0,311*12 'Přepočtené koeficientem množství</t>
  </si>
  <si>
    <t>997013631</t>
  </si>
  <si>
    <t>Poplatek za uložení na skládce (skládkovné) stavebního odpadu směsného kód odpadu 17 09 04</t>
  </si>
  <si>
    <t>305935522</t>
  </si>
  <si>
    <t>998</t>
  </si>
  <si>
    <t>Přesun hmot</t>
  </si>
  <si>
    <t>10</t>
  </si>
  <si>
    <t>998011001</t>
  </si>
  <si>
    <t>Přesun hmot pro budovy zděné v do 6 m</t>
  </si>
  <si>
    <t>-1741923491</t>
  </si>
  <si>
    <t>PSV</t>
  </si>
  <si>
    <t>Práce a dodávky PSV</t>
  </si>
  <si>
    <t>722</t>
  </si>
  <si>
    <t>Zdravotechnika - vnitřní vodovod</t>
  </si>
  <si>
    <t>11</t>
  </si>
  <si>
    <t>722220861</t>
  </si>
  <si>
    <t>Demontáž armatur závitových se dvěma závity G do 3/4</t>
  </si>
  <si>
    <t>16</t>
  </si>
  <si>
    <t>876065749</t>
  </si>
  <si>
    <t>roháčky</t>
  </si>
  <si>
    <t>725</t>
  </si>
  <si>
    <t>Zdravotechnika - zařizovací předměty</t>
  </si>
  <si>
    <t>12</t>
  </si>
  <si>
    <t>725813111</t>
  </si>
  <si>
    <t>Ventil rohový bez připojovací trubičky nebo flexi hadičky G 1/2"</t>
  </si>
  <si>
    <t>soubor</t>
  </si>
  <si>
    <t>-1110879500</t>
  </si>
  <si>
    <t>13</t>
  </si>
  <si>
    <t>725820801</t>
  </si>
  <si>
    <t>Demontáž baterie nástěnné do G 3 / 4</t>
  </si>
  <si>
    <t>1298510941</t>
  </si>
  <si>
    <t>sprch.baterie</t>
  </si>
  <si>
    <t>14</t>
  </si>
  <si>
    <t>725821311</t>
  </si>
  <si>
    <t>Baterie dřezová nástěnná páková s otáčivým kulatým ústím a délkou ramínka 200 mm</t>
  </si>
  <si>
    <t>1441339533</t>
  </si>
  <si>
    <t>725849411</t>
  </si>
  <si>
    <t>Montáž baterie sprchové nástěnná s nastavitelnou výškou sprchy</t>
  </si>
  <si>
    <t>-895915139</t>
  </si>
  <si>
    <t>55145590</t>
  </si>
  <si>
    <t>baterie sprchová páková včetně sprchové soupravy 150mm chrom</t>
  </si>
  <si>
    <t>32</t>
  </si>
  <si>
    <t>2032855525</t>
  </si>
  <si>
    <t>17</t>
  </si>
  <si>
    <t>998725101</t>
  </si>
  <si>
    <t>Přesun hmot tonážní pro zařizovací předměty v objektech v do 6 m</t>
  </si>
  <si>
    <t>1524050255</t>
  </si>
  <si>
    <t>735</t>
  </si>
  <si>
    <t>Ústřední vytápění - otopná tělesa</t>
  </si>
  <si>
    <t>18</t>
  </si>
  <si>
    <t>735151479</t>
  </si>
  <si>
    <t>Otopné těleso panelové dvoudeskové 1 přídavná přestupní plocha výška/délka 600/1200 mm výkon 1546 W</t>
  </si>
  <si>
    <t>-399760345</t>
  </si>
  <si>
    <t>19</t>
  </si>
  <si>
    <t>735151811</t>
  </si>
  <si>
    <t>Demontáž otopného tělesa panelového jednořadého dl do 1500 mm</t>
  </si>
  <si>
    <t>-328014003</t>
  </si>
  <si>
    <t>20</t>
  </si>
  <si>
    <t>735164251</t>
  </si>
  <si>
    <t>Otopné těleso trubkové elektrické přímotopné výška/délka 1215/450 mm</t>
  </si>
  <si>
    <t>1644112902</t>
  </si>
  <si>
    <t>735191910</t>
  </si>
  <si>
    <t>Napuštění vody do otopných těles</t>
  </si>
  <si>
    <t>1848999967</t>
  </si>
  <si>
    <t>1,2*0,6</t>
  </si>
  <si>
    <t>1,25*0,45</t>
  </si>
  <si>
    <t>Součet</t>
  </si>
  <si>
    <t>22</t>
  </si>
  <si>
    <t>735494811</t>
  </si>
  <si>
    <t>Vypuštění vody z otopných těles</t>
  </si>
  <si>
    <t>-1466154340</t>
  </si>
  <si>
    <t>1,2*0,5</t>
  </si>
  <si>
    <t>23</t>
  </si>
  <si>
    <t>998735101</t>
  </si>
  <si>
    <t>Přesun hmot tonážní pro otopná tělesa v objektech v do 6 m</t>
  </si>
  <si>
    <t>1556501320</t>
  </si>
  <si>
    <t>741</t>
  </si>
  <si>
    <t>Elektroinstalace - silnoproud</t>
  </si>
  <si>
    <t>24</t>
  </si>
  <si>
    <t>741210001</t>
  </si>
  <si>
    <t>Montáž rozvodnice oceloplechová nebo plastová běžná do 20 kg</t>
  </si>
  <si>
    <t>1725597320</t>
  </si>
  <si>
    <t>25</t>
  </si>
  <si>
    <t>35711000</t>
  </si>
  <si>
    <t>rozvodnice zapuštěná, průhledné dveře, IP41, 12 modulárních jednotek, vč. N/pE</t>
  </si>
  <si>
    <t>-1047639073</t>
  </si>
  <si>
    <t>26</t>
  </si>
  <si>
    <t>741310101</t>
  </si>
  <si>
    <t>Montáž spínač (polo)zapuštěný bezšroubové připojení 1-jednopólový se zapojením vodičů</t>
  </si>
  <si>
    <t>1541608761</t>
  </si>
  <si>
    <t>27</t>
  </si>
  <si>
    <t>34535000</t>
  </si>
  <si>
    <t>spínač kompletní, zápustný, jednopólový, řazení 1, šroubové svorky</t>
  </si>
  <si>
    <t>663735080</t>
  </si>
  <si>
    <t>28</t>
  </si>
  <si>
    <t>741313032</t>
  </si>
  <si>
    <t>Montáž zásuvka vestavná šroubové připojení 2P se zapojením vodičů</t>
  </si>
  <si>
    <t>1228152092</t>
  </si>
  <si>
    <t>29</t>
  </si>
  <si>
    <t>34555201</t>
  </si>
  <si>
    <t>zásuvka zápustná dvojnásobná chráněná, šroubové svorky</t>
  </si>
  <si>
    <t>-773907007</t>
  </si>
  <si>
    <t>30</t>
  </si>
  <si>
    <t>998741101</t>
  </si>
  <si>
    <t>Přesun hmot tonážní pro silnoproud v objektech v do 6 m</t>
  </si>
  <si>
    <t>-47683413</t>
  </si>
  <si>
    <t>751</t>
  </si>
  <si>
    <t>Vzduchotechnika</t>
  </si>
  <si>
    <t>31</t>
  </si>
  <si>
    <t>751377011</t>
  </si>
  <si>
    <t>Montáž odsávacího zákrytu (digestoř) bytového vestavěného</t>
  </si>
  <si>
    <t>1494062790</t>
  </si>
  <si>
    <t>42958001</t>
  </si>
  <si>
    <t>odsavač par vestavěný výsuvný (digestoř) nerez, max. výkon 640 m3/hod</t>
  </si>
  <si>
    <t>593440882</t>
  </si>
  <si>
    <t>33</t>
  </si>
  <si>
    <t>751377811</t>
  </si>
  <si>
    <t>Demontáž odsávacího zákrytu (digestoř) bytového vestavěného</t>
  </si>
  <si>
    <t>1500818175</t>
  </si>
  <si>
    <t>34</t>
  </si>
  <si>
    <t>998751101</t>
  </si>
  <si>
    <t>Přesun hmot tonážní pro vzduchotechniku v objektech výšky do 12 m</t>
  </si>
  <si>
    <t>1777397358</t>
  </si>
  <si>
    <t>766</t>
  </si>
  <si>
    <t>Konstrukce truhlářské</t>
  </si>
  <si>
    <t>35</t>
  </si>
  <si>
    <t>766660002</t>
  </si>
  <si>
    <t>Montáž dveřních křídel otvíravých jednokřídlových š přes 0,8 m do ocelové zárubně</t>
  </si>
  <si>
    <t>-177159365</t>
  </si>
  <si>
    <t>36</t>
  </si>
  <si>
    <t>61162075</t>
  </si>
  <si>
    <t>dveře jednokřídlé voštinové povrch laminátový plné 900x1970-2100mm</t>
  </si>
  <si>
    <t>531916672</t>
  </si>
  <si>
    <t>37</t>
  </si>
  <si>
    <t>766660022</t>
  </si>
  <si>
    <t>Montáž dveřních křídel otvíravých jednokřídlových š přes 0,8 m požárních do ocelové zárubně</t>
  </si>
  <si>
    <t>-589239490</t>
  </si>
  <si>
    <t>vchodové</t>
  </si>
  <si>
    <t>38</t>
  </si>
  <si>
    <t>61162039</t>
  </si>
  <si>
    <t>dveře jednokřídlé dřevotřískové protipožární EI (EW) 30 D3 povrch fóliový plné 900x1970-2100mm</t>
  </si>
  <si>
    <t>-1644475848</t>
  </si>
  <si>
    <t>39</t>
  </si>
  <si>
    <t>766660729</t>
  </si>
  <si>
    <t>Montáž dveřního interiérového kování - štítku s klikou</t>
  </si>
  <si>
    <t>1211605835</t>
  </si>
  <si>
    <t>40</t>
  </si>
  <si>
    <t>54914123</t>
  </si>
  <si>
    <t>kování rozetové klika/klika</t>
  </si>
  <si>
    <t>2084777180</t>
  </si>
  <si>
    <t>41</t>
  </si>
  <si>
    <t>766660733</t>
  </si>
  <si>
    <t>Montáž dveřního bezpečnostního kování - štítku s klikou</t>
  </si>
  <si>
    <t>-1432327414</t>
  </si>
  <si>
    <t>42</t>
  </si>
  <si>
    <t>54914110</t>
  </si>
  <si>
    <t>kování bezpečnostní koule/klika R1</t>
  </si>
  <si>
    <t>-1796508801</t>
  </si>
  <si>
    <t>43</t>
  </si>
  <si>
    <t>766691914</t>
  </si>
  <si>
    <t>Vyvěšení nebo zavěšení dřevěných křídel dveří pl do 2 m2</t>
  </si>
  <si>
    <t>1648195450</t>
  </si>
  <si>
    <t>44</t>
  </si>
  <si>
    <t>766811110R</t>
  </si>
  <si>
    <t>D+M kuchyňské linky dl.2500mm vč. nerez dřezu</t>
  </si>
  <si>
    <t>-26235599</t>
  </si>
  <si>
    <t>45</t>
  </si>
  <si>
    <t>998766101</t>
  </si>
  <si>
    <t>Přesun hmot tonážní pro kce truhlářské v objektech v do 6 m</t>
  </si>
  <si>
    <t>-797792818</t>
  </si>
  <si>
    <t>776</t>
  </si>
  <si>
    <t>Podlahy povlakové</t>
  </si>
  <si>
    <t>46</t>
  </si>
  <si>
    <t>776111311</t>
  </si>
  <si>
    <t>Vysátí podkladu povlakových podlah</t>
  </si>
  <si>
    <t>-49078336</t>
  </si>
  <si>
    <t>pokoj</t>
  </si>
  <si>
    <t>5,6*3,5</t>
  </si>
  <si>
    <t>47</t>
  </si>
  <si>
    <t>776121112</t>
  </si>
  <si>
    <t>Vodou ředitelná penetrace savého podkladu povlakových podlah</t>
  </si>
  <si>
    <t>1543451994</t>
  </si>
  <si>
    <t>48</t>
  </si>
  <si>
    <t>776141111</t>
  </si>
  <si>
    <t>Stěrka podlahová nivelační pro vyrovnání podkladu povlakových podlah pevnosti 20 MPa tl do 3 mm</t>
  </si>
  <si>
    <t>-1002532830</t>
  </si>
  <si>
    <t>49</t>
  </si>
  <si>
    <t>776201812</t>
  </si>
  <si>
    <t>Demontáž lepených povlakových podlah s podložkou ručně</t>
  </si>
  <si>
    <t>1541748847</t>
  </si>
  <si>
    <t>50</t>
  </si>
  <si>
    <t>776221111</t>
  </si>
  <si>
    <t>Lepení pásů z PVC standardním lepidlem</t>
  </si>
  <si>
    <t>1776343413</t>
  </si>
  <si>
    <t>51</t>
  </si>
  <si>
    <t>28412285</t>
  </si>
  <si>
    <t>krytina podlahová heterogenní tl 2mm</t>
  </si>
  <si>
    <t>-1433666334</t>
  </si>
  <si>
    <t>19,6*1,1 'Přepočtené koeficientem množství</t>
  </si>
  <si>
    <t>52</t>
  </si>
  <si>
    <t>776223112</t>
  </si>
  <si>
    <t>Spoj povlakových podlahovin z PVC svařováním za studena</t>
  </si>
  <si>
    <t>416415449</t>
  </si>
  <si>
    <t>5,6</t>
  </si>
  <si>
    <t>53</t>
  </si>
  <si>
    <t>776410811</t>
  </si>
  <si>
    <t>Odstranění soklíků a lišt pryžových nebo plastových</t>
  </si>
  <si>
    <t>1903982483</t>
  </si>
  <si>
    <t>((5,6+3,5)*2)-0,9</t>
  </si>
  <si>
    <t>54</t>
  </si>
  <si>
    <t>776411111</t>
  </si>
  <si>
    <t>Montáž obvodových soklíků výšky do 80 mm</t>
  </si>
  <si>
    <t>547813526</t>
  </si>
  <si>
    <t>55</t>
  </si>
  <si>
    <t>28411008</t>
  </si>
  <si>
    <t>lišta soklová PVC 16x60mm</t>
  </si>
  <si>
    <t>-844086092</t>
  </si>
  <si>
    <t>17,3*1,02 'Přepočtené koeficientem množství</t>
  </si>
  <si>
    <t>56</t>
  </si>
  <si>
    <t>776421312</t>
  </si>
  <si>
    <t>Montáž přechodových šroubovaných lišt</t>
  </si>
  <si>
    <t>-1081492243</t>
  </si>
  <si>
    <t>3*0,9</t>
  </si>
  <si>
    <t>57</t>
  </si>
  <si>
    <t>55343124</t>
  </si>
  <si>
    <t>profil přechodový Al vrtaný 30mm bronz</t>
  </si>
  <si>
    <t>1951989650</t>
  </si>
  <si>
    <t>2,7*1,02 'Přepočtené koeficientem množství</t>
  </si>
  <si>
    <t>58</t>
  </si>
  <si>
    <t>998776101</t>
  </si>
  <si>
    <t>Přesun hmot tonážní pro podlahy povlakové v objektech v do 6 m</t>
  </si>
  <si>
    <t>-1641328229</t>
  </si>
  <si>
    <t>781</t>
  </si>
  <si>
    <t>Dokončovací práce - obklady</t>
  </si>
  <si>
    <t>59</t>
  </si>
  <si>
    <t>781111011</t>
  </si>
  <si>
    <t>Ometení (oprášení) stěny při přípravě podkladu</t>
  </si>
  <si>
    <t>838979006</t>
  </si>
  <si>
    <t>5*1,5</t>
  </si>
  <si>
    <t>60</t>
  </si>
  <si>
    <t>781121011</t>
  </si>
  <si>
    <t>Nátěr penetrační na stěnu</t>
  </si>
  <si>
    <t>-1733731416</t>
  </si>
  <si>
    <t>61</t>
  </si>
  <si>
    <t>781151031</t>
  </si>
  <si>
    <t>Celoplošné vyrovnání podkladu stěrkou tl 3 mm</t>
  </si>
  <si>
    <t>249249758</t>
  </si>
  <si>
    <t>62</t>
  </si>
  <si>
    <t>781474115</t>
  </si>
  <si>
    <t>Montáž obkladů vnitřních keramických hladkých přes 22 do 25 ks/m2 lepených flexibilním lepidlem</t>
  </si>
  <si>
    <t>-569122663</t>
  </si>
  <si>
    <t>63</t>
  </si>
  <si>
    <t>781495115</t>
  </si>
  <si>
    <t>Spárování vnitřních obkladů silikonem</t>
  </si>
  <si>
    <t>-1363654849</t>
  </si>
  <si>
    <t>2*1,5</t>
  </si>
  <si>
    <t>64</t>
  </si>
  <si>
    <t>781495141</t>
  </si>
  <si>
    <t>Průnik obkladem kruhový do DN 30</t>
  </si>
  <si>
    <t>1040515131</t>
  </si>
  <si>
    <t>65</t>
  </si>
  <si>
    <t>998781101</t>
  </si>
  <si>
    <t>Přesun hmot tonážní pro obklady keramické v objektech v do 6 m</t>
  </si>
  <si>
    <t>105592713</t>
  </si>
  <si>
    <t>783</t>
  </si>
  <si>
    <t>Dokončovací práce - nátěry</t>
  </si>
  <si>
    <t>66</t>
  </si>
  <si>
    <t>783301401</t>
  </si>
  <si>
    <t>Ometení zámečnických konstrukcí</t>
  </si>
  <si>
    <t>1939118815</t>
  </si>
  <si>
    <t>zárubně</t>
  </si>
  <si>
    <t>3*1,5</t>
  </si>
  <si>
    <t>67</t>
  </si>
  <si>
    <t>783314101</t>
  </si>
  <si>
    <t>Základní jednonásobný syntetický nátěr zámečnických konstrukcí</t>
  </si>
  <si>
    <t>-806792829</t>
  </si>
  <si>
    <t>68</t>
  </si>
  <si>
    <t>783315101</t>
  </si>
  <si>
    <t>Mezinátěr jednonásobný syntetický standardní zámečnických konstrukcí</t>
  </si>
  <si>
    <t>854834449</t>
  </si>
  <si>
    <t>69</t>
  </si>
  <si>
    <t>783317101</t>
  </si>
  <si>
    <t>Krycí jednonásobný syntetický standardní nátěr zámečnických konstrukcí</t>
  </si>
  <si>
    <t>-1889728500</t>
  </si>
  <si>
    <t>784</t>
  </si>
  <si>
    <t>Dokončovací práce - malby a tapety</t>
  </si>
  <si>
    <t>70</t>
  </si>
  <si>
    <t>784111011</t>
  </si>
  <si>
    <t>Obroušení podkladu omítnutého v místnostech v do 3,80 m</t>
  </si>
  <si>
    <t>1759275989</t>
  </si>
  <si>
    <t>(5,6*3,5)+((5,6+3,5)*2*2,6)-(5*1,5)</t>
  </si>
  <si>
    <t>chodba</t>
  </si>
  <si>
    <t>(2,8*2,1)+((2,8+2,1)*2*2,6)</t>
  </si>
  <si>
    <t>koupelna</t>
  </si>
  <si>
    <t>(2,8*2,1)+((2,8+2,1)*2*0,6)</t>
  </si>
  <si>
    <t>71</t>
  </si>
  <si>
    <t>784161411</t>
  </si>
  <si>
    <t>Celoplošné vyrovnání podkladu sádrovou stěrkou v místnostech v do 3,80 m</t>
  </si>
  <si>
    <t>1754022084</t>
  </si>
  <si>
    <t>72</t>
  </si>
  <si>
    <t>784181101</t>
  </si>
  <si>
    <t>Základní akrylátová jednonásobná bezbarvá penetrace podkladu v místnostech v do 3,80 m</t>
  </si>
  <si>
    <t>1108188793</t>
  </si>
  <si>
    <t>76</t>
  </si>
  <si>
    <t>784211111</t>
  </si>
  <si>
    <t>Dvojnásobné bílé malby ze směsí za mokra velmi dobře oděruvzdorných v místnostech v do 3,80 m</t>
  </si>
  <si>
    <t>-2055268220</t>
  </si>
  <si>
    <t>HZS</t>
  </si>
  <si>
    <t>Hodinové zúčtovací sazby</t>
  </si>
  <si>
    <t>74</t>
  </si>
  <si>
    <t>HZS2121</t>
  </si>
  <si>
    <t xml:space="preserve">Hodinová zúčtovací sazba truhlář </t>
  </si>
  <si>
    <t>hod</t>
  </si>
  <si>
    <t>512</t>
  </si>
  <si>
    <t>-167293514</t>
  </si>
  <si>
    <t>opravy parapetů, silikonování oken apod.</t>
  </si>
  <si>
    <t>VRN</t>
  </si>
  <si>
    <t>Vedlejší rozpočtové náklady</t>
  </si>
  <si>
    <t>VRN3</t>
  </si>
  <si>
    <t>Zařízení staveniště</t>
  </si>
  <si>
    <t>75</t>
  </si>
  <si>
    <t>030001000</t>
  </si>
  <si>
    <t>Zařízení staveniště, BOZP apod.</t>
  </si>
  <si>
    <t>sou</t>
  </si>
  <si>
    <t>1024</t>
  </si>
  <si>
    <t>747110536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</si>
</sst>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LS2023-020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bytu - Vintířov č.p.182/14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Vintířov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6. 6. 2023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Vintířov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'LS2023-020 - Oprava bytu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'LS2023-020 - Oprava bytu ...'!P131</f>
        <v>0</v>
      </c>
      <c r="AV95" s="127">
        <f>'LS2023-020 - Oprava bytu ...'!J31</f>
        <v>0</v>
      </c>
      <c r="AW95" s="127">
        <f>'LS2023-020 - Oprava bytu ...'!J32</f>
        <v>0</v>
      </c>
      <c r="AX95" s="127">
        <f>'LS2023-020 - Oprava bytu ...'!J33</f>
        <v>0</v>
      </c>
      <c r="AY95" s="127">
        <f>'LS2023-020 - Oprava bytu ...'!J34</f>
        <v>0</v>
      </c>
      <c r="AZ95" s="127">
        <f>'LS2023-020 - Oprava bytu ...'!F31</f>
        <v>0</v>
      </c>
      <c r="BA95" s="127">
        <f>'LS2023-020 - Oprava bytu ...'!F32</f>
        <v>0</v>
      </c>
      <c r="BB95" s="127">
        <f>'LS2023-020 - Oprava bytu ...'!F33</f>
        <v>0</v>
      </c>
      <c r="BC95" s="127">
        <f>'LS2023-020 - Oprava bytu ...'!F34</f>
        <v>0</v>
      </c>
      <c r="BD95" s="129">
        <f>'LS2023-020 - Oprava bytu 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7dUQqEeg5VEHvYgh6hRNhYPMczjYjbEpOigd+taUHVui5QQMYbIdyyeCJUWbh42xcPcjxViTQ58EdE1Wg6abg==" hashValue="G8+kJZVIlRaISbmv1X6E6O5gGWhGkFbNLKx6AA/4Cj4gYMargOJM66urShC31Qm51GAfnPHrYwvMcMVB5mG+9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3-020 - Oprava byt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82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6. 6. 2023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ROUND(J131,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ROUND((SUM(BE131:BE266)),  2)</f>
        <v>0</v>
      </c>
      <c r="G31" s="38"/>
      <c r="H31" s="38"/>
      <c r="I31" s="149">
        <v>0.20999999999999999</v>
      </c>
      <c r="J31" s="148">
        <f>ROUND(((SUM(BE131:BE266))*I31),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ROUND((SUM(BF131:BF266)),  2)</f>
        <v>0</v>
      </c>
      <c r="G32" s="38"/>
      <c r="H32" s="38"/>
      <c r="I32" s="149">
        <v>0.14999999999999999</v>
      </c>
      <c r="J32" s="148">
        <f>ROUND(((SUM(BF131:BF266))*I32),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ROUND((SUM(BG131:BG266)),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ROUND((SUM(BH131:BH266)),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ROUND((SUM(BI131:BI266)),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bytu - Vintířov č.p.182/14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Vintířov</v>
      </c>
      <c r="G87" s="40"/>
      <c r="H87" s="40"/>
      <c r="I87" s="32" t="s">
        <v>22</v>
      </c>
      <c r="J87" s="79" t="str">
        <f>IF(J10="","",J10)</f>
        <v>6. 6. 2023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Obec Vintířov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J131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J132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J133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J143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J149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J151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J152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J156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J165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J178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J186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J191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J206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J231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J241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J248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2"/>
      <c r="C111" s="173"/>
      <c r="D111" s="174" t="s">
        <v>106</v>
      </c>
      <c r="E111" s="175"/>
      <c r="F111" s="175"/>
      <c r="G111" s="175"/>
      <c r="H111" s="175"/>
      <c r="I111" s="175"/>
      <c r="J111" s="176">
        <f>J260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2"/>
      <c r="C112" s="173"/>
      <c r="D112" s="174" t="s">
        <v>107</v>
      </c>
      <c r="E112" s="175"/>
      <c r="F112" s="175"/>
      <c r="G112" s="175"/>
      <c r="H112" s="175"/>
      <c r="I112" s="175"/>
      <c r="J112" s="176">
        <f>J264</f>
        <v>0</v>
      </c>
      <c r="K112" s="173"/>
      <c r="L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J265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109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E7</f>
        <v>Oprava bytu - Vintířov č.p.182/14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F10</f>
        <v>Vintířov</v>
      </c>
      <c r="G125" s="40"/>
      <c r="H125" s="40"/>
      <c r="I125" s="32" t="s">
        <v>22</v>
      </c>
      <c r="J125" s="79" t="str">
        <f>IF(J10="","",J10)</f>
        <v>6. 6. 2023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E13</f>
        <v>Obec Vintířov</v>
      </c>
      <c r="G127" s="40"/>
      <c r="H127" s="40"/>
      <c r="I127" s="32" t="s">
        <v>30</v>
      </c>
      <c r="J127" s="36" t="str">
        <f>E19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IF(E16="","",E16)</f>
        <v>Vyplň údaj</v>
      </c>
      <c r="G128" s="40"/>
      <c r="H128" s="40"/>
      <c r="I128" s="32" t="s">
        <v>33</v>
      </c>
      <c r="J128" s="36" t="str">
        <f>E22</f>
        <v>Sadílek Ladislav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84"/>
      <c r="B130" s="185"/>
      <c r="C130" s="186" t="s">
        <v>110</v>
      </c>
      <c r="D130" s="187" t="s">
        <v>62</v>
      </c>
      <c r="E130" s="187" t="s">
        <v>58</v>
      </c>
      <c r="F130" s="187" t="s">
        <v>59</v>
      </c>
      <c r="G130" s="187" t="s">
        <v>111</v>
      </c>
      <c r="H130" s="187" t="s">
        <v>112</v>
      </c>
      <c r="I130" s="187" t="s">
        <v>113</v>
      </c>
      <c r="J130" s="188" t="s">
        <v>87</v>
      </c>
      <c r="K130" s="189" t="s">
        <v>114</v>
      </c>
      <c r="L130" s="190"/>
      <c r="M130" s="100" t="s">
        <v>1</v>
      </c>
      <c r="N130" s="101" t="s">
        <v>41</v>
      </c>
      <c r="O130" s="101" t="s">
        <v>115</v>
      </c>
      <c r="P130" s="101" t="s">
        <v>116</v>
      </c>
      <c r="Q130" s="101" t="s">
        <v>117</v>
      </c>
      <c r="R130" s="101" t="s">
        <v>118</v>
      </c>
      <c r="S130" s="101" t="s">
        <v>119</v>
      </c>
      <c r="T130" s="102" t="s">
        <v>120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1" s="2" customFormat="1" ht="22.8" customHeight="1">
      <c r="A131" s="38"/>
      <c r="B131" s="39"/>
      <c r="C131" s="107" t="s">
        <v>121</v>
      </c>
      <c r="D131" s="40"/>
      <c r="E131" s="40"/>
      <c r="F131" s="40"/>
      <c r="G131" s="40"/>
      <c r="H131" s="40"/>
      <c r="I131" s="40"/>
      <c r="J131" s="191">
        <f>BK131</f>
        <v>0</v>
      </c>
      <c r="K131" s="40"/>
      <c r="L131" s="44"/>
      <c r="M131" s="103"/>
      <c r="N131" s="192"/>
      <c r="O131" s="104"/>
      <c r="P131" s="193">
        <f>P132+P151+P260+P264</f>
        <v>0</v>
      </c>
      <c r="Q131" s="104"/>
      <c r="R131" s="193">
        <f>R132+R151+R260+R264</f>
        <v>1.2207510399999999</v>
      </c>
      <c r="S131" s="104"/>
      <c r="T131" s="194">
        <f>T132+T151+T260+T264</f>
        <v>0.31064100000000006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76</v>
      </c>
      <c r="AU131" s="17" t="s">
        <v>89</v>
      </c>
      <c r="BK131" s="195">
        <f>BK132+BK151+BK260+BK264</f>
        <v>0</v>
      </c>
    </row>
    <row r="132" s="12" customFormat="1" ht="25.92" customHeight="1">
      <c r="A132" s="12"/>
      <c r="B132" s="196"/>
      <c r="C132" s="197"/>
      <c r="D132" s="198" t="s">
        <v>76</v>
      </c>
      <c r="E132" s="199" t="s">
        <v>122</v>
      </c>
      <c r="F132" s="199" t="s">
        <v>123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P133+P138+P143+P149</f>
        <v>0</v>
      </c>
      <c r="Q132" s="204"/>
      <c r="R132" s="205">
        <f>R133+R138+R143+R149</f>
        <v>0.46767439999999999</v>
      </c>
      <c r="S132" s="204"/>
      <c r="T132" s="206">
        <f>T133+T138+T143+T149</f>
        <v>0.13680000000000001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82</v>
      </c>
      <c r="AT132" s="208" t="s">
        <v>76</v>
      </c>
      <c r="AU132" s="208" t="s">
        <v>77</v>
      </c>
      <c r="AY132" s="207" t="s">
        <v>124</v>
      </c>
      <c r="BK132" s="209">
        <f>BK133+BK138+BK143+BK149</f>
        <v>0</v>
      </c>
    </row>
    <row r="133" s="12" customFormat="1" ht="22.8" customHeight="1">
      <c r="A133" s="12"/>
      <c r="B133" s="196"/>
      <c r="C133" s="197"/>
      <c r="D133" s="198" t="s">
        <v>76</v>
      </c>
      <c r="E133" s="210" t="s">
        <v>125</v>
      </c>
      <c r="F133" s="210" t="s">
        <v>126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SUM(P134:P137)</f>
        <v>0</v>
      </c>
      <c r="Q133" s="204"/>
      <c r="R133" s="205">
        <f>SUM(R134:R137)</f>
        <v>0.46642</v>
      </c>
      <c r="S133" s="204"/>
      <c r="T133" s="206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82</v>
      </c>
      <c r="AT133" s="208" t="s">
        <v>76</v>
      </c>
      <c r="AU133" s="208" t="s">
        <v>82</v>
      </c>
      <c r="AY133" s="207" t="s">
        <v>124</v>
      </c>
      <c r="BK133" s="209">
        <f>SUM(BK134:BK137)</f>
        <v>0</v>
      </c>
    </row>
    <row r="134" s="2" customFormat="1" ht="24.15" customHeight="1">
      <c r="A134" s="38"/>
      <c r="B134" s="39"/>
      <c r="C134" s="212" t="s">
        <v>82</v>
      </c>
      <c r="D134" s="212" t="s">
        <v>127</v>
      </c>
      <c r="E134" s="213" t="s">
        <v>128</v>
      </c>
      <c r="F134" s="214" t="s">
        <v>129</v>
      </c>
      <c r="G134" s="215" t="s">
        <v>130</v>
      </c>
      <c r="H134" s="216">
        <v>8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43</v>
      </c>
      <c r="O134" s="91"/>
      <c r="P134" s="222">
        <f>O134*H134</f>
        <v>0</v>
      </c>
      <c r="Q134" s="222">
        <v>0.0015</v>
      </c>
      <c r="R134" s="222">
        <f>Q134*H134</f>
        <v>0.012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131</v>
      </c>
      <c r="AT134" s="224" t="s">
        <v>127</v>
      </c>
      <c r="AU134" s="224" t="s">
        <v>132</v>
      </c>
      <c r="AY134" s="17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132</v>
      </c>
      <c r="BK134" s="225">
        <f>ROUND(I134*H134,2)</f>
        <v>0</v>
      </c>
      <c r="BL134" s="17" t="s">
        <v>131</v>
      </c>
      <c r="BM134" s="224" t="s">
        <v>133</v>
      </c>
    </row>
    <row r="135" s="13" customFormat="1">
      <c r="A135" s="13"/>
      <c r="B135" s="226"/>
      <c r="C135" s="227"/>
      <c r="D135" s="228" t="s">
        <v>134</v>
      </c>
      <c r="E135" s="229" t="s">
        <v>1</v>
      </c>
      <c r="F135" s="230" t="s">
        <v>135</v>
      </c>
      <c r="G135" s="227"/>
      <c r="H135" s="231">
        <v>8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134</v>
      </c>
      <c r="AU135" s="237" t="s">
        <v>132</v>
      </c>
      <c r="AV135" s="13" t="s">
        <v>132</v>
      </c>
      <c r="AW135" s="13" t="s">
        <v>32</v>
      </c>
      <c r="AX135" s="13" t="s">
        <v>82</v>
      </c>
      <c r="AY135" s="237" t="s">
        <v>124</v>
      </c>
    </row>
    <row r="136" s="2" customFormat="1" ht="24.15" customHeight="1">
      <c r="A136" s="38"/>
      <c r="B136" s="39"/>
      <c r="C136" s="212" t="s">
        <v>132</v>
      </c>
      <c r="D136" s="212" t="s">
        <v>127</v>
      </c>
      <c r="E136" s="213" t="s">
        <v>136</v>
      </c>
      <c r="F136" s="214" t="s">
        <v>137</v>
      </c>
      <c r="G136" s="215" t="s">
        <v>138</v>
      </c>
      <c r="H136" s="216">
        <v>1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43</v>
      </c>
      <c r="O136" s="91"/>
      <c r="P136" s="222">
        <f>O136*H136</f>
        <v>0</v>
      </c>
      <c r="Q136" s="222">
        <v>0.44169999999999998</v>
      </c>
      <c r="R136" s="222">
        <f>Q136*H136</f>
        <v>0.44169999999999998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131</v>
      </c>
      <c r="AT136" s="224" t="s">
        <v>127</v>
      </c>
      <c r="AU136" s="224" t="s">
        <v>132</v>
      </c>
      <c r="AY136" s="17" t="s">
        <v>124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132</v>
      </c>
      <c r="BK136" s="225">
        <f>ROUND(I136*H136,2)</f>
        <v>0</v>
      </c>
      <c r="BL136" s="17" t="s">
        <v>131</v>
      </c>
      <c r="BM136" s="224" t="s">
        <v>139</v>
      </c>
    </row>
    <row r="137" s="2" customFormat="1" ht="37.8" customHeight="1">
      <c r="A137" s="38"/>
      <c r="B137" s="39"/>
      <c r="C137" s="238" t="s">
        <v>140</v>
      </c>
      <c r="D137" s="238" t="s">
        <v>141</v>
      </c>
      <c r="E137" s="239" t="s">
        <v>142</v>
      </c>
      <c r="F137" s="240" t="s">
        <v>143</v>
      </c>
      <c r="G137" s="241" t="s">
        <v>138</v>
      </c>
      <c r="H137" s="242">
        <v>1</v>
      </c>
      <c r="I137" s="243"/>
      <c r="J137" s="244">
        <f>ROUND(I137*H137,2)</f>
        <v>0</v>
      </c>
      <c r="K137" s="245"/>
      <c r="L137" s="246"/>
      <c r="M137" s="247" t="s">
        <v>1</v>
      </c>
      <c r="N137" s="248" t="s">
        <v>43</v>
      </c>
      <c r="O137" s="91"/>
      <c r="P137" s="222">
        <f>O137*H137</f>
        <v>0</v>
      </c>
      <c r="Q137" s="222">
        <v>0.01272</v>
      </c>
      <c r="R137" s="222">
        <f>Q137*H137</f>
        <v>0.01272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144</v>
      </c>
      <c r="AT137" s="224" t="s">
        <v>141</v>
      </c>
      <c r="AU137" s="224" t="s">
        <v>132</v>
      </c>
      <c r="AY137" s="17" t="s">
        <v>124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132</v>
      </c>
      <c r="BK137" s="225">
        <f>ROUND(I137*H137,2)</f>
        <v>0</v>
      </c>
      <c r="BL137" s="17" t="s">
        <v>131</v>
      </c>
      <c r="BM137" s="224" t="s">
        <v>145</v>
      </c>
    </row>
    <row r="138" s="12" customFormat="1" ht="22.8" customHeight="1">
      <c r="A138" s="12"/>
      <c r="B138" s="196"/>
      <c r="C138" s="197"/>
      <c r="D138" s="198" t="s">
        <v>76</v>
      </c>
      <c r="E138" s="210" t="s">
        <v>146</v>
      </c>
      <c r="F138" s="210" t="s">
        <v>147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SUM(P139:P142)</f>
        <v>0</v>
      </c>
      <c r="Q138" s="204"/>
      <c r="R138" s="205">
        <f>SUM(R139:R142)</f>
        <v>0.0012544000000000001</v>
      </c>
      <c r="S138" s="204"/>
      <c r="T138" s="206">
        <f>SUM(T139:T142)</f>
        <v>0.13680000000000001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82</v>
      </c>
      <c r="AT138" s="208" t="s">
        <v>76</v>
      </c>
      <c r="AU138" s="208" t="s">
        <v>82</v>
      </c>
      <c r="AY138" s="207" t="s">
        <v>124</v>
      </c>
      <c r="BK138" s="209">
        <f>SUM(BK139:BK142)</f>
        <v>0</v>
      </c>
    </row>
    <row r="139" s="2" customFormat="1" ht="24.15" customHeight="1">
      <c r="A139" s="38"/>
      <c r="B139" s="39"/>
      <c r="C139" s="212" t="s">
        <v>131</v>
      </c>
      <c r="D139" s="212" t="s">
        <v>127</v>
      </c>
      <c r="E139" s="213" t="s">
        <v>148</v>
      </c>
      <c r="F139" s="214" t="s">
        <v>149</v>
      </c>
      <c r="G139" s="215" t="s">
        <v>150</v>
      </c>
      <c r="H139" s="216">
        <v>31.359999999999999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43</v>
      </c>
      <c r="O139" s="91"/>
      <c r="P139" s="222">
        <f>O139*H139</f>
        <v>0</v>
      </c>
      <c r="Q139" s="222">
        <v>4.0000000000000003E-05</v>
      </c>
      <c r="R139" s="222">
        <f>Q139*H139</f>
        <v>0.0012544000000000001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131</v>
      </c>
      <c r="AT139" s="224" t="s">
        <v>127</v>
      </c>
      <c r="AU139" s="224" t="s">
        <v>132</v>
      </c>
      <c r="AY139" s="17" t="s">
        <v>124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132</v>
      </c>
      <c r="BK139" s="225">
        <f>ROUND(I139*H139,2)</f>
        <v>0</v>
      </c>
      <c r="BL139" s="17" t="s">
        <v>131</v>
      </c>
      <c r="BM139" s="224" t="s">
        <v>151</v>
      </c>
    </row>
    <row r="140" s="13" customFormat="1">
      <c r="A140" s="13"/>
      <c r="B140" s="226"/>
      <c r="C140" s="227"/>
      <c r="D140" s="228" t="s">
        <v>134</v>
      </c>
      <c r="E140" s="229" t="s">
        <v>1</v>
      </c>
      <c r="F140" s="230" t="s">
        <v>152</v>
      </c>
      <c r="G140" s="227"/>
      <c r="H140" s="231">
        <v>31.359999999999999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134</v>
      </c>
      <c r="AU140" s="237" t="s">
        <v>132</v>
      </c>
      <c r="AV140" s="13" t="s">
        <v>132</v>
      </c>
      <c r="AW140" s="13" t="s">
        <v>32</v>
      </c>
      <c r="AX140" s="13" t="s">
        <v>82</v>
      </c>
      <c r="AY140" s="237" t="s">
        <v>124</v>
      </c>
    </row>
    <row r="141" s="2" customFormat="1" ht="21.75" customHeight="1">
      <c r="A141" s="38"/>
      <c r="B141" s="39"/>
      <c r="C141" s="212" t="s">
        <v>153</v>
      </c>
      <c r="D141" s="212" t="s">
        <v>127</v>
      </c>
      <c r="E141" s="213" t="s">
        <v>154</v>
      </c>
      <c r="F141" s="214" t="s">
        <v>155</v>
      </c>
      <c r="G141" s="215" t="s">
        <v>150</v>
      </c>
      <c r="H141" s="216">
        <v>1.8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43</v>
      </c>
      <c r="O141" s="91"/>
      <c r="P141" s="222">
        <f>O141*H141</f>
        <v>0</v>
      </c>
      <c r="Q141" s="222">
        <v>0</v>
      </c>
      <c r="R141" s="222">
        <f>Q141*H141</f>
        <v>0</v>
      </c>
      <c r="S141" s="222">
        <v>0.075999999999999998</v>
      </c>
      <c r="T141" s="223">
        <f>S141*H141</f>
        <v>0.13680000000000001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131</v>
      </c>
      <c r="AT141" s="224" t="s">
        <v>127</v>
      </c>
      <c r="AU141" s="224" t="s">
        <v>132</v>
      </c>
      <c r="AY141" s="17" t="s">
        <v>124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132</v>
      </c>
      <c r="BK141" s="225">
        <f>ROUND(I141*H141,2)</f>
        <v>0</v>
      </c>
      <c r="BL141" s="17" t="s">
        <v>131</v>
      </c>
      <c r="BM141" s="224" t="s">
        <v>156</v>
      </c>
    </row>
    <row r="142" s="13" customFormat="1">
      <c r="A142" s="13"/>
      <c r="B142" s="226"/>
      <c r="C142" s="227"/>
      <c r="D142" s="228" t="s">
        <v>134</v>
      </c>
      <c r="E142" s="229" t="s">
        <v>1</v>
      </c>
      <c r="F142" s="230" t="s">
        <v>157</v>
      </c>
      <c r="G142" s="227"/>
      <c r="H142" s="231">
        <v>1.8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134</v>
      </c>
      <c r="AU142" s="237" t="s">
        <v>132</v>
      </c>
      <c r="AV142" s="13" t="s">
        <v>132</v>
      </c>
      <c r="AW142" s="13" t="s">
        <v>32</v>
      </c>
      <c r="AX142" s="13" t="s">
        <v>82</v>
      </c>
      <c r="AY142" s="237" t="s">
        <v>124</v>
      </c>
    </row>
    <row r="143" s="12" customFormat="1" ht="22.8" customHeight="1">
      <c r="A143" s="12"/>
      <c r="B143" s="196"/>
      <c r="C143" s="197"/>
      <c r="D143" s="198" t="s">
        <v>76</v>
      </c>
      <c r="E143" s="210" t="s">
        <v>158</v>
      </c>
      <c r="F143" s="210" t="s">
        <v>159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SUM(P144:P148)</f>
        <v>0</v>
      </c>
      <c r="Q143" s="204"/>
      <c r="R143" s="205">
        <f>SUM(R144:R148)</f>
        <v>0</v>
      </c>
      <c r="S143" s="204"/>
      <c r="T143" s="206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82</v>
      </c>
      <c r="AT143" s="208" t="s">
        <v>76</v>
      </c>
      <c r="AU143" s="208" t="s">
        <v>82</v>
      </c>
      <c r="AY143" s="207" t="s">
        <v>124</v>
      </c>
      <c r="BK143" s="209">
        <f>SUM(BK144:BK148)</f>
        <v>0</v>
      </c>
    </row>
    <row r="144" s="2" customFormat="1" ht="24.15" customHeight="1">
      <c r="A144" s="38"/>
      <c r="B144" s="39"/>
      <c r="C144" s="212" t="s">
        <v>125</v>
      </c>
      <c r="D144" s="212" t="s">
        <v>127</v>
      </c>
      <c r="E144" s="213" t="s">
        <v>160</v>
      </c>
      <c r="F144" s="214" t="s">
        <v>161</v>
      </c>
      <c r="G144" s="215" t="s">
        <v>162</v>
      </c>
      <c r="H144" s="216">
        <v>0.311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43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131</v>
      </c>
      <c r="AT144" s="224" t="s">
        <v>127</v>
      </c>
      <c r="AU144" s="224" t="s">
        <v>132</v>
      </c>
      <c r="AY144" s="17" t="s">
        <v>124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132</v>
      </c>
      <c r="BK144" s="225">
        <f>ROUND(I144*H144,2)</f>
        <v>0</v>
      </c>
      <c r="BL144" s="17" t="s">
        <v>131</v>
      </c>
      <c r="BM144" s="224" t="s">
        <v>163</v>
      </c>
    </row>
    <row r="145" s="2" customFormat="1" ht="24.15" customHeight="1">
      <c r="A145" s="38"/>
      <c r="B145" s="39"/>
      <c r="C145" s="212" t="s">
        <v>164</v>
      </c>
      <c r="D145" s="212" t="s">
        <v>127</v>
      </c>
      <c r="E145" s="213" t="s">
        <v>165</v>
      </c>
      <c r="F145" s="214" t="s">
        <v>166</v>
      </c>
      <c r="G145" s="215" t="s">
        <v>162</v>
      </c>
      <c r="H145" s="216">
        <v>0.311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43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131</v>
      </c>
      <c r="AT145" s="224" t="s">
        <v>127</v>
      </c>
      <c r="AU145" s="224" t="s">
        <v>132</v>
      </c>
      <c r="AY145" s="17" t="s">
        <v>124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132</v>
      </c>
      <c r="BK145" s="225">
        <f>ROUND(I145*H145,2)</f>
        <v>0</v>
      </c>
      <c r="BL145" s="17" t="s">
        <v>131</v>
      </c>
      <c r="BM145" s="224" t="s">
        <v>167</v>
      </c>
    </row>
    <row r="146" s="2" customFormat="1" ht="24.15" customHeight="1">
      <c r="A146" s="38"/>
      <c r="B146" s="39"/>
      <c r="C146" s="212" t="s">
        <v>144</v>
      </c>
      <c r="D146" s="212" t="s">
        <v>127</v>
      </c>
      <c r="E146" s="213" t="s">
        <v>168</v>
      </c>
      <c r="F146" s="214" t="s">
        <v>169</v>
      </c>
      <c r="G146" s="215" t="s">
        <v>162</v>
      </c>
      <c r="H146" s="216">
        <v>3.7320000000000002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43</v>
      </c>
      <c r="O146" s="91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131</v>
      </c>
      <c r="AT146" s="224" t="s">
        <v>127</v>
      </c>
      <c r="AU146" s="224" t="s">
        <v>132</v>
      </c>
      <c r="AY146" s="17" t="s">
        <v>124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132</v>
      </c>
      <c r="BK146" s="225">
        <f>ROUND(I146*H146,2)</f>
        <v>0</v>
      </c>
      <c r="BL146" s="17" t="s">
        <v>131</v>
      </c>
      <c r="BM146" s="224" t="s">
        <v>170</v>
      </c>
    </row>
    <row r="147" s="13" customFormat="1">
      <c r="A147" s="13"/>
      <c r="B147" s="226"/>
      <c r="C147" s="227"/>
      <c r="D147" s="228" t="s">
        <v>134</v>
      </c>
      <c r="E147" s="227"/>
      <c r="F147" s="230" t="s">
        <v>171</v>
      </c>
      <c r="G147" s="227"/>
      <c r="H147" s="231">
        <v>3.7320000000000002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134</v>
      </c>
      <c r="AU147" s="237" t="s">
        <v>132</v>
      </c>
      <c r="AV147" s="13" t="s">
        <v>132</v>
      </c>
      <c r="AW147" s="13" t="s">
        <v>4</v>
      </c>
      <c r="AX147" s="13" t="s">
        <v>82</v>
      </c>
      <c r="AY147" s="237" t="s">
        <v>124</v>
      </c>
    </row>
    <row r="148" s="2" customFormat="1" ht="33" customHeight="1">
      <c r="A148" s="38"/>
      <c r="B148" s="39"/>
      <c r="C148" s="212" t="s">
        <v>146</v>
      </c>
      <c r="D148" s="212" t="s">
        <v>127</v>
      </c>
      <c r="E148" s="213" t="s">
        <v>172</v>
      </c>
      <c r="F148" s="214" t="s">
        <v>173</v>
      </c>
      <c r="G148" s="215" t="s">
        <v>162</v>
      </c>
      <c r="H148" s="216">
        <v>0.311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43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131</v>
      </c>
      <c r="AT148" s="224" t="s">
        <v>127</v>
      </c>
      <c r="AU148" s="224" t="s">
        <v>132</v>
      </c>
      <c r="AY148" s="17" t="s">
        <v>124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132</v>
      </c>
      <c r="BK148" s="225">
        <f>ROUND(I148*H148,2)</f>
        <v>0</v>
      </c>
      <c r="BL148" s="17" t="s">
        <v>131</v>
      </c>
      <c r="BM148" s="224" t="s">
        <v>174</v>
      </c>
    </row>
    <row r="149" s="12" customFormat="1" ht="22.8" customHeight="1">
      <c r="A149" s="12"/>
      <c r="B149" s="196"/>
      <c r="C149" s="197"/>
      <c r="D149" s="198" t="s">
        <v>76</v>
      </c>
      <c r="E149" s="210" t="s">
        <v>175</v>
      </c>
      <c r="F149" s="210" t="s">
        <v>176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P150</f>
        <v>0</v>
      </c>
      <c r="Q149" s="204"/>
      <c r="R149" s="205">
        <f>R150</f>
        <v>0</v>
      </c>
      <c r="S149" s="204"/>
      <c r="T149" s="206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82</v>
      </c>
      <c r="AT149" s="208" t="s">
        <v>76</v>
      </c>
      <c r="AU149" s="208" t="s">
        <v>82</v>
      </c>
      <c r="AY149" s="207" t="s">
        <v>124</v>
      </c>
      <c r="BK149" s="209">
        <f>BK150</f>
        <v>0</v>
      </c>
    </row>
    <row r="150" s="2" customFormat="1" ht="16.5" customHeight="1">
      <c r="A150" s="38"/>
      <c r="B150" s="39"/>
      <c r="C150" s="212" t="s">
        <v>177</v>
      </c>
      <c r="D150" s="212" t="s">
        <v>127</v>
      </c>
      <c r="E150" s="213" t="s">
        <v>178</v>
      </c>
      <c r="F150" s="214" t="s">
        <v>179</v>
      </c>
      <c r="G150" s="215" t="s">
        <v>162</v>
      </c>
      <c r="H150" s="216">
        <v>0.46800000000000003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43</v>
      </c>
      <c r="O150" s="91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131</v>
      </c>
      <c r="AT150" s="224" t="s">
        <v>127</v>
      </c>
      <c r="AU150" s="224" t="s">
        <v>132</v>
      </c>
      <c r="AY150" s="17" t="s">
        <v>124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132</v>
      </c>
      <c r="BK150" s="225">
        <f>ROUND(I150*H150,2)</f>
        <v>0</v>
      </c>
      <c r="BL150" s="17" t="s">
        <v>131</v>
      </c>
      <c r="BM150" s="224" t="s">
        <v>180</v>
      </c>
    </row>
    <row r="151" s="12" customFormat="1" ht="25.92" customHeight="1">
      <c r="A151" s="12"/>
      <c r="B151" s="196"/>
      <c r="C151" s="197"/>
      <c r="D151" s="198" t="s">
        <v>76</v>
      </c>
      <c r="E151" s="199" t="s">
        <v>181</v>
      </c>
      <c r="F151" s="199" t="s">
        <v>182</v>
      </c>
      <c r="G151" s="197"/>
      <c r="H151" s="197"/>
      <c r="I151" s="200"/>
      <c r="J151" s="201">
        <f>BK151</f>
        <v>0</v>
      </c>
      <c r="K151" s="197"/>
      <c r="L151" s="202"/>
      <c r="M151" s="203"/>
      <c r="N151" s="204"/>
      <c r="O151" s="204"/>
      <c r="P151" s="205">
        <f>P152+P156+P165+P178+P186+P191+P206+P231+P241+P248</f>
        <v>0</v>
      </c>
      <c r="Q151" s="204"/>
      <c r="R151" s="205">
        <f>R152+R156+R165+R178+R186+R191+R206+R231+R241+R248</f>
        <v>0.75307663999999996</v>
      </c>
      <c r="S151" s="204"/>
      <c r="T151" s="206">
        <f>T152+T156+T165+T178+T186+T191+T206+T231+T241+T248</f>
        <v>0.17384100000000002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132</v>
      </c>
      <c r="AT151" s="208" t="s">
        <v>76</v>
      </c>
      <c r="AU151" s="208" t="s">
        <v>77</v>
      </c>
      <c r="AY151" s="207" t="s">
        <v>124</v>
      </c>
      <c r="BK151" s="209">
        <f>BK152+BK156+BK165+BK178+BK186+BK191+BK206+BK231+BK241+BK248</f>
        <v>0</v>
      </c>
    </row>
    <row r="152" s="12" customFormat="1" ht="22.8" customHeight="1">
      <c r="A152" s="12"/>
      <c r="B152" s="196"/>
      <c r="C152" s="197"/>
      <c r="D152" s="198" t="s">
        <v>76</v>
      </c>
      <c r="E152" s="210" t="s">
        <v>183</v>
      </c>
      <c r="F152" s="210" t="s">
        <v>184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SUM(P153:P155)</f>
        <v>0</v>
      </c>
      <c r="Q152" s="204"/>
      <c r="R152" s="205">
        <f>SUM(R153:R155)</f>
        <v>0</v>
      </c>
      <c r="S152" s="204"/>
      <c r="T152" s="206">
        <f>SUM(T153:T155)</f>
        <v>0.00106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132</v>
      </c>
      <c r="AT152" s="208" t="s">
        <v>76</v>
      </c>
      <c r="AU152" s="208" t="s">
        <v>82</v>
      </c>
      <c r="AY152" s="207" t="s">
        <v>124</v>
      </c>
      <c r="BK152" s="209">
        <f>SUM(BK153:BK155)</f>
        <v>0</v>
      </c>
    </row>
    <row r="153" s="2" customFormat="1" ht="21.75" customHeight="1">
      <c r="A153" s="38"/>
      <c r="B153" s="39"/>
      <c r="C153" s="212" t="s">
        <v>185</v>
      </c>
      <c r="D153" s="212" t="s">
        <v>127</v>
      </c>
      <c r="E153" s="213" t="s">
        <v>186</v>
      </c>
      <c r="F153" s="214" t="s">
        <v>187</v>
      </c>
      <c r="G153" s="215" t="s">
        <v>138</v>
      </c>
      <c r="H153" s="216">
        <v>2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43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0.00052999999999999998</v>
      </c>
      <c r="T153" s="223">
        <f>S153*H153</f>
        <v>0.00106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188</v>
      </c>
      <c r="AT153" s="224" t="s">
        <v>127</v>
      </c>
      <c r="AU153" s="224" t="s">
        <v>132</v>
      </c>
      <c r="AY153" s="17" t="s">
        <v>124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132</v>
      </c>
      <c r="BK153" s="225">
        <f>ROUND(I153*H153,2)</f>
        <v>0</v>
      </c>
      <c r="BL153" s="17" t="s">
        <v>188</v>
      </c>
      <c r="BM153" s="224" t="s">
        <v>189</v>
      </c>
    </row>
    <row r="154" s="14" customFormat="1">
      <c r="A154" s="14"/>
      <c r="B154" s="249"/>
      <c r="C154" s="250"/>
      <c r="D154" s="228" t="s">
        <v>134</v>
      </c>
      <c r="E154" s="251" t="s">
        <v>1</v>
      </c>
      <c r="F154" s="252" t="s">
        <v>190</v>
      </c>
      <c r="G154" s="250"/>
      <c r="H154" s="251" t="s">
        <v>1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134</v>
      </c>
      <c r="AU154" s="258" t="s">
        <v>132</v>
      </c>
      <c r="AV154" s="14" t="s">
        <v>82</v>
      </c>
      <c r="AW154" s="14" t="s">
        <v>32</v>
      </c>
      <c r="AX154" s="14" t="s">
        <v>77</v>
      </c>
      <c r="AY154" s="258" t="s">
        <v>124</v>
      </c>
    </row>
    <row r="155" s="13" customFormat="1">
      <c r="A155" s="13"/>
      <c r="B155" s="226"/>
      <c r="C155" s="227"/>
      <c r="D155" s="228" t="s">
        <v>134</v>
      </c>
      <c r="E155" s="229" t="s">
        <v>1</v>
      </c>
      <c r="F155" s="230" t="s">
        <v>132</v>
      </c>
      <c r="G155" s="227"/>
      <c r="H155" s="231">
        <v>2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134</v>
      </c>
      <c r="AU155" s="237" t="s">
        <v>132</v>
      </c>
      <c r="AV155" s="13" t="s">
        <v>132</v>
      </c>
      <c r="AW155" s="13" t="s">
        <v>32</v>
      </c>
      <c r="AX155" s="13" t="s">
        <v>82</v>
      </c>
      <c r="AY155" s="237" t="s">
        <v>124</v>
      </c>
    </row>
    <row r="156" s="12" customFormat="1" ht="22.8" customHeight="1">
      <c r="A156" s="12"/>
      <c r="B156" s="196"/>
      <c r="C156" s="197"/>
      <c r="D156" s="198" t="s">
        <v>76</v>
      </c>
      <c r="E156" s="210" t="s">
        <v>191</v>
      </c>
      <c r="F156" s="210" t="s">
        <v>192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SUM(P157:P164)</f>
        <v>0</v>
      </c>
      <c r="Q156" s="204"/>
      <c r="R156" s="205">
        <f>SUM(R157:R164)</f>
        <v>0.0080599999999999995</v>
      </c>
      <c r="S156" s="204"/>
      <c r="T156" s="206">
        <f>SUM(T157:T164)</f>
        <v>0.00156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132</v>
      </c>
      <c r="AT156" s="208" t="s">
        <v>76</v>
      </c>
      <c r="AU156" s="208" t="s">
        <v>82</v>
      </c>
      <c r="AY156" s="207" t="s">
        <v>124</v>
      </c>
      <c r="BK156" s="209">
        <f>SUM(BK157:BK164)</f>
        <v>0</v>
      </c>
    </row>
    <row r="157" s="2" customFormat="1" ht="24.15" customHeight="1">
      <c r="A157" s="38"/>
      <c r="B157" s="39"/>
      <c r="C157" s="212" t="s">
        <v>193</v>
      </c>
      <c r="D157" s="212" t="s">
        <v>127</v>
      </c>
      <c r="E157" s="213" t="s">
        <v>194</v>
      </c>
      <c r="F157" s="214" t="s">
        <v>195</v>
      </c>
      <c r="G157" s="215" t="s">
        <v>196</v>
      </c>
      <c r="H157" s="216">
        <v>2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43</v>
      </c>
      <c r="O157" s="91"/>
      <c r="P157" s="222">
        <f>O157*H157</f>
        <v>0</v>
      </c>
      <c r="Q157" s="222">
        <v>0.00024000000000000001</v>
      </c>
      <c r="R157" s="222">
        <f>Q157*H157</f>
        <v>0.00048000000000000001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188</v>
      </c>
      <c r="AT157" s="224" t="s">
        <v>127</v>
      </c>
      <c r="AU157" s="224" t="s">
        <v>132</v>
      </c>
      <c r="AY157" s="17" t="s">
        <v>124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132</v>
      </c>
      <c r="BK157" s="225">
        <f>ROUND(I157*H157,2)</f>
        <v>0</v>
      </c>
      <c r="BL157" s="17" t="s">
        <v>188</v>
      </c>
      <c r="BM157" s="224" t="s">
        <v>197</v>
      </c>
    </row>
    <row r="158" s="2" customFormat="1" ht="16.5" customHeight="1">
      <c r="A158" s="38"/>
      <c r="B158" s="39"/>
      <c r="C158" s="212" t="s">
        <v>198</v>
      </c>
      <c r="D158" s="212" t="s">
        <v>127</v>
      </c>
      <c r="E158" s="213" t="s">
        <v>199</v>
      </c>
      <c r="F158" s="214" t="s">
        <v>200</v>
      </c>
      <c r="G158" s="215" t="s">
        <v>196</v>
      </c>
      <c r="H158" s="216">
        <v>1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43</v>
      </c>
      <c r="O158" s="91"/>
      <c r="P158" s="222">
        <f>O158*H158</f>
        <v>0</v>
      </c>
      <c r="Q158" s="222">
        <v>0</v>
      </c>
      <c r="R158" s="222">
        <f>Q158*H158</f>
        <v>0</v>
      </c>
      <c r="S158" s="222">
        <v>0.00156</v>
      </c>
      <c r="T158" s="223">
        <f>S158*H158</f>
        <v>0.00156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188</v>
      </c>
      <c r="AT158" s="224" t="s">
        <v>127</v>
      </c>
      <c r="AU158" s="224" t="s">
        <v>132</v>
      </c>
      <c r="AY158" s="17" t="s">
        <v>124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132</v>
      </c>
      <c r="BK158" s="225">
        <f>ROUND(I158*H158,2)</f>
        <v>0</v>
      </c>
      <c r="BL158" s="17" t="s">
        <v>188</v>
      </c>
      <c r="BM158" s="224" t="s">
        <v>201</v>
      </c>
    </row>
    <row r="159" s="14" customFormat="1">
      <c r="A159" s="14"/>
      <c r="B159" s="249"/>
      <c r="C159" s="250"/>
      <c r="D159" s="228" t="s">
        <v>134</v>
      </c>
      <c r="E159" s="251" t="s">
        <v>1</v>
      </c>
      <c r="F159" s="252" t="s">
        <v>202</v>
      </c>
      <c r="G159" s="250"/>
      <c r="H159" s="251" t="s">
        <v>1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134</v>
      </c>
      <c r="AU159" s="258" t="s">
        <v>132</v>
      </c>
      <c r="AV159" s="14" t="s">
        <v>82</v>
      </c>
      <c r="AW159" s="14" t="s">
        <v>32</v>
      </c>
      <c r="AX159" s="14" t="s">
        <v>77</v>
      </c>
      <c r="AY159" s="258" t="s">
        <v>124</v>
      </c>
    </row>
    <row r="160" s="13" customFormat="1">
      <c r="A160" s="13"/>
      <c r="B160" s="226"/>
      <c r="C160" s="227"/>
      <c r="D160" s="228" t="s">
        <v>134</v>
      </c>
      <c r="E160" s="229" t="s">
        <v>1</v>
      </c>
      <c r="F160" s="230" t="s">
        <v>82</v>
      </c>
      <c r="G160" s="227"/>
      <c r="H160" s="231">
        <v>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134</v>
      </c>
      <c r="AU160" s="237" t="s">
        <v>132</v>
      </c>
      <c r="AV160" s="13" t="s">
        <v>132</v>
      </c>
      <c r="AW160" s="13" t="s">
        <v>32</v>
      </c>
      <c r="AX160" s="13" t="s">
        <v>82</v>
      </c>
      <c r="AY160" s="237" t="s">
        <v>124</v>
      </c>
    </row>
    <row r="161" s="2" customFormat="1" ht="24.15" customHeight="1">
      <c r="A161" s="38"/>
      <c r="B161" s="39"/>
      <c r="C161" s="212" t="s">
        <v>203</v>
      </c>
      <c r="D161" s="212" t="s">
        <v>127</v>
      </c>
      <c r="E161" s="213" t="s">
        <v>204</v>
      </c>
      <c r="F161" s="214" t="s">
        <v>205</v>
      </c>
      <c r="G161" s="215" t="s">
        <v>196</v>
      </c>
      <c r="H161" s="216">
        <v>1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43</v>
      </c>
      <c r="O161" s="91"/>
      <c r="P161" s="222">
        <f>O161*H161</f>
        <v>0</v>
      </c>
      <c r="Q161" s="222">
        <v>0.0020799999999999998</v>
      </c>
      <c r="R161" s="222">
        <f>Q161*H161</f>
        <v>0.0020799999999999998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188</v>
      </c>
      <c r="AT161" s="224" t="s">
        <v>127</v>
      </c>
      <c r="AU161" s="224" t="s">
        <v>132</v>
      </c>
      <c r="AY161" s="17" t="s">
        <v>124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132</v>
      </c>
      <c r="BK161" s="225">
        <f>ROUND(I161*H161,2)</f>
        <v>0</v>
      </c>
      <c r="BL161" s="17" t="s">
        <v>188</v>
      </c>
      <c r="BM161" s="224" t="s">
        <v>206</v>
      </c>
    </row>
    <row r="162" s="2" customFormat="1" ht="24.15" customHeight="1">
      <c r="A162" s="38"/>
      <c r="B162" s="39"/>
      <c r="C162" s="212" t="s">
        <v>8</v>
      </c>
      <c r="D162" s="212" t="s">
        <v>127</v>
      </c>
      <c r="E162" s="213" t="s">
        <v>207</v>
      </c>
      <c r="F162" s="214" t="s">
        <v>208</v>
      </c>
      <c r="G162" s="215" t="s">
        <v>138</v>
      </c>
      <c r="H162" s="216">
        <v>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43</v>
      </c>
      <c r="O162" s="91"/>
      <c r="P162" s="222">
        <f>O162*H162</f>
        <v>0</v>
      </c>
      <c r="Q162" s="222">
        <v>0.00012</v>
      </c>
      <c r="R162" s="222">
        <f>Q162*H162</f>
        <v>0.00012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188</v>
      </c>
      <c r="AT162" s="224" t="s">
        <v>127</v>
      </c>
      <c r="AU162" s="224" t="s">
        <v>132</v>
      </c>
      <c r="AY162" s="17" t="s">
        <v>124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132</v>
      </c>
      <c r="BK162" s="225">
        <f>ROUND(I162*H162,2)</f>
        <v>0</v>
      </c>
      <c r="BL162" s="17" t="s">
        <v>188</v>
      </c>
      <c r="BM162" s="224" t="s">
        <v>209</v>
      </c>
    </row>
    <row r="163" s="2" customFormat="1" ht="24.15" customHeight="1">
      <c r="A163" s="38"/>
      <c r="B163" s="39"/>
      <c r="C163" s="238" t="s">
        <v>188</v>
      </c>
      <c r="D163" s="238" t="s">
        <v>141</v>
      </c>
      <c r="E163" s="239" t="s">
        <v>210</v>
      </c>
      <c r="F163" s="240" t="s">
        <v>211</v>
      </c>
      <c r="G163" s="241" t="s">
        <v>138</v>
      </c>
      <c r="H163" s="242">
        <v>1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43</v>
      </c>
      <c r="O163" s="91"/>
      <c r="P163" s="222">
        <f>O163*H163</f>
        <v>0</v>
      </c>
      <c r="Q163" s="222">
        <v>0.0053800000000000002</v>
      </c>
      <c r="R163" s="222">
        <f>Q163*H163</f>
        <v>0.0053800000000000002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212</v>
      </c>
      <c r="AT163" s="224" t="s">
        <v>141</v>
      </c>
      <c r="AU163" s="224" t="s">
        <v>132</v>
      </c>
      <c r="AY163" s="17" t="s">
        <v>124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132</v>
      </c>
      <c r="BK163" s="225">
        <f>ROUND(I163*H163,2)</f>
        <v>0</v>
      </c>
      <c r="BL163" s="17" t="s">
        <v>188</v>
      </c>
      <c r="BM163" s="224" t="s">
        <v>213</v>
      </c>
    </row>
    <row r="164" s="2" customFormat="1" ht="24.15" customHeight="1">
      <c r="A164" s="38"/>
      <c r="B164" s="39"/>
      <c r="C164" s="212" t="s">
        <v>214</v>
      </c>
      <c r="D164" s="212" t="s">
        <v>127</v>
      </c>
      <c r="E164" s="213" t="s">
        <v>215</v>
      </c>
      <c r="F164" s="214" t="s">
        <v>216</v>
      </c>
      <c r="G164" s="215" t="s">
        <v>162</v>
      </c>
      <c r="H164" s="216">
        <v>0.0080000000000000002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43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188</v>
      </c>
      <c r="AT164" s="224" t="s">
        <v>127</v>
      </c>
      <c r="AU164" s="224" t="s">
        <v>132</v>
      </c>
      <c r="AY164" s="17" t="s">
        <v>124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132</v>
      </c>
      <c r="BK164" s="225">
        <f>ROUND(I164*H164,2)</f>
        <v>0</v>
      </c>
      <c r="BL164" s="17" t="s">
        <v>188</v>
      </c>
      <c r="BM164" s="224" t="s">
        <v>217</v>
      </c>
    </row>
    <row r="165" s="12" customFormat="1" ht="22.8" customHeight="1">
      <c r="A165" s="12"/>
      <c r="B165" s="196"/>
      <c r="C165" s="197"/>
      <c r="D165" s="198" t="s">
        <v>76</v>
      </c>
      <c r="E165" s="210" t="s">
        <v>218</v>
      </c>
      <c r="F165" s="210" t="s">
        <v>219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SUM(P166:P177)</f>
        <v>0</v>
      </c>
      <c r="Q165" s="204"/>
      <c r="R165" s="205">
        <f>SUM(R166:R177)</f>
        <v>0.057090000000000002</v>
      </c>
      <c r="S165" s="204"/>
      <c r="T165" s="206">
        <f>SUM(T166:T177)</f>
        <v>0.01235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132</v>
      </c>
      <c r="AT165" s="208" t="s">
        <v>76</v>
      </c>
      <c r="AU165" s="208" t="s">
        <v>82</v>
      </c>
      <c r="AY165" s="207" t="s">
        <v>124</v>
      </c>
      <c r="BK165" s="209">
        <f>SUM(BK166:BK177)</f>
        <v>0</v>
      </c>
    </row>
    <row r="166" s="2" customFormat="1" ht="37.8" customHeight="1">
      <c r="A166" s="38"/>
      <c r="B166" s="39"/>
      <c r="C166" s="212" t="s">
        <v>220</v>
      </c>
      <c r="D166" s="212" t="s">
        <v>127</v>
      </c>
      <c r="E166" s="213" t="s">
        <v>221</v>
      </c>
      <c r="F166" s="214" t="s">
        <v>222</v>
      </c>
      <c r="G166" s="215" t="s">
        <v>138</v>
      </c>
      <c r="H166" s="216">
        <v>1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43</v>
      </c>
      <c r="O166" s="91"/>
      <c r="P166" s="222">
        <f>O166*H166</f>
        <v>0</v>
      </c>
      <c r="Q166" s="222">
        <v>0.036639999999999999</v>
      </c>
      <c r="R166" s="222">
        <f>Q166*H166</f>
        <v>0.036639999999999999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188</v>
      </c>
      <c r="AT166" s="224" t="s">
        <v>127</v>
      </c>
      <c r="AU166" s="224" t="s">
        <v>132</v>
      </c>
      <c r="AY166" s="17" t="s">
        <v>124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132</v>
      </c>
      <c r="BK166" s="225">
        <f>ROUND(I166*H166,2)</f>
        <v>0</v>
      </c>
      <c r="BL166" s="17" t="s">
        <v>188</v>
      </c>
      <c r="BM166" s="224" t="s">
        <v>223</v>
      </c>
    </row>
    <row r="167" s="2" customFormat="1" ht="24.15" customHeight="1">
      <c r="A167" s="38"/>
      <c r="B167" s="39"/>
      <c r="C167" s="212" t="s">
        <v>224</v>
      </c>
      <c r="D167" s="212" t="s">
        <v>127</v>
      </c>
      <c r="E167" s="213" t="s">
        <v>225</v>
      </c>
      <c r="F167" s="214" t="s">
        <v>226</v>
      </c>
      <c r="G167" s="215" t="s">
        <v>138</v>
      </c>
      <c r="H167" s="216">
        <v>1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43</v>
      </c>
      <c r="O167" s="91"/>
      <c r="P167" s="222">
        <f>O167*H167</f>
        <v>0</v>
      </c>
      <c r="Q167" s="222">
        <v>5.0000000000000002E-05</v>
      </c>
      <c r="R167" s="222">
        <f>Q167*H167</f>
        <v>5.0000000000000002E-05</v>
      </c>
      <c r="S167" s="222">
        <v>0.01235</v>
      </c>
      <c r="T167" s="223">
        <f>S167*H167</f>
        <v>0.01235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188</v>
      </c>
      <c r="AT167" s="224" t="s">
        <v>127</v>
      </c>
      <c r="AU167" s="224" t="s">
        <v>132</v>
      </c>
      <c r="AY167" s="17" t="s">
        <v>124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132</v>
      </c>
      <c r="BK167" s="225">
        <f>ROUND(I167*H167,2)</f>
        <v>0</v>
      </c>
      <c r="BL167" s="17" t="s">
        <v>188</v>
      </c>
      <c r="BM167" s="224" t="s">
        <v>227</v>
      </c>
    </row>
    <row r="168" s="2" customFormat="1" ht="24.15" customHeight="1">
      <c r="A168" s="38"/>
      <c r="B168" s="39"/>
      <c r="C168" s="212" t="s">
        <v>228</v>
      </c>
      <c r="D168" s="212" t="s">
        <v>127</v>
      </c>
      <c r="E168" s="213" t="s">
        <v>229</v>
      </c>
      <c r="F168" s="214" t="s">
        <v>230</v>
      </c>
      <c r="G168" s="215" t="s">
        <v>138</v>
      </c>
      <c r="H168" s="216">
        <v>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43</v>
      </c>
      <c r="O168" s="91"/>
      <c r="P168" s="222">
        <f>O168*H168</f>
        <v>0</v>
      </c>
      <c r="Q168" s="222">
        <v>0.020400000000000001</v>
      </c>
      <c r="R168" s="222">
        <f>Q168*H168</f>
        <v>0.020400000000000001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188</v>
      </c>
      <c r="AT168" s="224" t="s">
        <v>127</v>
      </c>
      <c r="AU168" s="224" t="s">
        <v>132</v>
      </c>
      <c r="AY168" s="17" t="s">
        <v>124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132</v>
      </c>
      <c r="BK168" s="225">
        <f>ROUND(I168*H168,2)</f>
        <v>0</v>
      </c>
      <c r="BL168" s="17" t="s">
        <v>188</v>
      </c>
      <c r="BM168" s="224" t="s">
        <v>231</v>
      </c>
    </row>
    <row r="169" s="2" customFormat="1" ht="16.5" customHeight="1">
      <c r="A169" s="38"/>
      <c r="B169" s="39"/>
      <c r="C169" s="212" t="s">
        <v>7</v>
      </c>
      <c r="D169" s="212" t="s">
        <v>127</v>
      </c>
      <c r="E169" s="213" t="s">
        <v>232</v>
      </c>
      <c r="F169" s="214" t="s">
        <v>233</v>
      </c>
      <c r="G169" s="215" t="s">
        <v>150</v>
      </c>
      <c r="H169" s="216">
        <v>1.2829999999999999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43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188</v>
      </c>
      <c r="AT169" s="224" t="s">
        <v>127</v>
      </c>
      <c r="AU169" s="224" t="s">
        <v>132</v>
      </c>
      <c r="AY169" s="17" t="s">
        <v>124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132</v>
      </c>
      <c r="BK169" s="225">
        <f>ROUND(I169*H169,2)</f>
        <v>0</v>
      </c>
      <c r="BL169" s="17" t="s">
        <v>188</v>
      </c>
      <c r="BM169" s="224" t="s">
        <v>234</v>
      </c>
    </row>
    <row r="170" s="13" customFormat="1">
      <c r="A170" s="13"/>
      <c r="B170" s="226"/>
      <c r="C170" s="227"/>
      <c r="D170" s="228" t="s">
        <v>134</v>
      </c>
      <c r="E170" s="229" t="s">
        <v>1</v>
      </c>
      <c r="F170" s="230" t="s">
        <v>235</v>
      </c>
      <c r="G170" s="227"/>
      <c r="H170" s="231">
        <v>0.71999999999999997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134</v>
      </c>
      <c r="AU170" s="237" t="s">
        <v>132</v>
      </c>
      <c r="AV170" s="13" t="s">
        <v>132</v>
      </c>
      <c r="AW170" s="13" t="s">
        <v>32</v>
      </c>
      <c r="AX170" s="13" t="s">
        <v>77</v>
      </c>
      <c r="AY170" s="237" t="s">
        <v>124</v>
      </c>
    </row>
    <row r="171" s="13" customFormat="1">
      <c r="A171" s="13"/>
      <c r="B171" s="226"/>
      <c r="C171" s="227"/>
      <c r="D171" s="228" t="s">
        <v>134</v>
      </c>
      <c r="E171" s="229" t="s">
        <v>1</v>
      </c>
      <c r="F171" s="230" t="s">
        <v>236</v>
      </c>
      <c r="G171" s="227"/>
      <c r="H171" s="231">
        <v>0.56299999999999994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134</v>
      </c>
      <c r="AU171" s="237" t="s">
        <v>132</v>
      </c>
      <c r="AV171" s="13" t="s">
        <v>132</v>
      </c>
      <c r="AW171" s="13" t="s">
        <v>32</v>
      </c>
      <c r="AX171" s="13" t="s">
        <v>77</v>
      </c>
      <c r="AY171" s="237" t="s">
        <v>124</v>
      </c>
    </row>
    <row r="172" s="15" customFormat="1">
      <c r="A172" s="15"/>
      <c r="B172" s="259"/>
      <c r="C172" s="260"/>
      <c r="D172" s="228" t="s">
        <v>134</v>
      </c>
      <c r="E172" s="261" t="s">
        <v>1</v>
      </c>
      <c r="F172" s="262" t="s">
        <v>237</v>
      </c>
      <c r="G172" s="260"/>
      <c r="H172" s="263">
        <v>1.2829999999999999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9" t="s">
        <v>134</v>
      </c>
      <c r="AU172" s="269" t="s">
        <v>132</v>
      </c>
      <c r="AV172" s="15" t="s">
        <v>131</v>
      </c>
      <c r="AW172" s="15" t="s">
        <v>32</v>
      </c>
      <c r="AX172" s="15" t="s">
        <v>82</v>
      </c>
      <c r="AY172" s="269" t="s">
        <v>124</v>
      </c>
    </row>
    <row r="173" s="2" customFormat="1" ht="16.5" customHeight="1">
      <c r="A173" s="38"/>
      <c r="B173" s="39"/>
      <c r="C173" s="212" t="s">
        <v>238</v>
      </c>
      <c r="D173" s="212" t="s">
        <v>127</v>
      </c>
      <c r="E173" s="213" t="s">
        <v>239</v>
      </c>
      <c r="F173" s="214" t="s">
        <v>240</v>
      </c>
      <c r="G173" s="215" t="s">
        <v>150</v>
      </c>
      <c r="H173" s="216">
        <v>1.163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43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188</v>
      </c>
      <c r="AT173" s="224" t="s">
        <v>127</v>
      </c>
      <c r="AU173" s="224" t="s">
        <v>132</v>
      </c>
      <c r="AY173" s="17" t="s">
        <v>124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132</v>
      </c>
      <c r="BK173" s="225">
        <f>ROUND(I173*H173,2)</f>
        <v>0</v>
      </c>
      <c r="BL173" s="17" t="s">
        <v>188</v>
      </c>
      <c r="BM173" s="224" t="s">
        <v>241</v>
      </c>
    </row>
    <row r="174" s="13" customFormat="1">
      <c r="A174" s="13"/>
      <c r="B174" s="226"/>
      <c r="C174" s="227"/>
      <c r="D174" s="228" t="s">
        <v>134</v>
      </c>
      <c r="E174" s="229" t="s">
        <v>1</v>
      </c>
      <c r="F174" s="230" t="s">
        <v>242</v>
      </c>
      <c r="G174" s="227"/>
      <c r="H174" s="231">
        <v>0.59999999999999998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134</v>
      </c>
      <c r="AU174" s="237" t="s">
        <v>132</v>
      </c>
      <c r="AV174" s="13" t="s">
        <v>132</v>
      </c>
      <c r="AW174" s="13" t="s">
        <v>32</v>
      </c>
      <c r="AX174" s="13" t="s">
        <v>77</v>
      </c>
      <c r="AY174" s="237" t="s">
        <v>124</v>
      </c>
    </row>
    <row r="175" s="13" customFormat="1">
      <c r="A175" s="13"/>
      <c r="B175" s="226"/>
      <c r="C175" s="227"/>
      <c r="D175" s="228" t="s">
        <v>134</v>
      </c>
      <c r="E175" s="229" t="s">
        <v>1</v>
      </c>
      <c r="F175" s="230" t="s">
        <v>236</v>
      </c>
      <c r="G175" s="227"/>
      <c r="H175" s="231">
        <v>0.56299999999999994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134</v>
      </c>
      <c r="AU175" s="237" t="s">
        <v>132</v>
      </c>
      <c r="AV175" s="13" t="s">
        <v>132</v>
      </c>
      <c r="AW175" s="13" t="s">
        <v>32</v>
      </c>
      <c r="AX175" s="13" t="s">
        <v>77</v>
      </c>
      <c r="AY175" s="237" t="s">
        <v>124</v>
      </c>
    </row>
    <row r="176" s="15" customFormat="1">
      <c r="A176" s="15"/>
      <c r="B176" s="259"/>
      <c r="C176" s="260"/>
      <c r="D176" s="228" t="s">
        <v>134</v>
      </c>
      <c r="E176" s="261" t="s">
        <v>1</v>
      </c>
      <c r="F176" s="262" t="s">
        <v>237</v>
      </c>
      <c r="G176" s="260"/>
      <c r="H176" s="263">
        <v>1.1629999999999998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134</v>
      </c>
      <c r="AU176" s="269" t="s">
        <v>132</v>
      </c>
      <c r="AV176" s="15" t="s">
        <v>131</v>
      </c>
      <c r="AW176" s="15" t="s">
        <v>32</v>
      </c>
      <c r="AX176" s="15" t="s">
        <v>82</v>
      </c>
      <c r="AY176" s="269" t="s">
        <v>124</v>
      </c>
    </row>
    <row r="177" s="2" customFormat="1" ht="24.15" customHeight="1">
      <c r="A177" s="38"/>
      <c r="B177" s="39"/>
      <c r="C177" s="212" t="s">
        <v>243</v>
      </c>
      <c r="D177" s="212" t="s">
        <v>127</v>
      </c>
      <c r="E177" s="213" t="s">
        <v>244</v>
      </c>
      <c r="F177" s="214" t="s">
        <v>245</v>
      </c>
      <c r="G177" s="215" t="s">
        <v>162</v>
      </c>
      <c r="H177" s="216">
        <v>0.057000000000000002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43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188</v>
      </c>
      <c r="AT177" s="224" t="s">
        <v>127</v>
      </c>
      <c r="AU177" s="224" t="s">
        <v>132</v>
      </c>
      <c r="AY177" s="17" t="s">
        <v>124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132</v>
      </c>
      <c r="BK177" s="225">
        <f>ROUND(I177*H177,2)</f>
        <v>0</v>
      </c>
      <c r="BL177" s="17" t="s">
        <v>188</v>
      </c>
      <c r="BM177" s="224" t="s">
        <v>246</v>
      </c>
    </row>
    <row r="178" s="12" customFormat="1" ht="22.8" customHeight="1">
      <c r="A178" s="12"/>
      <c r="B178" s="196"/>
      <c r="C178" s="197"/>
      <c r="D178" s="198" t="s">
        <v>76</v>
      </c>
      <c r="E178" s="210" t="s">
        <v>247</v>
      </c>
      <c r="F178" s="210" t="s">
        <v>248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SUM(P179:P185)</f>
        <v>0</v>
      </c>
      <c r="Q178" s="204"/>
      <c r="R178" s="205">
        <f>SUM(R179:R185)</f>
        <v>0.0017600000000000003</v>
      </c>
      <c r="S178" s="204"/>
      <c r="T178" s="206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132</v>
      </c>
      <c r="AT178" s="208" t="s">
        <v>76</v>
      </c>
      <c r="AU178" s="208" t="s">
        <v>82</v>
      </c>
      <c r="AY178" s="207" t="s">
        <v>124</v>
      </c>
      <c r="BK178" s="209">
        <f>SUM(BK179:BK185)</f>
        <v>0</v>
      </c>
    </row>
    <row r="179" s="2" customFormat="1" ht="24.15" customHeight="1">
      <c r="A179" s="38"/>
      <c r="B179" s="39"/>
      <c r="C179" s="212" t="s">
        <v>249</v>
      </c>
      <c r="D179" s="212" t="s">
        <v>127</v>
      </c>
      <c r="E179" s="213" t="s">
        <v>250</v>
      </c>
      <c r="F179" s="214" t="s">
        <v>251</v>
      </c>
      <c r="G179" s="215" t="s">
        <v>138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43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188</v>
      </c>
      <c r="AT179" s="224" t="s">
        <v>127</v>
      </c>
      <c r="AU179" s="224" t="s">
        <v>132</v>
      </c>
      <c r="AY179" s="17" t="s">
        <v>124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132</v>
      </c>
      <c r="BK179" s="225">
        <f>ROUND(I179*H179,2)</f>
        <v>0</v>
      </c>
      <c r="BL179" s="17" t="s">
        <v>188</v>
      </c>
      <c r="BM179" s="224" t="s">
        <v>252</v>
      </c>
    </row>
    <row r="180" s="2" customFormat="1" ht="24.15" customHeight="1">
      <c r="A180" s="38"/>
      <c r="B180" s="39"/>
      <c r="C180" s="238" t="s">
        <v>253</v>
      </c>
      <c r="D180" s="238" t="s">
        <v>141</v>
      </c>
      <c r="E180" s="239" t="s">
        <v>254</v>
      </c>
      <c r="F180" s="240" t="s">
        <v>255</v>
      </c>
      <c r="G180" s="241" t="s">
        <v>138</v>
      </c>
      <c r="H180" s="242">
        <v>1</v>
      </c>
      <c r="I180" s="243"/>
      <c r="J180" s="244">
        <f>ROUND(I180*H180,2)</f>
        <v>0</v>
      </c>
      <c r="K180" s="245"/>
      <c r="L180" s="246"/>
      <c r="M180" s="247" t="s">
        <v>1</v>
      </c>
      <c r="N180" s="248" t="s">
        <v>43</v>
      </c>
      <c r="O180" s="91"/>
      <c r="P180" s="222">
        <f>O180*H180</f>
        <v>0</v>
      </c>
      <c r="Q180" s="222">
        <v>0.0010100000000000001</v>
      </c>
      <c r="R180" s="222">
        <f>Q180*H180</f>
        <v>0.0010100000000000001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141</v>
      </c>
      <c r="AU180" s="224" t="s">
        <v>132</v>
      </c>
      <c r="AY180" s="17" t="s">
        <v>124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132</v>
      </c>
      <c r="BK180" s="225">
        <f>ROUND(I180*H180,2)</f>
        <v>0</v>
      </c>
      <c r="BL180" s="17" t="s">
        <v>188</v>
      </c>
      <c r="BM180" s="224" t="s">
        <v>256</v>
      </c>
    </row>
    <row r="181" s="2" customFormat="1" ht="24.15" customHeight="1">
      <c r="A181" s="38"/>
      <c r="B181" s="39"/>
      <c r="C181" s="212" t="s">
        <v>257</v>
      </c>
      <c r="D181" s="212" t="s">
        <v>127</v>
      </c>
      <c r="E181" s="213" t="s">
        <v>258</v>
      </c>
      <c r="F181" s="214" t="s">
        <v>259</v>
      </c>
      <c r="G181" s="215" t="s">
        <v>138</v>
      </c>
      <c r="H181" s="216">
        <v>3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43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188</v>
      </c>
      <c r="AT181" s="224" t="s">
        <v>127</v>
      </c>
      <c r="AU181" s="224" t="s">
        <v>132</v>
      </c>
      <c r="AY181" s="17" t="s">
        <v>124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132</v>
      </c>
      <c r="BK181" s="225">
        <f>ROUND(I181*H181,2)</f>
        <v>0</v>
      </c>
      <c r="BL181" s="17" t="s">
        <v>188</v>
      </c>
      <c r="BM181" s="224" t="s">
        <v>260</v>
      </c>
    </row>
    <row r="182" s="2" customFormat="1" ht="24.15" customHeight="1">
      <c r="A182" s="38"/>
      <c r="B182" s="39"/>
      <c r="C182" s="238" t="s">
        <v>261</v>
      </c>
      <c r="D182" s="238" t="s">
        <v>141</v>
      </c>
      <c r="E182" s="239" t="s">
        <v>262</v>
      </c>
      <c r="F182" s="240" t="s">
        <v>263</v>
      </c>
      <c r="G182" s="241" t="s">
        <v>138</v>
      </c>
      <c r="H182" s="242">
        <v>3</v>
      </c>
      <c r="I182" s="243"/>
      <c r="J182" s="244">
        <f>ROUND(I182*H182,2)</f>
        <v>0</v>
      </c>
      <c r="K182" s="245"/>
      <c r="L182" s="246"/>
      <c r="M182" s="247" t="s">
        <v>1</v>
      </c>
      <c r="N182" s="248" t="s">
        <v>43</v>
      </c>
      <c r="O182" s="91"/>
      <c r="P182" s="222">
        <f>O182*H182</f>
        <v>0</v>
      </c>
      <c r="Q182" s="222">
        <v>4.0000000000000003E-05</v>
      </c>
      <c r="R182" s="222">
        <f>Q182*H182</f>
        <v>0.00012000000000000002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141</v>
      </c>
      <c r="AU182" s="224" t="s">
        <v>132</v>
      </c>
      <c r="AY182" s="17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132</v>
      </c>
      <c r="BK182" s="225">
        <f>ROUND(I182*H182,2)</f>
        <v>0</v>
      </c>
      <c r="BL182" s="17" t="s">
        <v>188</v>
      </c>
      <c r="BM182" s="224" t="s">
        <v>264</v>
      </c>
    </row>
    <row r="183" s="2" customFormat="1" ht="24.15" customHeight="1">
      <c r="A183" s="38"/>
      <c r="B183" s="39"/>
      <c r="C183" s="212" t="s">
        <v>265</v>
      </c>
      <c r="D183" s="212" t="s">
        <v>127</v>
      </c>
      <c r="E183" s="213" t="s">
        <v>266</v>
      </c>
      <c r="F183" s="214" t="s">
        <v>267</v>
      </c>
      <c r="G183" s="215" t="s">
        <v>138</v>
      </c>
      <c r="H183" s="216">
        <v>7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43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188</v>
      </c>
      <c r="AT183" s="224" t="s">
        <v>127</v>
      </c>
      <c r="AU183" s="224" t="s">
        <v>132</v>
      </c>
      <c r="AY183" s="17" t="s">
        <v>124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132</v>
      </c>
      <c r="BK183" s="225">
        <f>ROUND(I183*H183,2)</f>
        <v>0</v>
      </c>
      <c r="BL183" s="17" t="s">
        <v>188</v>
      </c>
      <c r="BM183" s="224" t="s">
        <v>268</v>
      </c>
    </row>
    <row r="184" s="2" customFormat="1" ht="24.15" customHeight="1">
      <c r="A184" s="38"/>
      <c r="B184" s="39"/>
      <c r="C184" s="238" t="s">
        <v>269</v>
      </c>
      <c r="D184" s="238" t="s">
        <v>141</v>
      </c>
      <c r="E184" s="239" t="s">
        <v>270</v>
      </c>
      <c r="F184" s="240" t="s">
        <v>271</v>
      </c>
      <c r="G184" s="241" t="s">
        <v>138</v>
      </c>
      <c r="H184" s="242">
        <v>7</v>
      </c>
      <c r="I184" s="243"/>
      <c r="J184" s="244">
        <f>ROUND(I184*H184,2)</f>
        <v>0</v>
      </c>
      <c r="K184" s="245"/>
      <c r="L184" s="246"/>
      <c r="M184" s="247" t="s">
        <v>1</v>
      </c>
      <c r="N184" s="248" t="s">
        <v>43</v>
      </c>
      <c r="O184" s="91"/>
      <c r="P184" s="222">
        <f>O184*H184</f>
        <v>0</v>
      </c>
      <c r="Q184" s="222">
        <v>9.0000000000000006E-05</v>
      </c>
      <c r="R184" s="222">
        <f>Q184*H184</f>
        <v>0.00063000000000000003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212</v>
      </c>
      <c r="AT184" s="224" t="s">
        <v>141</v>
      </c>
      <c r="AU184" s="224" t="s">
        <v>132</v>
      </c>
      <c r="AY184" s="17" t="s">
        <v>124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132</v>
      </c>
      <c r="BK184" s="225">
        <f>ROUND(I184*H184,2)</f>
        <v>0</v>
      </c>
      <c r="BL184" s="17" t="s">
        <v>188</v>
      </c>
      <c r="BM184" s="224" t="s">
        <v>272</v>
      </c>
    </row>
    <row r="185" s="2" customFormat="1" ht="24.15" customHeight="1">
      <c r="A185" s="38"/>
      <c r="B185" s="39"/>
      <c r="C185" s="212" t="s">
        <v>273</v>
      </c>
      <c r="D185" s="212" t="s">
        <v>127</v>
      </c>
      <c r="E185" s="213" t="s">
        <v>274</v>
      </c>
      <c r="F185" s="214" t="s">
        <v>275</v>
      </c>
      <c r="G185" s="215" t="s">
        <v>162</v>
      </c>
      <c r="H185" s="216">
        <v>0.002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43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188</v>
      </c>
      <c r="AT185" s="224" t="s">
        <v>127</v>
      </c>
      <c r="AU185" s="224" t="s">
        <v>132</v>
      </c>
      <c r="AY185" s="17" t="s">
        <v>124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132</v>
      </c>
      <c r="BK185" s="225">
        <f>ROUND(I185*H185,2)</f>
        <v>0</v>
      </c>
      <c r="BL185" s="17" t="s">
        <v>188</v>
      </c>
      <c r="BM185" s="224" t="s">
        <v>276</v>
      </c>
    </row>
    <row r="186" s="12" customFormat="1" ht="22.8" customHeight="1">
      <c r="A186" s="12"/>
      <c r="B186" s="196"/>
      <c r="C186" s="197"/>
      <c r="D186" s="198" t="s">
        <v>76</v>
      </c>
      <c r="E186" s="210" t="s">
        <v>277</v>
      </c>
      <c r="F186" s="210" t="s">
        <v>278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SUM(P187:P190)</f>
        <v>0</v>
      </c>
      <c r="Q186" s="204"/>
      <c r="R186" s="205">
        <f>SUM(R187:R190)</f>
        <v>0.0104</v>
      </c>
      <c r="S186" s="204"/>
      <c r="T186" s="206">
        <f>SUM(T187:T190)</f>
        <v>0.0074999999999999997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132</v>
      </c>
      <c r="AT186" s="208" t="s">
        <v>76</v>
      </c>
      <c r="AU186" s="208" t="s">
        <v>82</v>
      </c>
      <c r="AY186" s="207" t="s">
        <v>124</v>
      </c>
      <c r="BK186" s="209">
        <f>SUM(BK187:BK190)</f>
        <v>0</v>
      </c>
    </row>
    <row r="187" s="2" customFormat="1" ht="24.15" customHeight="1">
      <c r="A187" s="38"/>
      <c r="B187" s="39"/>
      <c r="C187" s="212" t="s">
        <v>279</v>
      </c>
      <c r="D187" s="212" t="s">
        <v>127</v>
      </c>
      <c r="E187" s="213" t="s">
        <v>280</v>
      </c>
      <c r="F187" s="214" t="s">
        <v>281</v>
      </c>
      <c r="G187" s="215" t="s">
        <v>138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43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188</v>
      </c>
      <c r="AT187" s="224" t="s">
        <v>127</v>
      </c>
      <c r="AU187" s="224" t="s">
        <v>132</v>
      </c>
      <c r="AY187" s="17" t="s">
        <v>124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132</v>
      </c>
      <c r="BK187" s="225">
        <f>ROUND(I187*H187,2)</f>
        <v>0</v>
      </c>
      <c r="BL187" s="17" t="s">
        <v>188</v>
      </c>
      <c r="BM187" s="224" t="s">
        <v>282</v>
      </c>
    </row>
    <row r="188" s="2" customFormat="1" ht="24.15" customHeight="1">
      <c r="A188" s="38"/>
      <c r="B188" s="39"/>
      <c r="C188" s="238" t="s">
        <v>212</v>
      </c>
      <c r="D188" s="238" t="s">
        <v>141</v>
      </c>
      <c r="E188" s="239" t="s">
        <v>283</v>
      </c>
      <c r="F188" s="240" t="s">
        <v>284</v>
      </c>
      <c r="G188" s="241" t="s">
        <v>138</v>
      </c>
      <c r="H188" s="242">
        <v>1</v>
      </c>
      <c r="I188" s="243"/>
      <c r="J188" s="244">
        <f>ROUND(I188*H188,2)</f>
        <v>0</v>
      </c>
      <c r="K188" s="245"/>
      <c r="L188" s="246"/>
      <c r="M188" s="247" t="s">
        <v>1</v>
      </c>
      <c r="N188" s="248" t="s">
        <v>43</v>
      </c>
      <c r="O188" s="91"/>
      <c r="P188" s="222">
        <f>O188*H188</f>
        <v>0</v>
      </c>
      <c r="Q188" s="222">
        <v>0.0104</v>
      </c>
      <c r="R188" s="222">
        <f>Q188*H188</f>
        <v>0.0104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141</v>
      </c>
      <c r="AU188" s="224" t="s">
        <v>132</v>
      </c>
      <c r="AY188" s="17" t="s">
        <v>124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132</v>
      </c>
      <c r="BK188" s="225">
        <f>ROUND(I188*H188,2)</f>
        <v>0</v>
      </c>
      <c r="BL188" s="17" t="s">
        <v>188</v>
      </c>
      <c r="BM188" s="224" t="s">
        <v>285</v>
      </c>
    </row>
    <row r="189" s="2" customFormat="1" ht="24.15" customHeight="1">
      <c r="A189" s="38"/>
      <c r="B189" s="39"/>
      <c r="C189" s="212" t="s">
        <v>286</v>
      </c>
      <c r="D189" s="212" t="s">
        <v>127</v>
      </c>
      <c r="E189" s="213" t="s">
        <v>287</v>
      </c>
      <c r="F189" s="214" t="s">
        <v>288</v>
      </c>
      <c r="G189" s="215" t="s">
        <v>138</v>
      </c>
      <c r="H189" s="216">
        <v>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43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0.0074999999999999997</v>
      </c>
      <c r="T189" s="223">
        <f>S189*H189</f>
        <v>0.0074999999999999997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188</v>
      </c>
      <c r="AT189" s="224" t="s">
        <v>127</v>
      </c>
      <c r="AU189" s="224" t="s">
        <v>132</v>
      </c>
      <c r="AY189" s="17" t="s">
        <v>124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132</v>
      </c>
      <c r="BK189" s="225">
        <f>ROUND(I189*H189,2)</f>
        <v>0</v>
      </c>
      <c r="BL189" s="17" t="s">
        <v>188</v>
      </c>
      <c r="BM189" s="224" t="s">
        <v>289</v>
      </c>
    </row>
    <row r="190" s="2" customFormat="1" ht="24.15" customHeight="1">
      <c r="A190" s="38"/>
      <c r="B190" s="39"/>
      <c r="C190" s="212" t="s">
        <v>290</v>
      </c>
      <c r="D190" s="212" t="s">
        <v>127</v>
      </c>
      <c r="E190" s="213" t="s">
        <v>291</v>
      </c>
      <c r="F190" s="214" t="s">
        <v>292</v>
      </c>
      <c r="G190" s="215" t="s">
        <v>162</v>
      </c>
      <c r="H190" s="216">
        <v>0.01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43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188</v>
      </c>
      <c r="AT190" s="224" t="s">
        <v>127</v>
      </c>
      <c r="AU190" s="224" t="s">
        <v>132</v>
      </c>
      <c r="AY190" s="17" t="s">
        <v>124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132</v>
      </c>
      <c r="BK190" s="225">
        <f>ROUND(I190*H190,2)</f>
        <v>0</v>
      </c>
      <c r="BL190" s="17" t="s">
        <v>188</v>
      </c>
      <c r="BM190" s="224" t="s">
        <v>293</v>
      </c>
    </row>
    <row r="191" s="12" customFormat="1" ht="22.8" customHeight="1">
      <c r="A191" s="12"/>
      <c r="B191" s="196"/>
      <c r="C191" s="197"/>
      <c r="D191" s="198" t="s">
        <v>76</v>
      </c>
      <c r="E191" s="210" t="s">
        <v>294</v>
      </c>
      <c r="F191" s="210" t="s">
        <v>295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SUM(P192:P205)</f>
        <v>0</v>
      </c>
      <c r="Q191" s="204"/>
      <c r="R191" s="205">
        <f>SUM(R192:R205)</f>
        <v>0.061100000000000008</v>
      </c>
      <c r="S191" s="204"/>
      <c r="T191" s="206">
        <f>SUM(T192:T205)</f>
        <v>0.072000000000000008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132</v>
      </c>
      <c r="AT191" s="208" t="s">
        <v>76</v>
      </c>
      <c r="AU191" s="208" t="s">
        <v>82</v>
      </c>
      <c r="AY191" s="207" t="s">
        <v>124</v>
      </c>
      <c r="BK191" s="209">
        <f>SUM(BK192:BK205)</f>
        <v>0</v>
      </c>
    </row>
    <row r="192" s="2" customFormat="1" ht="24.15" customHeight="1">
      <c r="A192" s="38"/>
      <c r="B192" s="39"/>
      <c r="C192" s="212" t="s">
        <v>296</v>
      </c>
      <c r="D192" s="212" t="s">
        <v>127</v>
      </c>
      <c r="E192" s="213" t="s">
        <v>297</v>
      </c>
      <c r="F192" s="214" t="s">
        <v>298</v>
      </c>
      <c r="G192" s="215" t="s">
        <v>138</v>
      </c>
      <c r="H192" s="216">
        <v>2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43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188</v>
      </c>
      <c r="AT192" s="224" t="s">
        <v>127</v>
      </c>
      <c r="AU192" s="224" t="s">
        <v>132</v>
      </c>
      <c r="AY192" s="17" t="s">
        <v>124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132</v>
      </c>
      <c r="BK192" s="225">
        <f>ROUND(I192*H192,2)</f>
        <v>0</v>
      </c>
      <c r="BL192" s="17" t="s">
        <v>188</v>
      </c>
      <c r="BM192" s="224" t="s">
        <v>299</v>
      </c>
    </row>
    <row r="193" s="13" customFormat="1">
      <c r="A193" s="13"/>
      <c r="B193" s="226"/>
      <c r="C193" s="227"/>
      <c r="D193" s="228" t="s">
        <v>134</v>
      </c>
      <c r="E193" s="229" t="s">
        <v>1</v>
      </c>
      <c r="F193" s="230" t="s">
        <v>132</v>
      </c>
      <c r="G193" s="227"/>
      <c r="H193" s="231">
        <v>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134</v>
      </c>
      <c r="AU193" s="237" t="s">
        <v>132</v>
      </c>
      <c r="AV193" s="13" t="s">
        <v>132</v>
      </c>
      <c r="AW193" s="13" t="s">
        <v>32</v>
      </c>
      <c r="AX193" s="13" t="s">
        <v>82</v>
      </c>
      <c r="AY193" s="237" t="s">
        <v>124</v>
      </c>
    </row>
    <row r="194" s="2" customFormat="1" ht="24.15" customHeight="1">
      <c r="A194" s="38"/>
      <c r="B194" s="39"/>
      <c r="C194" s="238" t="s">
        <v>300</v>
      </c>
      <c r="D194" s="238" t="s">
        <v>141</v>
      </c>
      <c r="E194" s="239" t="s">
        <v>301</v>
      </c>
      <c r="F194" s="240" t="s">
        <v>302</v>
      </c>
      <c r="G194" s="241" t="s">
        <v>138</v>
      </c>
      <c r="H194" s="242">
        <v>2</v>
      </c>
      <c r="I194" s="243"/>
      <c r="J194" s="244">
        <f>ROUND(I194*H194,2)</f>
        <v>0</v>
      </c>
      <c r="K194" s="245"/>
      <c r="L194" s="246"/>
      <c r="M194" s="247" t="s">
        <v>1</v>
      </c>
      <c r="N194" s="248" t="s">
        <v>43</v>
      </c>
      <c r="O194" s="91"/>
      <c r="P194" s="222">
        <f>O194*H194</f>
        <v>0</v>
      </c>
      <c r="Q194" s="222">
        <v>0.017000000000000001</v>
      </c>
      <c r="R194" s="222">
        <f>Q194*H194</f>
        <v>0.034000000000000002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141</v>
      </c>
      <c r="AU194" s="224" t="s">
        <v>132</v>
      </c>
      <c r="AY194" s="17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132</v>
      </c>
      <c r="BK194" s="225">
        <f>ROUND(I194*H194,2)</f>
        <v>0</v>
      </c>
      <c r="BL194" s="17" t="s">
        <v>188</v>
      </c>
      <c r="BM194" s="224" t="s">
        <v>303</v>
      </c>
    </row>
    <row r="195" s="2" customFormat="1" ht="24.15" customHeight="1">
      <c r="A195" s="38"/>
      <c r="B195" s="39"/>
      <c r="C195" s="212" t="s">
        <v>304</v>
      </c>
      <c r="D195" s="212" t="s">
        <v>127</v>
      </c>
      <c r="E195" s="213" t="s">
        <v>305</v>
      </c>
      <c r="F195" s="214" t="s">
        <v>306</v>
      </c>
      <c r="G195" s="215" t="s">
        <v>138</v>
      </c>
      <c r="H195" s="216">
        <v>1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43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188</v>
      </c>
      <c r="AT195" s="224" t="s">
        <v>127</v>
      </c>
      <c r="AU195" s="224" t="s">
        <v>132</v>
      </c>
      <c r="AY195" s="17" t="s">
        <v>124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132</v>
      </c>
      <c r="BK195" s="225">
        <f>ROUND(I195*H195,2)</f>
        <v>0</v>
      </c>
      <c r="BL195" s="17" t="s">
        <v>188</v>
      </c>
      <c r="BM195" s="224" t="s">
        <v>307</v>
      </c>
    </row>
    <row r="196" s="14" customFormat="1">
      <c r="A196" s="14"/>
      <c r="B196" s="249"/>
      <c r="C196" s="250"/>
      <c r="D196" s="228" t="s">
        <v>134</v>
      </c>
      <c r="E196" s="251" t="s">
        <v>1</v>
      </c>
      <c r="F196" s="252" t="s">
        <v>308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134</v>
      </c>
      <c r="AU196" s="258" t="s">
        <v>132</v>
      </c>
      <c r="AV196" s="14" t="s">
        <v>82</v>
      </c>
      <c r="AW196" s="14" t="s">
        <v>32</v>
      </c>
      <c r="AX196" s="14" t="s">
        <v>77</v>
      </c>
      <c r="AY196" s="258" t="s">
        <v>124</v>
      </c>
    </row>
    <row r="197" s="13" customFormat="1">
      <c r="A197" s="13"/>
      <c r="B197" s="226"/>
      <c r="C197" s="227"/>
      <c r="D197" s="228" t="s">
        <v>134</v>
      </c>
      <c r="E197" s="229" t="s">
        <v>1</v>
      </c>
      <c r="F197" s="230" t="s">
        <v>82</v>
      </c>
      <c r="G197" s="227"/>
      <c r="H197" s="231">
        <v>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134</v>
      </c>
      <c r="AU197" s="237" t="s">
        <v>132</v>
      </c>
      <c r="AV197" s="13" t="s">
        <v>132</v>
      </c>
      <c r="AW197" s="13" t="s">
        <v>32</v>
      </c>
      <c r="AX197" s="13" t="s">
        <v>82</v>
      </c>
      <c r="AY197" s="237" t="s">
        <v>124</v>
      </c>
    </row>
    <row r="198" s="2" customFormat="1" ht="33" customHeight="1">
      <c r="A198" s="38"/>
      <c r="B198" s="39"/>
      <c r="C198" s="238" t="s">
        <v>309</v>
      </c>
      <c r="D198" s="238" t="s">
        <v>141</v>
      </c>
      <c r="E198" s="239" t="s">
        <v>310</v>
      </c>
      <c r="F198" s="240" t="s">
        <v>311</v>
      </c>
      <c r="G198" s="241" t="s">
        <v>138</v>
      </c>
      <c r="H198" s="242">
        <v>1</v>
      </c>
      <c r="I198" s="243"/>
      <c r="J198" s="244">
        <f>ROUND(I198*H198,2)</f>
        <v>0</v>
      </c>
      <c r="K198" s="245"/>
      <c r="L198" s="246"/>
      <c r="M198" s="247" t="s">
        <v>1</v>
      </c>
      <c r="N198" s="248" t="s">
        <v>43</v>
      </c>
      <c r="O198" s="91"/>
      <c r="P198" s="222">
        <f>O198*H198</f>
        <v>0</v>
      </c>
      <c r="Q198" s="222">
        <v>0.020500000000000001</v>
      </c>
      <c r="R198" s="222">
        <f>Q198*H198</f>
        <v>0.020500000000000001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212</v>
      </c>
      <c r="AT198" s="224" t="s">
        <v>141</v>
      </c>
      <c r="AU198" s="224" t="s">
        <v>132</v>
      </c>
      <c r="AY198" s="17" t="s">
        <v>124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132</v>
      </c>
      <c r="BK198" s="225">
        <f>ROUND(I198*H198,2)</f>
        <v>0</v>
      </c>
      <c r="BL198" s="17" t="s">
        <v>188</v>
      </c>
      <c r="BM198" s="224" t="s">
        <v>312</v>
      </c>
    </row>
    <row r="199" s="2" customFormat="1" ht="21.75" customHeight="1">
      <c r="A199" s="38"/>
      <c r="B199" s="39"/>
      <c r="C199" s="212" t="s">
        <v>313</v>
      </c>
      <c r="D199" s="212" t="s">
        <v>127</v>
      </c>
      <c r="E199" s="213" t="s">
        <v>314</v>
      </c>
      <c r="F199" s="214" t="s">
        <v>315</v>
      </c>
      <c r="G199" s="215" t="s">
        <v>138</v>
      </c>
      <c r="H199" s="216">
        <v>2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43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188</v>
      </c>
      <c r="AT199" s="224" t="s">
        <v>127</v>
      </c>
      <c r="AU199" s="224" t="s">
        <v>132</v>
      </c>
      <c r="AY199" s="17" t="s">
        <v>124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132</v>
      </c>
      <c r="BK199" s="225">
        <f>ROUND(I199*H199,2)</f>
        <v>0</v>
      </c>
      <c r="BL199" s="17" t="s">
        <v>188</v>
      </c>
      <c r="BM199" s="224" t="s">
        <v>316</v>
      </c>
    </row>
    <row r="200" s="2" customFormat="1" ht="16.5" customHeight="1">
      <c r="A200" s="38"/>
      <c r="B200" s="39"/>
      <c r="C200" s="238" t="s">
        <v>317</v>
      </c>
      <c r="D200" s="238" t="s">
        <v>141</v>
      </c>
      <c r="E200" s="239" t="s">
        <v>318</v>
      </c>
      <c r="F200" s="240" t="s">
        <v>319</v>
      </c>
      <c r="G200" s="241" t="s">
        <v>138</v>
      </c>
      <c r="H200" s="242">
        <v>2</v>
      </c>
      <c r="I200" s="243"/>
      <c r="J200" s="244">
        <f>ROUND(I200*H200,2)</f>
        <v>0</v>
      </c>
      <c r="K200" s="245"/>
      <c r="L200" s="246"/>
      <c r="M200" s="247" t="s">
        <v>1</v>
      </c>
      <c r="N200" s="248" t="s">
        <v>43</v>
      </c>
      <c r="O200" s="91"/>
      <c r="P200" s="222">
        <f>O200*H200</f>
        <v>0</v>
      </c>
      <c r="Q200" s="222">
        <v>0.0022000000000000001</v>
      </c>
      <c r="R200" s="222">
        <f>Q200*H200</f>
        <v>0.0044000000000000003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212</v>
      </c>
      <c r="AT200" s="224" t="s">
        <v>141</v>
      </c>
      <c r="AU200" s="224" t="s">
        <v>132</v>
      </c>
      <c r="AY200" s="17" t="s">
        <v>124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132</v>
      </c>
      <c r="BK200" s="225">
        <f>ROUND(I200*H200,2)</f>
        <v>0</v>
      </c>
      <c r="BL200" s="17" t="s">
        <v>188</v>
      </c>
      <c r="BM200" s="224" t="s">
        <v>320</v>
      </c>
    </row>
    <row r="201" s="2" customFormat="1" ht="21.75" customHeight="1">
      <c r="A201" s="38"/>
      <c r="B201" s="39"/>
      <c r="C201" s="212" t="s">
        <v>321</v>
      </c>
      <c r="D201" s="212" t="s">
        <v>127</v>
      </c>
      <c r="E201" s="213" t="s">
        <v>322</v>
      </c>
      <c r="F201" s="214" t="s">
        <v>323</v>
      </c>
      <c r="G201" s="215" t="s">
        <v>138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43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188</v>
      </c>
      <c r="AT201" s="224" t="s">
        <v>127</v>
      </c>
      <c r="AU201" s="224" t="s">
        <v>132</v>
      </c>
      <c r="AY201" s="17" t="s">
        <v>124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132</v>
      </c>
      <c r="BK201" s="225">
        <f>ROUND(I201*H201,2)</f>
        <v>0</v>
      </c>
      <c r="BL201" s="17" t="s">
        <v>188</v>
      </c>
      <c r="BM201" s="224" t="s">
        <v>324</v>
      </c>
    </row>
    <row r="202" s="2" customFormat="1" ht="16.5" customHeight="1">
      <c r="A202" s="38"/>
      <c r="B202" s="39"/>
      <c r="C202" s="238" t="s">
        <v>325</v>
      </c>
      <c r="D202" s="238" t="s">
        <v>141</v>
      </c>
      <c r="E202" s="239" t="s">
        <v>326</v>
      </c>
      <c r="F202" s="240" t="s">
        <v>327</v>
      </c>
      <c r="G202" s="241" t="s">
        <v>138</v>
      </c>
      <c r="H202" s="242">
        <v>1</v>
      </c>
      <c r="I202" s="243"/>
      <c r="J202" s="244">
        <f>ROUND(I202*H202,2)</f>
        <v>0</v>
      </c>
      <c r="K202" s="245"/>
      <c r="L202" s="246"/>
      <c r="M202" s="247" t="s">
        <v>1</v>
      </c>
      <c r="N202" s="248" t="s">
        <v>43</v>
      </c>
      <c r="O202" s="91"/>
      <c r="P202" s="222">
        <f>O202*H202</f>
        <v>0</v>
      </c>
      <c r="Q202" s="222">
        <v>0.0022000000000000001</v>
      </c>
      <c r="R202" s="222">
        <f>Q202*H202</f>
        <v>0.0022000000000000001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212</v>
      </c>
      <c r="AT202" s="224" t="s">
        <v>141</v>
      </c>
      <c r="AU202" s="224" t="s">
        <v>132</v>
      </c>
      <c r="AY202" s="17" t="s">
        <v>124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132</v>
      </c>
      <c r="BK202" s="225">
        <f>ROUND(I202*H202,2)</f>
        <v>0</v>
      </c>
      <c r="BL202" s="17" t="s">
        <v>188</v>
      </c>
      <c r="BM202" s="224" t="s">
        <v>328</v>
      </c>
    </row>
    <row r="203" s="2" customFormat="1" ht="24.15" customHeight="1">
      <c r="A203" s="38"/>
      <c r="B203" s="39"/>
      <c r="C203" s="212" t="s">
        <v>329</v>
      </c>
      <c r="D203" s="212" t="s">
        <v>127</v>
      </c>
      <c r="E203" s="213" t="s">
        <v>330</v>
      </c>
      <c r="F203" s="214" t="s">
        <v>331</v>
      </c>
      <c r="G203" s="215" t="s">
        <v>138</v>
      </c>
      <c r="H203" s="216">
        <v>3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43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0.024</v>
      </c>
      <c r="T203" s="223">
        <f>S203*H203</f>
        <v>0.072000000000000008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188</v>
      </c>
      <c r="AT203" s="224" t="s">
        <v>127</v>
      </c>
      <c r="AU203" s="224" t="s">
        <v>132</v>
      </c>
      <c r="AY203" s="17" t="s">
        <v>124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132</v>
      </c>
      <c r="BK203" s="225">
        <f>ROUND(I203*H203,2)</f>
        <v>0</v>
      </c>
      <c r="BL203" s="17" t="s">
        <v>188</v>
      </c>
      <c r="BM203" s="224" t="s">
        <v>332</v>
      </c>
    </row>
    <row r="204" s="2" customFormat="1" ht="16.5" customHeight="1">
      <c r="A204" s="38"/>
      <c r="B204" s="39"/>
      <c r="C204" s="212" t="s">
        <v>333</v>
      </c>
      <c r="D204" s="212" t="s">
        <v>127</v>
      </c>
      <c r="E204" s="213" t="s">
        <v>334</v>
      </c>
      <c r="F204" s="214" t="s">
        <v>335</v>
      </c>
      <c r="G204" s="215" t="s">
        <v>138</v>
      </c>
      <c r="H204" s="216">
        <v>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43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188</v>
      </c>
      <c r="AT204" s="224" t="s">
        <v>127</v>
      </c>
      <c r="AU204" s="224" t="s">
        <v>132</v>
      </c>
      <c r="AY204" s="17" t="s">
        <v>124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132</v>
      </c>
      <c r="BK204" s="225">
        <f>ROUND(I204*H204,2)</f>
        <v>0</v>
      </c>
      <c r="BL204" s="17" t="s">
        <v>188</v>
      </c>
      <c r="BM204" s="224" t="s">
        <v>336</v>
      </c>
    </row>
    <row r="205" s="2" customFormat="1" ht="24.15" customHeight="1">
      <c r="A205" s="38"/>
      <c r="B205" s="39"/>
      <c r="C205" s="212" t="s">
        <v>337</v>
      </c>
      <c r="D205" s="212" t="s">
        <v>127</v>
      </c>
      <c r="E205" s="213" t="s">
        <v>338</v>
      </c>
      <c r="F205" s="214" t="s">
        <v>339</v>
      </c>
      <c r="G205" s="215" t="s">
        <v>162</v>
      </c>
      <c r="H205" s="216">
        <v>0.060999999999999999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43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188</v>
      </c>
      <c r="AT205" s="224" t="s">
        <v>127</v>
      </c>
      <c r="AU205" s="224" t="s">
        <v>132</v>
      </c>
      <c r="AY205" s="17" t="s">
        <v>124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132</v>
      </c>
      <c r="BK205" s="225">
        <f>ROUND(I205*H205,2)</f>
        <v>0</v>
      </c>
      <c r="BL205" s="17" t="s">
        <v>188</v>
      </c>
      <c r="BM205" s="224" t="s">
        <v>340</v>
      </c>
    </row>
    <row r="206" s="12" customFormat="1" ht="22.8" customHeight="1">
      <c r="A206" s="12"/>
      <c r="B206" s="196"/>
      <c r="C206" s="197"/>
      <c r="D206" s="198" t="s">
        <v>76</v>
      </c>
      <c r="E206" s="210" t="s">
        <v>341</v>
      </c>
      <c r="F206" s="210" t="s">
        <v>342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SUM(P207:P230)</f>
        <v>0</v>
      </c>
      <c r="Q206" s="204"/>
      <c r="R206" s="205">
        <f>SUM(R207:R230)</f>
        <v>0.16257023999999998</v>
      </c>
      <c r="S206" s="204"/>
      <c r="T206" s="206">
        <f>SUM(T207:T230)</f>
        <v>0.063990000000000005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132</v>
      </c>
      <c r="AT206" s="208" t="s">
        <v>76</v>
      </c>
      <c r="AU206" s="208" t="s">
        <v>82</v>
      </c>
      <c r="AY206" s="207" t="s">
        <v>124</v>
      </c>
      <c r="BK206" s="209">
        <f>SUM(BK207:BK230)</f>
        <v>0</v>
      </c>
    </row>
    <row r="207" s="2" customFormat="1" ht="16.5" customHeight="1">
      <c r="A207" s="38"/>
      <c r="B207" s="39"/>
      <c r="C207" s="212" t="s">
        <v>343</v>
      </c>
      <c r="D207" s="212" t="s">
        <v>127</v>
      </c>
      <c r="E207" s="213" t="s">
        <v>344</v>
      </c>
      <c r="F207" s="214" t="s">
        <v>345</v>
      </c>
      <c r="G207" s="215" t="s">
        <v>150</v>
      </c>
      <c r="H207" s="216">
        <v>19.600000000000001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43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188</v>
      </c>
      <c r="AT207" s="224" t="s">
        <v>127</v>
      </c>
      <c r="AU207" s="224" t="s">
        <v>132</v>
      </c>
      <c r="AY207" s="17" t="s">
        <v>124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132</v>
      </c>
      <c r="BK207" s="225">
        <f>ROUND(I207*H207,2)</f>
        <v>0</v>
      </c>
      <c r="BL207" s="17" t="s">
        <v>188</v>
      </c>
      <c r="BM207" s="224" t="s">
        <v>346</v>
      </c>
    </row>
    <row r="208" s="14" customFormat="1">
      <c r="A208" s="14"/>
      <c r="B208" s="249"/>
      <c r="C208" s="250"/>
      <c r="D208" s="228" t="s">
        <v>134</v>
      </c>
      <c r="E208" s="251" t="s">
        <v>1</v>
      </c>
      <c r="F208" s="252" t="s">
        <v>347</v>
      </c>
      <c r="G208" s="250"/>
      <c r="H208" s="251" t="s">
        <v>1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134</v>
      </c>
      <c r="AU208" s="258" t="s">
        <v>132</v>
      </c>
      <c r="AV208" s="14" t="s">
        <v>82</v>
      </c>
      <c r="AW208" s="14" t="s">
        <v>32</v>
      </c>
      <c r="AX208" s="14" t="s">
        <v>77</v>
      </c>
      <c r="AY208" s="258" t="s">
        <v>124</v>
      </c>
    </row>
    <row r="209" s="13" customFormat="1">
      <c r="A209" s="13"/>
      <c r="B209" s="226"/>
      <c r="C209" s="227"/>
      <c r="D209" s="228" t="s">
        <v>134</v>
      </c>
      <c r="E209" s="229" t="s">
        <v>1</v>
      </c>
      <c r="F209" s="230" t="s">
        <v>348</v>
      </c>
      <c r="G209" s="227"/>
      <c r="H209" s="231">
        <v>19.600000000000001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134</v>
      </c>
      <c r="AU209" s="237" t="s">
        <v>132</v>
      </c>
      <c r="AV209" s="13" t="s">
        <v>132</v>
      </c>
      <c r="AW209" s="13" t="s">
        <v>32</v>
      </c>
      <c r="AX209" s="13" t="s">
        <v>82</v>
      </c>
      <c r="AY209" s="237" t="s">
        <v>124</v>
      </c>
    </row>
    <row r="210" s="2" customFormat="1" ht="24.15" customHeight="1">
      <c r="A210" s="38"/>
      <c r="B210" s="39"/>
      <c r="C210" s="212" t="s">
        <v>349</v>
      </c>
      <c r="D210" s="212" t="s">
        <v>127</v>
      </c>
      <c r="E210" s="213" t="s">
        <v>350</v>
      </c>
      <c r="F210" s="214" t="s">
        <v>351</v>
      </c>
      <c r="G210" s="215" t="s">
        <v>150</v>
      </c>
      <c r="H210" s="216">
        <v>19.600000000000001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43</v>
      </c>
      <c r="O210" s="91"/>
      <c r="P210" s="222">
        <f>O210*H210</f>
        <v>0</v>
      </c>
      <c r="Q210" s="222">
        <v>3.0000000000000001E-05</v>
      </c>
      <c r="R210" s="222">
        <f>Q210*H210</f>
        <v>0.00058800000000000009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188</v>
      </c>
      <c r="AT210" s="224" t="s">
        <v>127</v>
      </c>
      <c r="AU210" s="224" t="s">
        <v>132</v>
      </c>
      <c r="AY210" s="17" t="s">
        <v>124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132</v>
      </c>
      <c r="BK210" s="225">
        <f>ROUND(I210*H210,2)</f>
        <v>0</v>
      </c>
      <c r="BL210" s="17" t="s">
        <v>188</v>
      </c>
      <c r="BM210" s="224" t="s">
        <v>352</v>
      </c>
    </row>
    <row r="211" s="2" customFormat="1" ht="33" customHeight="1">
      <c r="A211" s="38"/>
      <c r="B211" s="39"/>
      <c r="C211" s="212" t="s">
        <v>353</v>
      </c>
      <c r="D211" s="212" t="s">
        <v>127</v>
      </c>
      <c r="E211" s="213" t="s">
        <v>354</v>
      </c>
      <c r="F211" s="214" t="s">
        <v>355</v>
      </c>
      <c r="G211" s="215" t="s">
        <v>150</v>
      </c>
      <c r="H211" s="216">
        <v>19.600000000000001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43</v>
      </c>
      <c r="O211" s="91"/>
      <c r="P211" s="222">
        <f>O211*H211</f>
        <v>0</v>
      </c>
      <c r="Q211" s="222">
        <v>0.0045500000000000002</v>
      </c>
      <c r="R211" s="222">
        <f>Q211*H211</f>
        <v>0.089180000000000009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188</v>
      </c>
      <c r="AT211" s="224" t="s">
        <v>127</v>
      </c>
      <c r="AU211" s="224" t="s">
        <v>132</v>
      </c>
      <c r="AY211" s="17" t="s">
        <v>124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132</v>
      </c>
      <c r="BK211" s="225">
        <f>ROUND(I211*H211,2)</f>
        <v>0</v>
      </c>
      <c r="BL211" s="17" t="s">
        <v>188</v>
      </c>
      <c r="BM211" s="224" t="s">
        <v>356</v>
      </c>
    </row>
    <row r="212" s="2" customFormat="1" ht="24.15" customHeight="1">
      <c r="A212" s="38"/>
      <c r="B212" s="39"/>
      <c r="C212" s="212" t="s">
        <v>357</v>
      </c>
      <c r="D212" s="212" t="s">
        <v>127</v>
      </c>
      <c r="E212" s="213" t="s">
        <v>358</v>
      </c>
      <c r="F212" s="214" t="s">
        <v>359</v>
      </c>
      <c r="G212" s="215" t="s">
        <v>150</v>
      </c>
      <c r="H212" s="216">
        <v>19.600000000000001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43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0.0030000000000000001</v>
      </c>
      <c r="T212" s="223">
        <f>S212*H212</f>
        <v>0.058800000000000005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188</v>
      </c>
      <c r="AT212" s="224" t="s">
        <v>127</v>
      </c>
      <c r="AU212" s="224" t="s">
        <v>132</v>
      </c>
      <c r="AY212" s="17" t="s">
        <v>124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132</v>
      </c>
      <c r="BK212" s="225">
        <f>ROUND(I212*H212,2)</f>
        <v>0</v>
      </c>
      <c r="BL212" s="17" t="s">
        <v>188</v>
      </c>
      <c r="BM212" s="224" t="s">
        <v>360</v>
      </c>
    </row>
    <row r="213" s="13" customFormat="1">
      <c r="A213" s="13"/>
      <c r="B213" s="226"/>
      <c r="C213" s="227"/>
      <c r="D213" s="228" t="s">
        <v>134</v>
      </c>
      <c r="E213" s="229" t="s">
        <v>1</v>
      </c>
      <c r="F213" s="230" t="s">
        <v>348</v>
      </c>
      <c r="G213" s="227"/>
      <c r="H213" s="231">
        <v>19.600000000000001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134</v>
      </c>
      <c r="AU213" s="237" t="s">
        <v>132</v>
      </c>
      <c r="AV213" s="13" t="s">
        <v>132</v>
      </c>
      <c r="AW213" s="13" t="s">
        <v>32</v>
      </c>
      <c r="AX213" s="13" t="s">
        <v>82</v>
      </c>
      <c r="AY213" s="237" t="s">
        <v>124</v>
      </c>
    </row>
    <row r="214" s="2" customFormat="1" ht="16.5" customHeight="1">
      <c r="A214" s="38"/>
      <c r="B214" s="39"/>
      <c r="C214" s="212" t="s">
        <v>361</v>
      </c>
      <c r="D214" s="212" t="s">
        <v>127</v>
      </c>
      <c r="E214" s="213" t="s">
        <v>362</v>
      </c>
      <c r="F214" s="214" t="s">
        <v>363</v>
      </c>
      <c r="G214" s="215" t="s">
        <v>150</v>
      </c>
      <c r="H214" s="216">
        <v>19.600000000000001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43</v>
      </c>
      <c r="O214" s="91"/>
      <c r="P214" s="222">
        <f>O214*H214</f>
        <v>0</v>
      </c>
      <c r="Q214" s="222">
        <v>0.00029999999999999997</v>
      </c>
      <c r="R214" s="222">
        <f>Q214*H214</f>
        <v>0.0058799999999999998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188</v>
      </c>
      <c r="AT214" s="224" t="s">
        <v>127</v>
      </c>
      <c r="AU214" s="224" t="s">
        <v>132</v>
      </c>
      <c r="AY214" s="17" t="s">
        <v>124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132</v>
      </c>
      <c r="BK214" s="225">
        <f>ROUND(I214*H214,2)</f>
        <v>0</v>
      </c>
      <c r="BL214" s="17" t="s">
        <v>188</v>
      </c>
      <c r="BM214" s="224" t="s">
        <v>364</v>
      </c>
    </row>
    <row r="215" s="13" customFormat="1">
      <c r="A215" s="13"/>
      <c r="B215" s="226"/>
      <c r="C215" s="227"/>
      <c r="D215" s="228" t="s">
        <v>134</v>
      </c>
      <c r="E215" s="229" t="s">
        <v>1</v>
      </c>
      <c r="F215" s="230" t="s">
        <v>348</v>
      </c>
      <c r="G215" s="227"/>
      <c r="H215" s="231">
        <v>19.600000000000001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134</v>
      </c>
      <c r="AU215" s="237" t="s">
        <v>132</v>
      </c>
      <c r="AV215" s="13" t="s">
        <v>132</v>
      </c>
      <c r="AW215" s="13" t="s">
        <v>32</v>
      </c>
      <c r="AX215" s="13" t="s">
        <v>82</v>
      </c>
      <c r="AY215" s="237" t="s">
        <v>124</v>
      </c>
    </row>
    <row r="216" s="2" customFormat="1" ht="16.5" customHeight="1">
      <c r="A216" s="38"/>
      <c r="B216" s="39"/>
      <c r="C216" s="238" t="s">
        <v>365</v>
      </c>
      <c r="D216" s="238" t="s">
        <v>141</v>
      </c>
      <c r="E216" s="239" t="s">
        <v>366</v>
      </c>
      <c r="F216" s="240" t="s">
        <v>367</v>
      </c>
      <c r="G216" s="241" t="s">
        <v>150</v>
      </c>
      <c r="H216" s="242">
        <v>21.559999999999999</v>
      </c>
      <c r="I216" s="243"/>
      <c r="J216" s="244">
        <f>ROUND(I216*H216,2)</f>
        <v>0</v>
      </c>
      <c r="K216" s="245"/>
      <c r="L216" s="246"/>
      <c r="M216" s="247" t="s">
        <v>1</v>
      </c>
      <c r="N216" s="248" t="s">
        <v>43</v>
      </c>
      <c r="O216" s="91"/>
      <c r="P216" s="222">
        <f>O216*H216</f>
        <v>0</v>
      </c>
      <c r="Q216" s="222">
        <v>0.0028300000000000001</v>
      </c>
      <c r="R216" s="222">
        <f>Q216*H216</f>
        <v>0.061014799999999994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212</v>
      </c>
      <c r="AT216" s="224" t="s">
        <v>141</v>
      </c>
      <c r="AU216" s="224" t="s">
        <v>132</v>
      </c>
      <c r="AY216" s="17" t="s">
        <v>124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132</v>
      </c>
      <c r="BK216" s="225">
        <f>ROUND(I216*H216,2)</f>
        <v>0</v>
      </c>
      <c r="BL216" s="17" t="s">
        <v>188</v>
      </c>
      <c r="BM216" s="224" t="s">
        <v>368</v>
      </c>
    </row>
    <row r="217" s="13" customFormat="1">
      <c r="A217" s="13"/>
      <c r="B217" s="226"/>
      <c r="C217" s="227"/>
      <c r="D217" s="228" t="s">
        <v>134</v>
      </c>
      <c r="E217" s="227"/>
      <c r="F217" s="230" t="s">
        <v>369</v>
      </c>
      <c r="G217" s="227"/>
      <c r="H217" s="231">
        <v>21.559999999999999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134</v>
      </c>
      <c r="AU217" s="237" t="s">
        <v>132</v>
      </c>
      <c r="AV217" s="13" t="s">
        <v>132</v>
      </c>
      <c r="AW217" s="13" t="s">
        <v>4</v>
      </c>
      <c r="AX217" s="13" t="s">
        <v>82</v>
      </c>
      <c r="AY217" s="237" t="s">
        <v>124</v>
      </c>
    </row>
    <row r="218" s="2" customFormat="1" ht="24.15" customHeight="1">
      <c r="A218" s="38"/>
      <c r="B218" s="39"/>
      <c r="C218" s="212" t="s">
        <v>370</v>
      </c>
      <c r="D218" s="212" t="s">
        <v>127</v>
      </c>
      <c r="E218" s="213" t="s">
        <v>371</v>
      </c>
      <c r="F218" s="214" t="s">
        <v>372</v>
      </c>
      <c r="G218" s="215" t="s">
        <v>130</v>
      </c>
      <c r="H218" s="216">
        <v>5.5999999999999996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43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188</v>
      </c>
      <c r="AT218" s="224" t="s">
        <v>127</v>
      </c>
      <c r="AU218" s="224" t="s">
        <v>132</v>
      </c>
      <c r="AY218" s="17" t="s">
        <v>124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132</v>
      </c>
      <c r="BK218" s="225">
        <f>ROUND(I218*H218,2)</f>
        <v>0</v>
      </c>
      <c r="BL218" s="17" t="s">
        <v>188</v>
      </c>
      <c r="BM218" s="224" t="s">
        <v>373</v>
      </c>
    </row>
    <row r="219" s="13" customFormat="1">
      <c r="A219" s="13"/>
      <c r="B219" s="226"/>
      <c r="C219" s="227"/>
      <c r="D219" s="228" t="s">
        <v>134</v>
      </c>
      <c r="E219" s="229" t="s">
        <v>1</v>
      </c>
      <c r="F219" s="230" t="s">
        <v>374</v>
      </c>
      <c r="G219" s="227"/>
      <c r="H219" s="231">
        <v>5.5999999999999996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134</v>
      </c>
      <c r="AU219" s="237" t="s">
        <v>132</v>
      </c>
      <c r="AV219" s="13" t="s">
        <v>132</v>
      </c>
      <c r="AW219" s="13" t="s">
        <v>32</v>
      </c>
      <c r="AX219" s="13" t="s">
        <v>82</v>
      </c>
      <c r="AY219" s="237" t="s">
        <v>124</v>
      </c>
    </row>
    <row r="220" s="2" customFormat="1" ht="21.75" customHeight="1">
      <c r="A220" s="38"/>
      <c r="B220" s="39"/>
      <c r="C220" s="212" t="s">
        <v>375</v>
      </c>
      <c r="D220" s="212" t="s">
        <v>127</v>
      </c>
      <c r="E220" s="213" t="s">
        <v>376</v>
      </c>
      <c r="F220" s="214" t="s">
        <v>377</v>
      </c>
      <c r="G220" s="215" t="s">
        <v>130</v>
      </c>
      <c r="H220" s="216">
        <v>17.300000000000001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43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0.00029999999999999997</v>
      </c>
      <c r="T220" s="223">
        <f>S220*H220</f>
        <v>0.0051900000000000002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188</v>
      </c>
      <c r="AT220" s="224" t="s">
        <v>127</v>
      </c>
      <c r="AU220" s="224" t="s">
        <v>132</v>
      </c>
      <c r="AY220" s="17" t="s">
        <v>124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132</v>
      </c>
      <c r="BK220" s="225">
        <f>ROUND(I220*H220,2)</f>
        <v>0</v>
      </c>
      <c r="BL220" s="17" t="s">
        <v>188</v>
      </c>
      <c r="BM220" s="224" t="s">
        <v>378</v>
      </c>
    </row>
    <row r="221" s="13" customFormat="1">
      <c r="A221" s="13"/>
      <c r="B221" s="226"/>
      <c r="C221" s="227"/>
      <c r="D221" s="228" t="s">
        <v>134</v>
      </c>
      <c r="E221" s="229" t="s">
        <v>1</v>
      </c>
      <c r="F221" s="230" t="s">
        <v>379</v>
      </c>
      <c r="G221" s="227"/>
      <c r="H221" s="231">
        <v>17.300000000000001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134</v>
      </c>
      <c r="AU221" s="237" t="s">
        <v>132</v>
      </c>
      <c r="AV221" s="13" t="s">
        <v>132</v>
      </c>
      <c r="AW221" s="13" t="s">
        <v>32</v>
      </c>
      <c r="AX221" s="13" t="s">
        <v>82</v>
      </c>
      <c r="AY221" s="237" t="s">
        <v>124</v>
      </c>
    </row>
    <row r="222" s="2" customFormat="1" ht="16.5" customHeight="1">
      <c r="A222" s="38"/>
      <c r="B222" s="39"/>
      <c r="C222" s="212" t="s">
        <v>380</v>
      </c>
      <c r="D222" s="212" t="s">
        <v>127</v>
      </c>
      <c r="E222" s="213" t="s">
        <v>381</v>
      </c>
      <c r="F222" s="214" t="s">
        <v>382</v>
      </c>
      <c r="G222" s="215" t="s">
        <v>130</v>
      </c>
      <c r="H222" s="216">
        <v>17.300000000000001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43</v>
      </c>
      <c r="O222" s="91"/>
      <c r="P222" s="222">
        <f>O222*H222</f>
        <v>0</v>
      </c>
      <c r="Q222" s="222">
        <v>1.0000000000000001E-05</v>
      </c>
      <c r="R222" s="222">
        <f>Q222*H222</f>
        <v>0.00017300000000000003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188</v>
      </c>
      <c r="AT222" s="224" t="s">
        <v>127</v>
      </c>
      <c r="AU222" s="224" t="s">
        <v>132</v>
      </c>
      <c r="AY222" s="17" t="s">
        <v>124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132</v>
      </c>
      <c r="BK222" s="225">
        <f>ROUND(I222*H222,2)</f>
        <v>0</v>
      </c>
      <c r="BL222" s="17" t="s">
        <v>188</v>
      </c>
      <c r="BM222" s="224" t="s">
        <v>383</v>
      </c>
    </row>
    <row r="223" s="13" customFormat="1">
      <c r="A223" s="13"/>
      <c r="B223" s="226"/>
      <c r="C223" s="227"/>
      <c r="D223" s="228" t="s">
        <v>134</v>
      </c>
      <c r="E223" s="229" t="s">
        <v>1</v>
      </c>
      <c r="F223" s="230" t="s">
        <v>379</v>
      </c>
      <c r="G223" s="227"/>
      <c r="H223" s="231">
        <v>17.300000000000001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134</v>
      </c>
      <c r="AU223" s="237" t="s">
        <v>132</v>
      </c>
      <c r="AV223" s="13" t="s">
        <v>132</v>
      </c>
      <c r="AW223" s="13" t="s">
        <v>32</v>
      </c>
      <c r="AX223" s="13" t="s">
        <v>82</v>
      </c>
      <c r="AY223" s="237" t="s">
        <v>124</v>
      </c>
    </row>
    <row r="224" s="2" customFormat="1" ht="16.5" customHeight="1">
      <c r="A224" s="38"/>
      <c r="B224" s="39"/>
      <c r="C224" s="238" t="s">
        <v>384</v>
      </c>
      <c r="D224" s="238" t="s">
        <v>141</v>
      </c>
      <c r="E224" s="239" t="s">
        <v>385</v>
      </c>
      <c r="F224" s="240" t="s">
        <v>386</v>
      </c>
      <c r="G224" s="241" t="s">
        <v>130</v>
      </c>
      <c r="H224" s="242">
        <v>17.646000000000001</v>
      </c>
      <c r="I224" s="243"/>
      <c r="J224" s="244">
        <f>ROUND(I224*H224,2)</f>
        <v>0</v>
      </c>
      <c r="K224" s="245"/>
      <c r="L224" s="246"/>
      <c r="M224" s="247" t="s">
        <v>1</v>
      </c>
      <c r="N224" s="248" t="s">
        <v>43</v>
      </c>
      <c r="O224" s="91"/>
      <c r="P224" s="222">
        <f>O224*H224</f>
        <v>0</v>
      </c>
      <c r="Q224" s="222">
        <v>0.00029999999999999997</v>
      </c>
      <c r="R224" s="222">
        <f>Q224*H224</f>
        <v>0.0052937999999999995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141</v>
      </c>
      <c r="AU224" s="224" t="s">
        <v>132</v>
      </c>
      <c r="AY224" s="17" t="s">
        <v>124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132</v>
      </c>
      <c r="BK224" s="225">
        <f>ROUND(I224*H224,2)</f>
        <v>0</v>
      </c>
      <c r="BL224" s="17" t="s">
        <v>188</v>
      </c>
      <c r="BM224" s="224" t="s">
        <v>387</v>
      </c>
    </row>
    <row r="225" s="13" customFormat="1">
      <c r="A225" s="13"/>
      <c r="B225" s="226"/>
      <c r="C225" s="227"/>
      <c r="D225" s="228" t="s">
        <v>134</v>
      </c>
      <c r="E225" s="227"/>
      <c r="F225" s="230" t="s">
        <v>388</v>
      </c>
      <c r="G225" s="227"/>
      <c r="H225" s="231">
        <v>17.646000000000001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134</v>
      </c>
      <c r="AU225" s="237" t="s">
        <v>132</v>
      </c>
      <c r="AV225" s="13" t="s">
        <v>132</v>
      </c>
      <c r="AW225" s="13" t="s">
        <v>4</v>
      </c>
      <c r="AX225" s="13" t="s">
        <v>82</v>
      </c>
      <c r="AY225" s="237" t="s">
        <v>124</v>
      </c>
    </row>
    <row r="226" s="2" customFormat="1" ht="16.5" customHeight="1">
      <c r="A226" s="38"/>
      <c r="B226" s="39"/>
      <c r="C226" s="212" t="s">
        <v>389</v>
      </c>
      <c r="D226" s="212" t="s">
        <v>127</v>
      </c>
      <c r="E226" s="213" t="s">
        <v>390</v>
      </c>
      <c r="F226" s="214" t="s">
        <v>391</v>
      </c>
      <c r="G226" s="215" t="s">
        <v>130</v>
      </c>
      <c r="H226" s="216">
        <v>2.7000000000000002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43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188</v>
      </c>
      <c r="AT226" s="224" t="s">
        <v>127</v>
      </c>
      <c r="AU226" s="224" t="s">
        <v>132</v>
      </c>
      <c r="AY226" s="17" t="s">
        <v>124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132</v>
      </c>
      <c r="BK226" s="225">
        <f>ROUND(I226*H226,2)</f>
        <v>0</v>
      </c>
      <c r="BL226" s="17" t="s">
        <v>188</v>
      </c>
      <c r="BM226" s="224" t="s">
        <v>392</v>
      </c>
    </row>
    <row r="227" s="13" customFormat="1">
      <c r="A227" s="13"/>
      <c r="B227" s="226"/>
      <c r="C227" s="227"/>
      <c r="D227" s="228" t="s">
        <v>134</v>
      </c>
      <c r="E227" s="229" t="s">
        <v>1</v>
      </c>
      <c r="F227" s="230" t="s">
        <v>393</v>
      </c>
      <c r="G227" s="227"/>
      <c r="H227" s="231">
        <v>2.7000000000000002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134</v>
      </c>
      <c r="AU227" s="237" t="s">
        <v>132</v>
      </c>
      <c r="AV227" s="13" t="s">
        <v>132</v>
      </c>
      <c r="AW227" s="13" t="s">
        <v>32</v>
      </c>
      <c r="AX227" s="13" t="s">
        <v>82</v>
      </c>
      <c r="AY227" s="237" t="s">
        <v>124</v>
      </c>
    </row>
    <row r="228" s="2" customFormat="1" ht="16.5" customHeight="1">
      <c r="A228" s="38"/>
      <c r="B228" s="39"/>
      <c r="C228" s="238" t="s">
        <v>394</v>
      </c>
      <c r="D228" s="238" t="s">
        <v>141</v>
      </c>
      <c r="E228" s="239" t="s">
        <v>395</v>
      </c>
      <c r="F228" s="240" t="s">
        <v>396</v>
      </c>
      <c r="G228" s="241" t="s">
        <v>130</v>
      </c>
      <c r="H228" s="242">
        <v>2.754</v>
      </c>
      <c r="I228" s="243"/>
      <c r="J228" s="244">
        <f>ROUND(I228*H228,2)</f>
        <v>0</v>
      </c>
      <c r="K228" s="245"/>
      <c r="L228" s="246"/>
      <c r="M228" s="247" t="s">
        <v>1</v>
      </c>
      <c r="N228" s="248" t="s">
        <v>43</v>
      </c>
      <c r="O228" s="91"/>
      <c r="P228" s="222">
        <f>O228*H228</f>
        <v>0</v>
      </c>
      <c r="Q228" s="222">
        <v>0.00016000000000000001</v>
      </c>
      <c r="R228" s="222">
        <f>Q228*H228</f>
        <v>0.00044064000000000001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141</v>
      </c>
      <c r="AU228" s="224" t="s">
        <v>132</v>
      </c>
      <c r="AY228" s="17" t="s">
        <v>124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132</v>
      </c>
      <c r="BK228" s="225">
        <f>ROUND(I228*H228,2)</f>
        <v>0</v>
      </c>
      <c r="BL228" s="17" t="s">
        <v>188</v>
      </c>
      <c r="BM228" s="224" t="s">
        <v>397</v>
      </c>
    </row>
    <row r="229" s="13" customFormat="1">
      <c r="A229" s="13"/>
      <c r="B229" s="226"/>
      <c r="C229" s="227"/>
      <c r="D229" s="228" t="s">
        <v>134</v>
      </c>
      <c r="E229" s="227"/>
      <c r="F229" s="230" t="s">
        <v>398</v>
      </c>
      <c r="G229" s="227"/>
      <c r="H229" s="231">
        <v>2.754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134</v>
      </c>
      <c r="AU229" s="237" t="s">
        <v>132</v>
      </c>
      <c r="AV229" s="13" t="s">
        <v>132</v>
      </c>
      <c r="AW229" s="13" t="s">
        <v>4</v>
      </c>
      <c r="AX229" s="13" t="s">
        <v>82</v>
      </c>
      <c r="AY229" s="237" t="s">
        <v>124</v>
      </c>
    </row>
    <row r="230" s="2" customFormat="1" ht="24.15" customHeight="1">
      <c r="A230" s="38"/>
      <c r="B230" s="39"/>
      <c r="C230" s="212" t="s">
        <v>399</v>
      </c>
      <c r="D230" s="212" t="s">
        <v>127</v>
      </c>
      <c r="E230" s="213" t="s">
        <v>400</v>
      </c>
      <c r="F230" s="214" t="s">
        <v>401</v>
      </c>
      <c r="G230" s="215" t="s">
        <v>162</v>
      </c>
      <c r="H230" s="216">
        <v>0.16300000000000001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43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188</v>
      </c>
      <c r="AT230" s="224" t="s">
        <v>127</v>
      </c>
      <c r="AU230" s="224" t="s">
        <v>132</v>
      </c>
      <c r="AY230" s="17" t="s">
        <v>124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132</v>
      </c>
      <c r="BK230" s="225">
        <f>ROUND(I230*H230,2)</f>
        <v>0</v>
      </c>
      <c r="BL230" s="17" t="s">
        <v>188</v>
      </c>
      <c r="BM230" s="224" t="s">
        <v>402</v>
      </c>
    </row>
    <row r="231" s="12" customFormat="1" ht="22.8" customHeight="1">
      <c r="A231" s="12"/>
      <c r="B231" s="196"/>
      <c r="C231" s="197"/>
      <c r="D231" s="198" t="s">
        <v>76</v>
      </c>
      <c r="E231" s="210" t="s">
        <v>403</v>
      </c>
      <c r="F231" s="210" t="s">
        <v>404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SUM(P232:P240)</f>
        <v>0</v>
      </c>
      <c r="Q231" s="204"/>
      <c r="R231" s="205">
        <f>SUM(R232:R240)</f>
        <v>0.075090000000000004</v>
      </c>
      <c r="S231" s="204"/>
      <c r="T231" s="206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132</v>
      </c>
      <c r="AT231" s="208" t="s">
        <v>76</v>
      </c>
      <c r="AU231" s="208" t="s">
        <v>82</v>
      </c>
      <c r="AY231" s="207" t="s">
        <v>124</v>
      </c>
      <c r="BK231" s="209">
        <f>SUM(BK232:BK240)</f>
        <v>0</v>
      </c>
    </row>
    <row r="232" s="2" customFormat="1" ht="16.5" customHeight="1">
      <c r="A232" s="38"/>
      <c r="B232" s="39"/>
      <c r="C232" s="212" t="s">
        <v>405</v>
      </c>
      <c r="D232" s="212" t="s">
        <v>127</v>
      </c>
      <c r="E232" s="213" t="s">
        <v>406</v>
      </c>
      <c r="F232" s="214" t="s">
        <v>407</v>
      </c>
      <c r="G232" s="215" t="s">
        <v>150</v>
      </c>
      <c r="H232" s="216">
        <v>7.5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43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188</v>
      </c>
      <c r="AT232" s="224" t="s">
        <v>127</v>
      </c>
      <c r="AU232" s="224" t="s">
        <v>132</v>
      </c>
      <c r="AY232" s="17" t="s">
        <v>124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132</v>
      </c>
      <c r="BK232" s="225">
        <f>ROUND(I232*H232,2)</f>
        <v>0</v>
      </c>
      <c r="BL232" s="17" t="s">
        <v>188</v>
      </c>
      <c r="BM232" s="224" t="s">
        <v>408</v>
      </c>
    </row>
    <row r="233" s="13" customFormat="1">
      <c r="A233" s="13"/>
      <c r="B233" s="226"/>
      <c r="C233" s="227"/>
      <c r="D233" s="228" t="s">
        <v>134</v>
      </c>
      <c r="E233" s="229" t="s">
        <v>1</v>
      </c>
      <c r="F233" s="230" t="s">
        <v>409</v>
      </c>
      <c r="G233" s="227"/>
      <c r="H233" s="231">
        <v>7.5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134</v>
      </c>
      <c r="AU233" s="237" t="s">
        <v>132</v>
      </c>
      <c r="AV233" s="13" t="s">
        <v>132</v>
      </c>
      <c r="AW233" s="13" t="s">
        <v>32</v>
      </c>
      <c r="AX233" s="13" t="s">
        <v>82</v>
      </c>
      <c r="AY233" s="237" t="s">
        <v>124</v>
      </c>
    </row>
    <row r="234" s="2" customFormat="1" ht="16.5" customHeight="1">
      <c r="A234" s="38"/>
      <c r="B234" s="39"/>
      <c r="C234" s="212" t="s">
        <v>410</v>
      </c>
      <c r="D234" s="212" t="s">
        <v>127</v>
      </c>
      <c r="E234" s="213" t="s">
        <v>411</v>
      </c>
      <c r="F234" s="214" t="s">
        <v>412</v>
      </c>
      <c r="G234" s="215" t="s">
        <v>150</v>
      </c>
      <c r="H234" s="216">
        <v>7.5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43</v>
      </c>
      <c r="O234" s="91"/>
      <c r="P234" s="222">
        <f>O234*H234</f>
        <v>0</v>
      </c>
      <c r="Q234" s="222">
        <v>0.00029999999999999997</v>
      </c>
      <c r="R234" s="222">
        <f>Q234*H234</f>
        <v>0.0022499999999999998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188</v>
      </c>
      <c r="AT234" s="224" t="s">
        <v>127</v>
      </c>
      <c r="AU234" s="224" t="s">
        <v>132</v>
      </c>
      <c r="AY234" s="17" t="s">
        <v>124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132</v>
      </c>
      <c r="BK234" s="225">
        <f>ROUND(I234*H234,2)</f>
        <v>0</v>
      </c>
      <c r="BL234" s="17" t="s">
        <v>188</v>
      </c>
      <c r="BM234" s="224" t="s">
        <v>413</v>
      </c>
    </row>
    <row r="235" s="2" customFormat="1" ht="16.5" customHeight="1">
      <c r="A235" s="38"/>
      <c r="B235" s="39"/>
      <c r="C235" s="212" t="s">
        <v>414</v>
      </c>
      <c r="D235" s="212" t="s">
        <v>127</v>
      </c>
      <c r="E235" s="213" t="s">
        <v>415</v>
      </c>
      <c r="F235" s="214" t="s">
        <v>416</v>
      </c>
      <c r="G235" s="215" t="s">
        <v>150</v>
      </c>
      <c r="H235" s="216">
        <v>7.5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43</v>
      </c>
      <c r="O235" s="91"/>
      <c r="P235" s="222">
        <f>O235*H235</f>
        <v>0</v>
      </c>
      <c r="Q235" s="222">
        <v>0.0044999999999999997</v>
      </c>
      <c r="R235" s="222">
        <f>Q235*H235</f>
        <v>0.033749999999999995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188</v>
      </c>
      <c r="AT235" s="224" t="s">
        <v>127</v>
      </c>
      <c r="AU235" s="224" t="s">
        <v>132</v>
      </c>
      <c r="AY235" s="17" t="s">
        <v>124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132</v>
      </c>
      <c r="BK235" s="225">
        <f>ROUND(I235*H235,2)</f>
        <v>0</v>
      </c>
      <c r="BL235" s="17" t="s">
        <v>188</v>
      </c>
      <c r="BM235" s="224" t="s">
        <v>417</v>
      </c>
    </row>
    <row r="236" s="2" customFormat="1" ht="33" customHeight="1">
      <c r="A236" s="38"/>
      <c r="B236" s="39"/>
      <c r="C236" s="212" t="s">
        <v>418</v>
      </c>
      <c r="D236" s="212" t="s">
        <v>127</v>
      </c>
      <c r="E236" s="213" t="s">
        <v>419</v>
      </c>
      <c r="F236" s="214" t="s">
        <v>420</v>
      </c>
      <c r="G236" s="215" t="s">
        <v>150</v>
      </c>
      <c r="H236" s="216">
        <v>7.5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43</v>
      </c>
      <c r="O236" s="91"/>
      <c r="P236" s="222">
        <f>O236*H236</f>
        <v>0</v>
      </c>
      <c r="Q236" s="222">
        <v>0.0051999999999999998</v>
      </c>
      <c r="R236" s="222">
        <f>Q236*H236</f>
        <v>0.039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188</v>
      </c>
      <c r="AT236" s="224" t="s">
        <v>127</v>
      </c>
      <c r="AU236" s="224" t="s">
        <v>132</v>
      </c>
      <c r="AY236" s="17" t="s">
        <v>124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132</v>
      </c>
      <c r="BK236" s="225">
        <f>ROUND(I236*H236,2)</f>
        <v>0</v>
      </c>
      <c r="BL236" s="17" t="s">
        <v>188</v>
      </c>
      <c r="BM236" s="224" t="s">
        <v>421</v>
      </c>
    </row>
    <row r="237" s="2" customFormat="1" ht="16.5" customHeight="1">
      <c r="A237" s="38"/>
      <c r="B237" s="39"/>
      <c r="C237" s="212" t="s">
        <v>422</v>
      </c>
      <c r="D237" s="212" t="s">
        <v>127</v>
      </c>
      <c r="E237" s="213" t="s">
        <v>423</v>
      </c>
      <c r="F237" s="214" t="s">
        <v>424</v>
      </c>
      <c r="G237" s="215" t="s">
        <v>130</v>
      </c>
      <c r="H237" s="216">
        <v>3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43</v>
      </c>
      <c r="O237" s="91"/>
      <c r="P237" s="222">
        <f>O237*H237</f>
        <v>0</v>
      </c>
      <c r="Q237" s="222">
        <v>3.0000000000000001E-05</v>
      </c>
      <c r="R237" s="222">
        <f>Q237*H237</f>
        <v>9.0000000000000006E-05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188</v>
      </c>
      <c r="AT237" s="224" t="s">
        <v>127</v>
      </c>
      <c r="AU237" s="224" t="s">
        <v>132</v>
      </c>
      <c r="AY237" s="17" t="s">
        <v>124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132</v>
      </c>
      <c r="BK237" s="225">
        <f>ROUND(I237*H237,2)</f>
        <v>0</v>
      </c>
      <c r="BL237" s="17" t="s">
        <v>188</v>
      </c>
      <c r="BM237" s="224" t="s">
        <v>425</v>
      </c>
    </row>
    <row r="238" s="13" customFormat="1">
      <c r="A238" s="13"/>
      <c r="B238" s="226"/>
      <c r="C238" s="227"/>
      <c r="D238" s="228" t="s">
        <v>134</v>
      </c>
      <c r="E238" s="229" t="s">
        <v>1</v>
      </c>
      <c r="F238" s="230" t="s">
        <v>426</v>
      </c>
      <c r="G238" s="227"/>
      <c r="H238" s="231">
        <v>3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134</v>
      </c>
      <c r="AU238" s="237" t="s">
        <v>132</v>
      </c>
      <c r="AV238" s="13" t="s">
        <v>132</v>
      </c>
      <c r="AW238" s="13" t="s">
        <v>32</v>
      </c>
      <c r="AX238" s="13" t="s">
        <v>82</v>
      </c>
      <c r="AY238" s="237" t="s">
        <v>124</v>
      </c>
    </row>
    <row r="239" s="2" customFormat="1" ht="16.5" customHeight="1">
      <c r="A239" s="38"/>
      <c r="B239" s="39"/>
      <c r="C239" s="212" t="s">
        <v>427</v>
      </c>
      <c r="D239" s="212" t="s">
        <v>127</v>
      </c>
      <c r="E239" s="213" t="s">
        <v>428</v>
      </c>
      <c r="F239" s="214" t="s">
        <v>429</v>
      </c>
      <c r="G239" s="215" t="s">
        <v>138</v>
      </c>
      <c r="H239" s="216">
        <v>4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43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188</v>
      </c>
      <c r="AT239" s="224" t="s">
        <v>127</v>
      </c>
      <c r="AU239" s="224" t="s">
        <v>132</v>
      </c>
      <c r="AY239" s="17" t="s">
        <v>124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132</v>
      </c>
      <c r="BK239" s="225">
        <f>ROUND(I239*H239,2)</f>
        <v>0</v>
      </c>
      <c r="BL239" s="17" t="s">
        <v>188</v>
      </c>
      <c r="BM239" s="224" t="s">
        <v>430</v>
      </c>
    </row>
    <row r="240" s="2" customFormat="1" ht="24.15" customHeight="1">
      <c r="A240" s="38"/>
      <c r="B240" s="39"/>
      <c r="C240" s="212" t="s">
        <v>431</v>
      </c>
      <c r="D240" s="212" t="s">
        <v>127</v>
      </c>
      <c r="E240" s="213" t="s">
        <v>432</v>
      </c>
      <c r="F240" s="214" t="s">
        <v>433</v>
      </c>
      <c r="G240" s="215" t="s">
        <v>162</v>
      </c>
      <c r="H240" s="216">
        <v>0.074999999999999997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43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188</v>
      </c>
      <c r="AT240" s="224" t="s">
        <v>127</v>
      </c>
      <c r="AU240" s="224" t="s">
        <v>132</v>
      </c>
      <c r="AY240" s="17" t="s">
        <v>124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132</v>
      </c>
      <c r="BK240" s="225">
        <f>ROUND(I240*H240,2)</f>
        <v>0</v>
      </c>
      <c r="BL240" s="17" t="s">
        <v>188</v>
      </c>
      <c r="BM240" s="224" t="s">
        <v>434</v>
      </c>
    </row>
    <row r="241" s="12" customFormat="1" ht="22.8" customHeight="1">
      <c r="A241" s="12"/>
      <c r="B241" s="196"/>
      <c r="C241" s="197"/>
      <c r="D241" s="198" t="s">
        <v>76</v>
      </c>
      <c r="E241" s="210" t="s">
        <v>435</v>
      </c>
      <c r="F241" s="210" t="s">
        <v>436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SUM(P242:P247)</f>
        <v>0</v>
      </c>
      <c r="Q241" s="204"/>
      <c r="R241" s="205">
        <f>SUM(R242:R247)</f>
        <v>0.0017100000000000002</v>
      </c>
      <c r="S241" s="204"/>
      <c r="T241" s="206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132</v>
      </c>
      <c r="AT241" s="208" t="s">
        <v>76</v>
      </c>
      <c r="AU241" s="208" t="s">
        <v>82</v>
      </c>
      <c r="AY241" s="207" t="s">
        <v>124</v>
      </c>
      <c r="BK241" s="209">
        <f>SUM(BK242:BK247)</f>
        <v>0</v>
      </c>
    </row>
    <row r="242" s="2" customFormat="1" ht="16.5" customHeight="1">
      <c r="A242" s="38"/>
      <c r="B242" s="39"/>
      <c r="C242" s="212" t="s">
        <v>437</v>
      </c>
      <c r="D242" s="212" t="s">
        <v>127</v>
      </c>
      <c r="E242" s="213" t="s">
        <v>438</v>
      </c>
      <c r="F242" s="214" t="s">
        <v>439</v>
      </c>
      <c r="G242" s="215" t="s">
        <v>150</v>
      </c>
      <c r="H242" s="216">
        <v>4.5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43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188</v>
      </c>
      <c r="AT242" s="224" t="s">
        <v>127</v>
      </c>
      <c r="AU242" s="224" t="s">
        <v>132</v>
      </c>
      <c r="AY242" s="17" t="s">
        <v>124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132</v>
      </c>
      <c r="BK242" s="225">
        <f>ROUND(I242*H242,2)</f>
        <v>0</v>
      </c>
      <c r="BL242" s="17" t="s">
        <v>188</v>
      </c>
      <c r="BM242" s="224" t="s">
        <v>440</v>
      </c>
    </row>
    <row r="243" s="14" customFormat="1">
      <c r="A243" s="14"/>
      <c r="B243" s="249"/>
      <c r="C243" s="250"/>
      <c r="D243" s="228" t="s">
        <v>134</v>
      </c>
      <c r="E243" s="251" t="s">
        <v>1</v>
      </c>
      <c r="F243" s="252" t="s">
        <v>441</v>
      </c>
      <c r="G243" s="250"/>
      <c r="H243" s="251" t="s">
        <v>1</v>
      </c>
      <c r="I243" s="253"/>
      <c r="J243" s="250"/>
      <c r="K243" s="250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134</v>
      </c>
      <c r="AU243" s="258" t="s">
        <v>132</v>
      </c>
      <c r="AV243" s="14" t="s">
        <v>82</v>
      </c>
      <c r="AW243" s="14" t="s">
        <v>32</v>
      </c>
      <c r="AX243" s="14" t="s">
        <v>77</v>
      </c>
      <c r="AY243" s="258" t="s">
        <v>124</v>
      </c>
    </row>
    <row r="244" s="13" customFormat="1">
      <c r="A244" s="13"/>
      <c r="B244" s="226"/>
      <c r="C244" s="227"/>
      <c r="D244" s="228" t="s">
        <v>134</v>
      </c>
      <c r="E244" s="229" t="s">
        <v>1</v>
      </c>
      <c r="F244" s="230" t="s">
        <v>442</v>
      </c>
      <c r="G244" s="227"/>
      <c r="H244" s="231">
        <v>4.5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134</v>
      </c>
      <c r="AU244" s="237" t="s">
        <v>132</v>
      </c>
      <c r="AV244" s="13" t="s">
        <v>132</v>
      </c>
      <c r="AW244" s="13" t="s">
        <v>32</v>
      </c>
      <c r="AX244" s="13" t="s">
        <v>82</v>
      </c>
      <c r="AY244" s="237" t="s">
        <v>124</v>
      </c>
    </row>
    <row r="245" s="2" customFormat="1" ht="24.15" customHeight="1">
      <c r="A245" s="38"/>
      <c r="B245" s="39"/>
      <c r="C245" s="212" t="s">
        <v>443</v>
      </c>
      <c r="D245" s="212" t="s">
        <v>127</v>
      </c>
      <c r="E245" s="213" t="s">
        <v>444</v>
      </c>
      <c r="F245" s="214" t="s">
        <v>445</v>
      </c>
      <c r="G245" s="215" t="s">
        <v>150</v>
      </c>
      <c r="H245" s="216">
        <v>4.5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43</v>
      </c>
      <c r="O245" s="91"/>
      <c r="P245" s="222">
        <f>O245*H245</f>
        <v>0</v>
      </c>
      <c r="Q245" s="222">
        <v>0.00013999999999999999</v>
      </c>
      <c r="R245" s="222">
        <f>Q245*H245</f>
        <v>0.00062999999999999992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188</v>
      </c>
      <c r="AT245" s="224" t="s">
        <v>127</v>
      </c>
      <c r="AU245" s="224" t="s">
        <v>132</v>
      </c>
      <c r="AY245" s="17" t="s">
        <v>124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132</v>
      </c>
      <c r="BK245" s="225">
        <f>ROUND(I245*H245,2)</f>
        <v>0</v>
      </c>
      <c r="BL245" s="17" t="s">
        <v>188</v>
      </c>
      <c r="BM245" s="224" t="s">
        <v>446</v>
      </c>
    </row>
    <row r="246" s="2" customFormat="1" ht="24.15" customHeight="1">
      <c r="A246" s="38"/>
      <c r="B246" s="39"/>
      <c r="C246" s="212" t="s">
        <v>447</v>
      </c>
      <c r="D246" s="212" t="s">
        <v>127</v>
      </c>
      <c r="E246" s="213" t="s">
        <v>448</v>
      </c>
      <c r="F246" s="214" t="s">
        <v>449</v>
      </c>
      <c r="G246" s="215" t="s">
        <v>150</v>
      </c>
      <c r="H246" s="216">
        <v>4.5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43</v>
      </c>
      <c r="O246" s="91"/>
      <c r="P246" s="222">
        <f>O246*H246</f>
        <v>0</v>
      </c>
      <c r="Q246" s="222">
        <v>0.00012</v>
      </c>
      <c r="R246" s="222">
        <f>Q246*H246</f>
        <v>0.00054000000000000001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188</v>
      </c>
      <c r="AT246" s="224" t="s">
        <v>127</v>
      </c>
      <c r="AU246" s="224" t="s">
        <v>132</v>
      </c>
      <c r="AY246" s="17" t="s">
        <v>124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132</v>
      </c>
      <c r="BK246" s="225">
        <f>ROUND(I246*H246,2)</f>
        <v>0</v>
      </c>
      <c r="BL246" s="17" t="s">
        <v>188</v>
      </c>
      <c r="BM246" s="224" t="s">
        <v>450</v>
      </c>
    </row>
    <row r="247" s="2" customFormat="1" ht="24.15" customHeight="1">
      <c r="A247" s="38"/>
      <c r="B247" s="39"/>
      <c r="C247" s="212" t="s">
        <v>451</v>
      </c>
      <c r="D247" s="212" t="s">
        <v>127</v>
      </c>
      <c r="E247" s="213" t="s">
        <v>452</v>
      </c>
      <c r="F247" s="214" t="s">
        <v>453</v>
      </c>
      <c r="G247" s="215" t="s">
        <v>150</v>
      </c>
      <c r="H247" s="216">
        <v>4.5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43</v>
      </c>
      <c r="O247" s="91"/>
      <c r="P247" s="222">
        <f>O247*H247</f>
        <v>0</v>
      </c>
      <c r="Q247" s="222">
        <v>0.00012</v>
      </c>
      <c r="R247" s="222">
        <f>Q247*H247</f>
        <v>0.00054000000000000001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188</v>
      </c>
      <c r="AT247" s="224" t="s">
        <v>127</v>
      </c>
      <c r="AU247" s="224" t="s">
        <v>132</v>
      </c>
      <c r="AY247" s="17" t="s">
        <v>124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132</v>
      </c>
      <c r="BK247" s="225">
        <f>ROUND(I247*H247,2)</f>
        <v>0</v>
      </c>
      <c r="BL247" s="17" t="s">
        <v>188</v>
      </c>
      <c r="BM247" s="224" t="s">
        <v>454</v>
      </c>
    </row>
    <row r="248" s="12" customFormat="1" ht="22.8" customHeight="1">
      <c r="A248" s="12"/>
      <c r="B248" s="196"/>
      <c r="C248" s="197"/>
      <c r="D248" s="198" t="s">
        <v>76</v>
      </c>
      <c r="E248" s="210" t="s">
        <v>455</v>
      </c>
      <c r="F248" s="210" t="s">
        <v>456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SUM(P249:P259)</f>
        <v>0</v>
      </c>
      <c r="Q248" s="204"/>
      <c r="R248" s="205">
        <f>SUM(R249:R259)</f>
        <v>0.37529640000000003</v>
      </c>
      <c r="S248" s="204"/>
      <c r="T248" s="206">
        <f>SUM(T249:T259)</f>
        <v>0.015380999999999999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132</v>
      </c>
      <c r="AT248" s="208" t="s">
        <v>76</v>
      </c>
      <c r="AU248" s="208" t="s">
        <v>82</v>
      </c>
      <c r="AY248" s="207" t="s">
        <v>124</v>
      </c>
      <c r="BK248" s="209">
        <f>SUM(BK249:BK259)</f>
        <v>0</v>
      </c>
    </row>
    <row r="249" s="2" customFormat="1" ht="24.15" customHeight="1">
      <c r="A249" s="38"/>
      <c r="B249" s="39"/>
      <c r="C249" s="212" t="s">
        <v>457</v>
      </c>
      <c r="D249" s="212" t="s">
        <v>127</v>
      </c>
      <c r="E249" s="213" t="s">
        <v>458</v>
      </c>
      <c r="F249" s="214" t="s">
        <v>459</v>
      </c>
      <c r="G249" s="215" t="s">
        <v>150</v>
      </c>
      <c r="H249" s="216">
        <v>102.54000000000001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43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0.00014999999999999999</v>
      </c>
      <c r="T249" s="223">
        <f>S249*H249</f>
        <v>0.015380999999999999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188</v>
      </c>
      <c r="AT249" s="224" t="s">
        <v>127</v>
      </c>
      <c r="AU249" s="224" t="s">
        <v>132</v>
      </c>
      <c r="AY249" s="17" t="s">
        <v>124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132</v>
      </c>
      <c r="BK249" s="225">
        <f>ROUND(I249*H249,2)</f>
        <v>0</v>
      </c>
      <c r="BL249" s="17" t="s">
        <v>188</v>
      </c>
      <c r="BM249" s="224" t="s">
        <v>460</v>
      </c>
    </row>
    <row r="250" s="14" customFormat="1">
      <c r="A250" s="14"/>
      <c r="B250" s="249"/>
      <c r="C250" s="250"/>
      <c r="D250" s="228" t="s">
        <v>134</v>
      </c>
      <c r="E250" s="251" t="s">
        <v>1</v>
      </c>
      <c r="F250" s="252" t="s">
        <v>347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134</v>
      </c>
      <c r="AU250" s="258" t="s">
        <v>132</v>
      </c>
      <c r="AV250" s="14" t="s">
        <v>82</v>
      </c>
      <c r="AW250" s="14" t="s">
        <v>32</v>
      </c>
      <c r="AX250" s="14" t="s">
        <v>77</v>
      </c>
      <c r="AY250" s="258" t="s">
        <v>124</v>
      </c>
    </row>
    <row r="251" s="13" customFormat="1">
      <c r="A251" s="13"/>
      <c r="B251" s="226"/>
      <c r="C251" s="227"/>
      <c r="D251" s="228" t="s">
        <v>134</v>
      </c>
      <c r="E251" s="229" t="s">
        <v>1</v>
      </c>
      <c r="F251" s="230" t="s">
        <v>461</v>
      </c>
      <c r="G251" s="227"/>
      <c r="H251" s="231">
        <v>59.420000000000002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134</v>
      </c>
      <c r="AU251" s="237" t="s">
        <v>132</v>
      </c>
      <c r="AV251" s="13" t="s">
        <v>132</v>
      </c>
      <c r="AW251" s="13" t="s">
        <v>32</v>
      </c>
      <c r="AX251" s="13" t="s">
        <v>77</v>
      </c>
      <c r="AY251" s="237" t="s">
        <v>124</v>
      </c>
    </row>
    <row r="252" s="14" customFormat="1">
      <c r="A252" s="14"/>
      <c r="B252" s="249"/>
      <c r="C252" s="250"/>
      <c r="D252" s="228" t="s">
        <v>134</v>
      </c>
      <c r="E252" s="251" t="s">
        <v>1</v>
      </c>
      <c r="F252" s="252" t="s">
        <v>462</v>
      </c>
      <c r="G252" s="250"/>
      <c r="H252" s="251" t="s">
        <v>1</v>
      </c>
      <c r="I252" s="253"/>
      <c r="J252" s="250"/>
      <c r="K252" s="250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134</v>
      </c>
      <c r="AU252" s="258" t="s">
        <v>132</v>
      </c>
      <c r="AV252" s="14" t="s">
        <v>82</v>
      </c>
      <c r="AW252" s="14" t="s">
        <v>32</v>
      </c>
      <c r="AX252" s="14" t="s">
        <v>77</v>
      </c>
      <c r="AY252" s="258" t="s">
        <v>124</v>
      </c>
    </row>
    <row r="253" s="13" customFormat="1">
      <c r="A253" s="13"/>
      <c r="B253" s="226"/>
      <c r="C253" s="227"/>
      <c r="D253" s="228" t="s">
        <v>134</v>
      </c>
      <c r="E253" s="229" t="s">
        <v>1</v>
      </c>
      <c r="F253" s="230" t="s">
        <v>463</v>
      </c>
      <c r="G253" s="227"/>
      <c r="H253" s="231">
        <v>31.359999999999999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134</v>
      </c>
      <c r="AU253" s="237" t="s">
        <v>132</v>
      </c>
      <c r="AV253" s="13" t="s">
        <v>132</v>
      </c>
      <c r="AW253" s="13" t="s">
        <v>32</v>
      </c>
      <c r="AX253" s="13" t="s">
        <v>77</v>
      </c>
      <c r="AY253" s="237" t="s">
        <v>124</v>
      </c>
    </row>
    <row r="254" s="14" customFormat="1">
      <c r="A254" s="14"/>
      <c r="B254" s="249"/>
      <c r="C254" s="250"/>
      <c r="D254" s="228" t="s">
        <v>134</v>
      </c>
      <c r="E254" s="251" t="s">
        <v>1</v>
      </c>
      <c r="F254" s="252" t="s">
        <v>464</v>
      </c>
      <c r="G254" s="250"/>
      <c r="H254" s="251" t="s">
        <v>1</v>
      </c>
      <c r="I254" s="253"/>
      <c r="J254" s="250"/>
      <c r="K254" s="250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134</v>
      </c>
      <c r="AU254" s="258" t="s">
        <v>132</v>
      </c>
      <c r="AV254" s="14" t="s">
        <v>82</v>
      </c>
      <c r="AW254" s="14" t="s">
        <v>32</v>
      </c>
      <c r="AX254" s="14" t="s">
        <v>77</v>
      </c>
      <c r="AY254" s="258" t="s">
        <v>124</v>
      </c>
    </row>
    <row r="255" s="13" customFormat="1">
      <c r="A255" s="13"/>
      <c r="B255" s="226"/>
      <c r="C255" s="227"/>
      <c r="D255" s="228" t="s">
        <v>134</v>
      </c>
      <c r="E255" s="229" t="s">
        <v>1</v>
      </c>
      <c r="F255" s="230" t="s">
        <v>465</v>
      </c>
      <c r="G255" s="227"/>
      <c r="H255" s="231">
        <v>11.76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134</v>
      </c>
      <c r="AU255" s="237" t="s">
        <v>132</v>
      </c>
      <c r="AV255" s="13" t="s">
        <v>132</v>
      </c>
      <c r="AW255" s="13" t="s">
        <v>32</v>
      </c>
      <c r="AX255" s="13" t="s">
        <v>77</v>
      </c>
      <c r="AY255" s="237" t="s">
        <v>124</v>
      </c>
    </row>
    <row r="256" s="15" customFormat="1">
      <c r="A256" s="15"/>
      <c r="B256" s="259"/>
      <c r="C256" s="260"/>
      <c r="D256" s="228" t="s">
        <v>134</v>
      </c>
      <c r="E256" s="261" t="s">
        <v>1</v>
      </c>
      <c r="F256" s="262" t="s">
        <v>237</v>
      </c>
      <c r="G256" s="260"/>
      <c r="H256" s="263">
        <v>102.54000000000001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134</v>
      </c>
      <c r="AU256" s="269" t="s">
        <v>132</v>
      </c>
      <c r="AV256" s="15" t="s">
        <v>131</v>
      </c>
      <c r="AW256" s="15" t="s">
        <v>32</v>
      </c>
      <c r="AX256" s="15" t="s">
        <v>82</v>
      </c>
      <c r="AY256" s="269" t="s">
        <v>124</v>
      </c>
    </row>
    <row r="257" s="2" customFormat="1" ht="24.15" customHeight="1">
      <c r="A257" s="38"/>
      <c r="B257" s="39"/>
      <c r="C257" s="212" t="s">
        <v>466</v>
      </c>
      <c r="D257" s="212" t="s">
        <v>127</v>
      </c>
      <c r="E257" s="213" t="s">
        <v>467</v>
      </c>
      <c r="F257" s="214" t="s">
        <v>468</v>
      </c>
      <c r="G257" s="215" t="s">
        <v>150</v>
      </c>
      <c r="H257" s="216">
        <v>102.54000000000001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43</v>
      </c>
      <c r="O257" s="91"/>
      <c r="P257" s="222">
        <f>O257*H257</f>
        <v>0</v>
      </c>
      <c r="Q257" s="222">
        <v>0.0031800000000000001</v>
      </c>
      <c r="R257" s="222">
        <f>Q257*H257</f>
        <v>0.32607720000000001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188</v>
      </c>
      <c r="AT257" s="224" t="s">
        <v>127</v>
      </c>
      <c r="AU257" s="224" t="s">
        <v>132</v>
      </c>
      <c r="AY257" s="17" t="s">
        <v>124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132</v>
      </c>
      <c r="BK257" s="225">
        <f>ROUND(I257*H257,2)</f>
        <v>0</v>
      </c>
      <c r="BL257" s="17" t="s">
        <v>188</v>
      </c>
      <c r="BM257" s="224" t="s">
        <v>469</v>
      </c>
    </row>
    <row r="258" s="2" customFormat="1" ht="24.15" customHeight="1">
      <c r="A258" s="38"/>
      <c r="B258" s="39"/>
      <c r="C258" s="212" t="s">
        <v>470</v>
      </c>
      <c r="D258" s="212" t="s">
        <v>127</v>
      </c>
      <c r="E258" s="213" t="s">
        <v>471</v>
      </c>
      <c r="F258" s="214" t="s">
        <v>472</v>
      </c>
      <c r="G258" s="215" t="s">
        <v>150</v>
      </c>
      <c r="H258" s="216">
        <v>102.54000000000001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43</v>
      </c>
      <c r="O258" s="91"/>
      <c r="P258" s="222">
        <f>O258*H258</f>
        <v>0</v>
      </c>
      <c r="Q258" s="222">
        <v>0.00020000000000000001</v>
      </c>
      <c r="R258" s="222">
        <f>Q258*H258</f>
        <v>0.020508000000000002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188</v>
      </c>
      <c r="AT258" s="224" t="s">
        <v>127</v>
      </c>
      <c r="AU258" s="224" t="s">
        <v>132</v>
      </c>
      <c r="AY258" s="17" t="s">
        <v>124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132</v>
      </c>
      <c r="BK258" s="225">
        <f>ROUND(I258*H258,2)</f>
        <v>0</v>
      </c>
      <c r="BL258" s="17" t="s">
        <v>188</v>
      </c>
      <c r="BM258" s="224" t="s">
        <v>473</v>
      </c>
    </row>
    <row r="259" s="2" customFormat="1" ht="33" customHeight="1">
      <c r="A259" s="38"/>
      <c r="B259" s="39"/>
      <c r="C259" s="212" t="s">
        <v>474</v>
      </c>
      <c r="D259" s="212" t="s">
        <v>127</v>
      </c>
      <c r="E259" s="213" t="s">
        <v>475</v>
      </c>
      <c r="F259" s="214" t="s">
        <v>476</v>
      </c>
      <c r="G259" s="215" t="s">
        <v>150</v>
      </c>
      <c r="H259" s="216">
        <v>102.54000000000001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43</v>
      </c>
      <c r="O259" s="91"/>
      <c r="P259" s="222">
        <f>O259*H259</f>
        <v>0</v>
      </c>
      <c r="Q259" s="222">
        <v>0.00027999999999999998</v>
      </c>
      <c r="R259" s="222">
        <f>Q259*H259</f>
        <v>0.028711199999999999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188</v>
      </c>
      <c r="AT259" s="224" t="s">
        <v>127</v>
      </c>
      <c r="AU259" s="224" t="s">
        <v>132</v>
      </c>
      <c r="AY259" s="17" t="s">
        <v>124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132</v>
      </c>
      <c r="BK259" s="225">
        <f>ROUND(I259*H259,2)</f>
        <v>0</v>
      </c>
      <c r="BL259" s="17" t="s">
        <v>188</v>
      </c>
      <c r="BM259" s="224" t="s">
        <v>477</v>
      </c>
    </row>
    <row r="260" s="12" customFormat="1" ht="25.92" customHeight="1">
      <c r="A260" s="12"/>
      <c r="B260" s="196"/>
      <c r="C260" s="197"/>
      <c r="D260" s="198" t="s">
        <v>76</v>
      </c>
      <c r="E260" s="199" t="s">
        <v>478</v>
      </c>
      <c r="F260" s="199" t="s">
        <v>479</v>
      </c>
      <c r="G260" s="197"/>
      <c r="H260" s="197"/>
      <c r="I260" s="200"/>
      <c r="J260" s="201">
        <f>BK260</f>
        <v>0</v>
      </c>
      <c r="K260" s="197"/>
      <c r="L260" s="202"/>
      <c r="M260" s="203"/>
      <c r="N260" s="204"/>
      <c r="O260" s="204"/>
      <c r="P260" s="205">
        <f>SUM(P261:P263)</f>
        <v>0</v>
      </c>
      <c r="Q260" s="204"/>
      <c r="R260" s="205">
        <f>SUM(R261:R263)</f>
        <v>0</v>
      </c>
      <c r="S260" s="204"/>
      <c r="T260" s="206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131</v>
      </c>
      <c r="AT260" s="208" t="s">
        <v>76</v>
      </c>
      <c r="AU260" s="208" t="s">
        <v>77</v>
      </c>
      <c r="AY260" s="207" t="s">
        <v>124</v>
      </c>
      <c r="BK260" s="209">
        <f>SUM(BK261:BK263)</f>
        <v>0</v>
      </c>
    </row>
    <row r="261" s="2" customFormat="1" ht="16.5" customHeight="1">
      <c r="A261" s="38"/>
      <c r="B261" s="39"/>
      <c r="C261" s="212" t="s">
        <v>480</v>
      </c>
      <c r="D261" s="212" t="s">
        <v>127</v>
      </c>
      <c r="E261" s="213" t="s">
        <v>481</v>
      </c>
      <c r="F261" s="214" t="s">
        <v>482</v>
      </c>
      <c r="G261" s="215" t="s">
        <v>483</v>
      </c>
      <c r="H261" s="216">
        <v>8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43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484</v>
      </c>
      <c r="AT261" s="224" t="s">
        <v>127</v>
      </c>
      <c r="AU261" s="224" t="s">
        <v>82</v>
      </c>
      <c r="AY261" s="17" t="s">
        <v>124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132</v>
      </c>
      <c r="BK261" s="225">
        <f>ROUND(I261*H261,2)</f>
        <v>0</v>
      </c>
      <c r="BL261" s="17" t="s">
        <v>484</v>
      </c>
      <c r="BM261" s="224" t="s">
        <v>485</v>
      </c>
    </row>
    <row r="262" s="14" customFormat="1">
      <c r="A262" s="14"/>
      <c r="B262" s="249"/>
      <c r="C262" s="250"/>
      <c r="D262" s="228" t="s">
        <v>134</v>
      </c>
      <c r="E262" s="251" t="s">
        <v>1</v>
      </c>
      <c r="F262" s="252" t="s">
        <v>486</v>
      </c>
      <c r="G262" s="250"/>
      <c r="H262" s="251" t="s">
        <v>1</v>
      </c>
      <c r="I262" s="253"/>
      <c r="J262" s="250"/>
      <c r="K262" s="250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134</v>
      </c>
      <c r="AU262" s="258" t="s">
        <v>82</v>
      </c>
      <c r="AV262" s="14" t="s">
        <v>82</v>
      </c>
      <c r="AW262" s="14" t="s">
        <v>32</v>
      </c>
      <c r="AX262" s="14" t="s">
        <v>77</v>
      </c>
      <c r="AY262" s="258" t="s">
        <v>124</v>
      </c>
    </row>
    <row r="263" s="13" customFormat="1">
      <c r="A263" s="13"/>
      <c r="B263" s="226"/>
      <c r="C263" s="227"/>
      <c r="D263" s="228" t="s">
        <v>134</v>
      </c>
      <c r="E263" s="229" t="s">
        <v>1</v>
      </c>
      <c r="F263" s="230" t="s">
        <v>144</v>
      </c>
      <c r="G263" s="227"/>
      <c r="H263" s="231">
        <v>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134</v>
      </c>
      <c r="AU263" s="237" t="s">
        <v>82</v>
      </c>
      <c r="AV263" s="13" t="s">
        <v>132</v>
      </c>
      <c r="AW263" s="13" t="s">
        <v>32</v>
      </c>
      <c r="AX263" s="13" t="s">
        <v>82</v>
      </c>
      <c r="AY263" s="237" t="s">
        <v>124</v>
      </c>
    </row>
    <row r="264" s="12" customFormat="1" ht="25.92" customHeight="1">
      <c r="A264" s="12"/>
      <c r="B264" s="196"/>
      <c r="C264" s="197"/>
      <c r="D264" s="198" t="s">
        <v>76</v>
      </c>
      <c r="E264" s="199" t="s">
        <v>487</v>
      </c>
      <c r="F264" s="199" t="s">
        <v>488</v>
      </c>
      <c r="G264" s="197"/>
      <c r="H264" s="197"/>
      <c r="I264" s="200"/>
      <c r="J264" s="201">
        <f>BK264</f>
        <v>0</v>
      </c>
      <c r="K264" s="197"/>
      <c r="L264" s="202"/>
      <c r="M264" s="203"/>
      <c r="N264" s="204"/>
      <c r="O264" s="204"/>
      <c r="P264" s="205">
        <f>P265</f>
        <v>0</v>
      </c>
      <c r="Q264" s="204"/>
      <c r="R264" s="205">
        <f>R265</f>
        <v>0</v>
      </c>
      <c r="S264" s="204"/>
      <c r="T264" s="206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153</v>
      </c>
      <c r="AT264" s="208" t="s">
        <v>76</v>
      </c>
      <c r="AU264" s="208" t="s">
        <v>77</v>
      </c>
      <c r="AY264" s="207" t="s">
        <v>124</v>
      </c>
      <c r="BK264" s="209">
        <f>BK265</f>
        <v>0</v>
      </c>
    </row>
    <row r="265" s="12" customFormat="1" ht="22.8" customHeight="1">
      <c r="A265" s="12"/>
      <c r="B265" s="196"/>
      <c r="C265" s="197"/>
      <c r="D265" s="198" t="s">
        <v>76</v>
      </c>
      <c r="E265" s="210" t="s">
        <v>489</v>
      </c>
      <c r="F265" s="210" t="s">
        <v>490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P266</f>
        <v>0</v>
      </c>
      <c r="Q265" s="204"/>
      <c r="R265" s="205">
        <f>R266</f>
        <v>0</v>
      </c>
      <c r="S265" s="204"/>
      <c r="T265" s="206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153</v>
      </c>
      <c r="AT265" s="208" t="s">
        <v>76</v>
      </c>
      <c r="AU265" s="208" t="s">
        <v>82</v>
      </c>
      <c r="AY265" s="207" t="s">
        <v>124</v>
      </c>
      <c r="BK265" s="209">
        <f>BK266</f>
        <v>0</v>
      </c>
    </row>
    <row r="266" s="2" customFormat="1" ht="16.5" customHeight="1">
      <c r="A266" s="38"/>
      <c r="B266" s="39"/>
      <c r="C266" s="212" t="s">
        <v>491</v>
      </c>
      <c r="D266" s="212" t="s">
        <v>127</v>
      </c>
      <c r="E266" s="213" t="s">
        <v>492</v>
      </c>
      <c r="F266" s="214" t="s">
        <v>493</v>
      </c>
      <c r="G266" s="215" t="s">
        <v>494</v>
      </c>
      <c r="H266" s="216">
        <v>1</v>
      </c>
      <c r="I266" s="217"/>
      <c r="J266" s="218">
        <f>ROUND(I266*H266,2)</f>
        <v>0</v>
      </c>
      <c r="K266" s="219"/>
      <c r="L266" s="44"/>
      <c r="M266" s="270" t="s">
        <v>1</v>
      </c>
      <c r="N266" s="271" t="s">
        <v>43</v>
      </c>
      <c r="O266" s="272"/>
      <c r="P266" s="273">
        <f>O266*H266</f>
        <v>0</v>
      </c>
      <c r="Q266" s="273">
        <v>0</v>
      </c>
      <c r="R266" s="273">
        <f>Q266*H266</f>
        <v>0</v>
      </c>
      <c r="S266" s="273">
        <v>0</v>
      </c>
      <c r="T266" s="27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495</v>
      </c>
      <c r="AT266" s="224" t="s">
        <v>127</v>
      </c>
      <c r="AU266" s="224" t="s">
        <v>132</v>
      </c>
      <c r="AY266" s="17" t="s">
        <v>124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132</v>
      </c>
      <c r="BK266" s="225">
        <f>ROUND(I266*H266,2)</f>
        <v>0</v>
      </c>
      <c r="BL266" s="17" t="s">
        <v>495</v>
      </c>
      <c r="BM266" s="224" t="s">
        <v>496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Mac5qo8S9tOre56bZWlEapfopXXhLuutUSYQFVu+Va5lL07G6gcQoKZhiIg2igyXL7FwDVPbY+Pjj7TFV/qboA==" hashValue="1jgC0EveRxhErhKZZiYSmdkJ1YMyR181sAH18mgJ3+riIXu6SOx4lzaLV/MpUx4BzMVev8cFvFyEie/XvbWx8w==" algorithmName="SHA-512" password="CC35"/>
  <autoFilter ref="C130:K266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2023-06-07T14:51:08Z</dcterms:created>
  <dcterms:modified xsi:type="dcterms:W3CDTF">2023-06-07T14:51:12Z</dcterms:modified>
</cp:coreProperties>
</file>