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_OSOBNI SLOZKY\Trojak\Výběrové řízení\2023\2) Výběrové řízení\č. P23V005 - Rekonstrukce plynové kotelny v objektu MÚ Rotava na odběrné plynové zařízení pro vytápění a ohřev TV\1) Výzva a zadávací dokumentace\"/>
    </mc:Choice>
  </mc:AlternateContent>
  <bookViews>
    <workbookView xWindow="0" yWindow="0" windowWidth="24000" windowHeight="9735" tabRatio="500"/>
  </bookViews>
  <sheets>
    <sheet name="Položkový rozpočet" sheetId="1" r:id="rId1"/>
    <sheet name="Rekapitulace" sheetId="2" r:id="rId2"/>
    <sheet name="Krycí list" sheetId="3" r:id="rId3"/>
  </sheets>
  <definedNames>
    <definedName name="CenaK">'Krycí list'!$C$18</definedName>
    <definedName name="Datum">Rekapitulace!$D$1</definedName>
    <definedName name="NazevObjektu">'Položkový rozpočet'!$D$2</definedName>
    <definedName name="NazevObjektuR">Rekapitulace!$B$5</definedName>
    <definedName name="NazevStavby">'Položkový rozpočet'!$D$1</definedName>
    <definedName name="NazevStavbyR">Rekapitulace!$B$4</definedName>
    <definedName name="_xlnm.Print_Titles" localSheetId="0">'Položkový rozpočet'!$1:$5</definedName>
    <definedName name="PolBegin">'Položkový rozpočet'!$A$5</definedName>
    <definedName name="PolBeginR">Rekapitulace!$A$9</definedName>
    <definedName name="StrediskoK">'Krycí list'!$C$12</definedName>
    <definedName name="ZpracovalK">'Krycí list'!$F$31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74" i="1" l="1"/>
  <c r="H16" i="1"/>
  <c r="H8" i="1"/>
  <c r="H18" i="1"/>
  <c r="H20" i="1"/>
  <c r="H22" i="1"/>
  <c r="H24" i="1"/>
  <c r="C11" i="3" l="1"/>
  <c r="C10" i="3"/>
  <c r="A5" i="3"/>
  <c r="B19" i="2"/>
  <c r="A19" i="2"/>
  <c r="B18" i="2"/>
  <c r="A18" i="2"/>
  <c r="B17" i="2"/>
  <c r="A17" i="2"/>
  <c r="B16" i="2"/>
  <c r="A16" i="2"/>
  <c r="B15" i="2"/>
  <c r="A15" i="2"/>
  <c r="B14" i="2"/>
  <c r="A14" i="2"/>
  <c r="B13" i="2"/>
  <c r="A13" i="2"/>
  <c r="B12" i="2"/>
  <c r="A12" i="2"/>
  <c r="B11" i="2"/>
  <c r="A11" i="2"/>
  <c r="B10" i="2"/>
  <c r="A10" i="2"/>
  <c r="B9" i="2"/>
  <c r="A9" i="2"/>
  <c r="B5" i="2"/>
  <c r="B4" i="2"/>
  <c r="I276" i="1"/>
  <c r="D19" i="2" s="1"/>
  <c r="H276" i="1"/>
  <c r="C19" i="2" s="1"/>
  <c r="H272" i="1"/>
  <c r="I268" i="1"/>
  <c r="D18" i="2" s="1"/>
  <c r="H267" i="1"/>
  <c r="H264" i="1"/>
  <c r="H261" i="1"/>
  <c r="H259" i="1"/>
  <c r="H268" i="1" s="1"/>
  <c r="C18" i="2" s="1"/>
  <c r="I255" i="1"/>
  <c r="D17" i="2" s="1"/>
  <c r="H254" i="1"/>
  <c r="H252" i="1"/>
  <c r="H250" i="1"/>
  <c r="H248" i="1"/>
  <c r="H246" i="1"/>
  <c r="H244" i="1"/>
  <c r="H242" i="1"/>
  <c r="H240" i="1"/>
  <c r="H238" i="1"/>
  <c r="H235" i="1"/>
  <c r="H233" i="1"/>
  <c r="H231" i="1"/>
  <c r="H228" i="1"/>
  <c r="H226" i="1"/>
  <c r="H223" i="1"/>
  <c r="H221" i="1"/>
  <c r="H219" i="1"/>
  <c r="H217" i="1"/>
  <c r="H215" i="1"/>
  <c r="H213" i="1"/>
  <c r="H210" i="1"/>
  <c r="H207" i="1"/>
  <c r="H199" i="1"/>
  <c r="H194" i="1"/>
  <c r="I190" i="1"/>
  <c r="D16" i="2" s="1"/>
  <c r="H189" i="1"/>
  <c r="H185" i="1"/>
  <c r="H182" i="1"/>
  <c r="H179" i="1"/>
  <c r="H176" i="1"/>
  <c r="H174" i="1"/>
  <c r="H172" i="1"/>
  <c r="H170" i="1"/>
  <c r="H168" i="1"/>
  <c r="I164" i="1"/>
  <c r="D15" i="2" s="1"/>
  <c r="H163" i="1"/>
  <c r="H161" i="1"/>
  <c r="H153" i="1"/>
  <c r="H151" i="1"/>
  <c r="H149" i="1"/>
  <c r="H147" i="1"/>
  <c r="H144" i="1"/>
  <c r="H142" i="1"/>
  <c r="H139" i="1"/>
  <c r="H137" i="1"/>
  <c r="H134" i="1"/>
  <c r="H132" i="1"/>
  <c r="H130" i="1"/>
  <c r="H125" i="1"/>
  <c r="H122" i="1"/>
  <c r="H120" i="1"/>
  <c r="H164" i="1" s="1"/>
  <c r="C15" i="2" s="1"/>
  <c r="I108" i="1"/>
  <c r="D14" i="2" s="1"/>
  <c r="H107" i="1"/>
  <c r="H105" i="1"/>
  <c r="H103" i="1"/>
  <c r="H101" i="1"/>
  <c r="H98" i="1"/>
  <c r="H96" i="1"/>
  <c r="H94" i="1"/>
  <c r="H92" i="1"/>
  <c r="H90" i="1"/>
  <c r="H87" i="1"/>
  <c r="H84" i="1"/>
  <c r="H82" i="1"/>
  <c r="H108" i="1" s="1"/>
  <c r="C14" i="2" s="1"/>
  <c r="I78" i="1"/>
  <c r="D13" i="2" s="1"/>
  <c r="H77" i="1"/>
  <c r="H75" i="1"/>
  <c r="H73" i="1"/>
  <c r="H71" i="1"/>
  <c r="H69" i="1"/>
  <c r="H67" i="1"/>
  <c r="H65" i="1"/>
  <c r="H63" i="1"/>
  <c r="H61" i="1"/>
  <c r="H78" i="1" s="1"/>
  <c r="C13" i="2" s="1"/>
  <c r="I57" i="1"/>
  <c r="D12" i="2" s="1"/>
  <c r="H56" i="1"/>
  <c r="H54" i="1"/>
  <c r="H51" i="1"/>
  <c r="H49" i="1"/>
  <c r="H47" i="1"/>
  <c r="H45" i="1"/>
  <c r="H43" i="1"/>
  <c r="I39" i="1"/>
  <c r="D11" i="2" s="1"/>
  <c r="H38" i="1"/>
  <c r="H36" i="1"/>
  <c r="H34" i="1"/>
  <c r="H32" i="1"/>
  <c r="H29" i="1"/>
  <c r="I25" i="1"/>
  <c r="D10" i="2" s="1"/>
  <c r="H25" i="1"/>
  <c r="C10" i="2" s="1"/>
  <c r="I12" i="1"/>
  <c r="D9" i="2" s="1"/>
  <c r="H10" i="1"/>
  <c r="H57" i="1" l="1"/>
  <c r="C12" i="2" s="1"/>
  <c r="I282" i="1"/>
  <c r="C22" i="3" s="1"/>
  <c r="H12" i="1"/>
  <c r="H279" i="1" s="1"/>
  <c r="H39" i="1"/>
  <c r="C11" i="2" s="1"/>
  <c r="H190" i="1"/>
  <c r="C16" i="2" s="1"/>
  <c r="H255" i="1"/>
  <c r="C17" i="2" s="1"/>
  <c r="C9" i="2"/>
  <c r="D25" i="2"/>
  <c r="C19" i="3" l="1"/>
  <c r="C22" i="2"/>
  <c r="F279" i="1"/>
  <c r="F280" i="1" s="1"/>
  <c r="H280" i="1" l="1"/>
  <c r="H282" i="1" s="1"/>
  <c r="C21" i="3"/>
  <c r="C18" i="3" s="1"/>
  <c r="C23" i="2"/>
  <c r="C25" i="2" s="1"/>
  <c r="F282" i="1"/>
</calcChain>
</file>

<file path=xl/sharedStrings.xml><?xml version="1.0" encoding="utf-8"?>
<sst xmlns="http://schemas.openxmlformats.org/spreadsheetml/2006/main" count="409" uniqueCount="266">
  <si>
    <t>Stavba  :</t>
  </si>
  <si>
    <t xml:space="preserve">999 – Městský úřad Rotava, Sídliště 721                  </t>
  </si>
  <si>
    <t>Objekt   :</t>
  </si>
  <si>
    <t xml:space="preserve">9990010 - Vytápění a plyn                                         </t>
  </si>
  <si>
    <t>Poř.</t>
  </si>
  <si>
    <t>Číslo položky</t>
  </si>
  <si>
    <t>Název položky</t>
  </si>
  <si>
    <t>m.j.</t>
  </si>
  <si>
    <t>Výměra</t>
  </si>
  <si>
    <t>Cena/mj</t>
  </si>
  <si>
    <t>Cena celkem</t>
  </si>
  <si>
    <t>Hmotnost</t>
  </si>
  <si>
    <t xml:space="preserve">                                                  </t>
  </si>
  <si>
    <t xml:space="preserve">22-M ELEKTROMONTAZE-SLABOPROUD                    </t>
  </si>
  <si>
    <t xml:space="preserve">C0921         </t>
  </si>
  <si>
    <t xml:space="preserve">Dodávka regulačních prvků MaR                     </t>
  </si>
  <si>
    <t xml:space="preserve">kpl </t>
  </si>
  <si>
    <t xml:space="preserve">Montážní práce MaR, revize, oživení               </t>
  </si>
  <si>
    <t xml:space="preserve">a zaškolení                                       </t>
  </si>
  <si>
    <t>Oddíl celkem</t>
  </si>
  <si>
    <t xml:space="preserve">IZOLACE TEPELNE                                   </t>
  </si>
  <si>
    <t>C71346-2112/99</t>
  </si>
  <si>
    <t xml:space="preserve">Izol potrubí skruž PE spona DN 20                 </t>
  </si>
  <si>
    <t xml:space="preserve">m   </t>
  </si>
  <si>
    <t xml:space="preserve">28770194      </t>
  </si>
  <si>
    <t xml:space="preserve">Izolace Armstrong Tubolit DG 22/20                </t>
  </si>
  <si>
    <t>C71346-2114/99</t>
  </si>
  <si>
    <t xml:space="preserve">Izol potrubí skruž PE spona DN 32                 </t>
  </si>
  <si>
    <t xml:space="preserve">28702205      </t>
  </si>
  <si>
    <t xml:space="preserve">Izolace Armstrong Tubolit DG 35/20                </t>
  </si>
  <si>
    <t xml:space="preserve">C99871-3101   </t>
  </si>
  <si>
    <t xml:space="preserve">Přesun hm izol.tepel.výška  6m  *                 </t>
  </si>
  <si>
    <t xml:space="preserve">t   </t>
  </si>
  <si>
    <t xml:space="preserve">VNITRNI KANALIZACE                                </t>
  </si>
  <si>
    <t>C72117-4041/98</t>
  </si>
  <si>
    <t xml:space="preserve">Potrubí z PP HT Systém                            </t>
  </si>
  <si>
    <t xml:space="preserve">připojovací hrdlové DN 32                         </t>
  </si>
  <si>
    <t xml:space="preserve">R72122-1202   </t>
  </si>
  <si>
    <t xml:space="preserve">Mtž sifonu HL                                     </t>
  </si>
  <si>
    <t xml:space="preserve">ks  </t>
  </si>
  <si>
    <t xml:space="preserve">28701164      </t>
  </si>
  <si>
    <t xml:space="preserve">Sifon odkapáv.+sifon DN 32 HL 21                  </t>
  </si>
  <si>
    <t xml:space="preserve">C72129-0111   </t>
  </si>
  <si>
    <t xml:space="preserve">Zkouška těs kanal vodou -DN 125                   </t>
  </si>
  <si>
    <t xml:space="preserve">C99872-1101   </t>
  </si>
  <si>
    <t xml:space="preserve">Přesun hm kanalizace výška  6m  *                 </t>
  </si>
  <si>
    <t xml:space="preserve">VNITRNI VODOVOD                                   </t>
  </si>
  <si>
    <t>R72217-1221/02</t>
  </si>
  <si>
    <t xml:space="preserve">Potrubí PPR D 20/2,8 PN 16                        </t>
  </si>
  <si>
    <t>R72217-1223/01</t>
  </si>
  <si>
    <t xml:space="preserve">Potrubí PPR D 32/4,5 PN 16                        </t>
  </si>
  <si>
    <t xml:space="preserve">R72226-3414   </t>
  </si>
  <si>
    <t xml:space="preserve">Mtž vodoměr 100c závit G 1/2 jhm 10               </t>
  </si>
  <si>
    <t xml:space="preserve">kus </t>
  </si>
  <si>
    <t xml:space="preserve">38821770      </t>
  </si>
  <si>
    <t xml:space="preserve">Vodoměr podruž.1,5-SV 110 DN 15                   </t>
  </si>
  <si>
    <t xml:space="preserve">C72229-0226   </t>
  </si>
  <si>
    <t xml:space="preserve">Zkouška tlak potr -DN 50                          </t>
  </si>
  <si>
    <t xml:space="preserve">              </t>
  </si>
  <si>
    <t>+</t>
  </si>
  <si>
    <t xml:space="preserve">10+20                                              </t>
  </si>
  <si>
    <t xml:space="preserve">C72229-0234   </t>
  </si>
  <si>
    <t xml:space="preserve">Proplach a dezinfekce -DN 80                      </t>
  </si>
  <si>
    <t xml:space="preserve">C99872-2101   </t>
  </si>
  <si>
    <t xml:space="preserve">Přesun hm vodovod výška  6m   *                   </t>
  </si>
  <si>
    <t xml:space="preserve">VNITRNI PLYNOVOD                                  </t>
  </si>
  <si>
    <t xml:space="preserve">R72316-0224   </t>
  </si>
  <si>
    <t xml:space="preserve">Potrubí ocelové závitové svař DN15                          </t>
  </si>
  <si>
    <t xml:space="preserve">R72316-0228   </t>
  </si>
  <si>
    <t xml:space="preserve">Potrubí ocelové závitové svař DN20                        </t>
  </si>
  <si>
    <t xml:space="preserve">R72316-0252   </t>
  </si>
  <si>
    <t xml:space="preserve">Potrubí ocelové závitové svař DN65                     </t>
  </si>
  <si>
    <t xml:space="preserve">C72323-9102   </t>
  </si>
  <si>
    <t xml:space="preserve">Mtž plyn armatur 2 závit G 3/4                    </t>
  </si>
  <si>
    <t xml:space="preserve">55139031      </t>
  </si>
  <si>
    <t xml:space="preserve">Kohout plynový Futurgas 80014 G 3/4"              </t>
  </si>
  <si>
    <t xml:space="preserve">R72316-0236   </t>
  </si>
  <si>
    <t xml:space="preserve">Potrubí ocelové závitové svař DN32                 </t>
  </si>
  <si>
    <t xml:space="preserve">C72319-0907   </t>
  </si>
  <si>
    <t xml:space="preserve">Odvzdušnění a napuštění plyn potr                 </t>
  </si>
  <si>
    <t xml:space="preserve">C72319-0909   </t>
  </si>
  <si>
    <t xml:space="preserve">Tlak zkouš plyn potr                              </t>
  </si>
  <si>
    <t xml:space="preserve">C99872-3101   </t>
  </si>
  <si>
    <t xml:space="preserve">Plynovod přesun hmot výška -6m                    </t>
  </si>
  <si>
    <t xml:space="preserve">KOTELNY                                           </t>
  </si>
  <si>
    <t xml:space="preserve">C73124-9126   </t>
  </si>
  <si>
    <t xml:space="preserve">Mtž oc ktl kap plv -52kW                          </t>
  </si>
  <si>
    <t>soub</t>
  </si>
  <si>
    <t xml:space="preserve">48500463      </t>
  </si>
  <si>
    <t xml:space="preserve">Kotel kondenzační nástěnný            </t>
  </si>
  <si>
    <t xml:space="preserve">5-46kW                                            </t>
  </si>
  <si>
    <t xml:space="preserve">C0-HZS        </t>
  </si>
  <si>
    <t xml:space="preserve">Hodinové zúčtovací sazby                          </t>
  </si>
  <si>
    <t xml:space="preserve">hod </t>
  </si>
  <si>
    <t xml:space="preserve">Uvedení kotlů do provozu                          </t>
  </si>
  <si>
    <t xml:space="preserve">R73443-1111   </t>
  </si>
  <si>
    <t xml:space="preserve">Montáž regulace                                   </t>
  </si>
  <si>
    <t xml:space="preserve">48499846      </t>
  </si>
  <si>
    <t xml:space="preserve">Ekvitermní venkovní čidlo                         </t>
  </si>
  <si>
    <t xml:space="preserve">48498407      </t>
  </si>
  <si>
    <t xml:space="preserve">Čidlo teploty zásobníku TV do jímky               </t>
  </si>
  <si>
    <t xml:space="preserve">48498330      </t>
  </si>
  <si>
    <t xml:space="preserve">Příložné čidlo teploty                            </t>
  </si>
  <si>
    <t xml:space="preserve">48496293      </t>
  </si>
  <si>
    <t xml:space="preserve">Sada odkouření pro 2 kotle v kaskádě              </t>
  </si>
  <si>
    <t xml:space="preserve">D 80/125                                          </t>
  </si>
  <si>
    <t xml:space="preserve">48498581      </t>
  </si>
  <si>
    <t xml:space="preserve">Plastové odkouření D 125                          </t>
  </si>
  <si>
    <t xml:space="preserve">48497399      </t>
  </si>
  <si>
    <t xml:space="preserve">Komínová hlavice D 125                            </t>
  </si>
  <si>
    <t xml:space="preserve">Montáž spalinových cest vč.revize                 </t>
  </si>
  <si>
    <t xml:space="preserve">C99873-1101   </t>
  </si>
  <si>
    <t xml:space="preserve">Kotelny presun hmot vyska -6m                     </t>
  </si>
  <si>
    <t xml:space="preserve">STROJOVNY                                         </t>
  </si>
  <si>
    <t xml:space="preserve">C73420-9115   </t>
  </si>
  <si>
    <t xml:space="preserve">Mtž 2závit armatury G 1                           </t>
  </si>
  <si>
    <t xml:space="preserve">R73234-3211   </t>
  </si>
  <si>
    <t xml:space="preserve">Mtž zásob.nádrže TUV  300l                        </t>
  </si>
  <si>
    <t xml:space="preserve">48496161      </t>
  </si>
  <si>
    <t xml:space="preserve">Zásob.ohřívač užitkové vody 300 lit.               </t>
  </si>
  <si>
    <t xml:space="preserve">R73233-1513   </t>
  </si>
  <si>
    <t xml:space="preserve">Mtž nád exp tlak 18l                              </t>
  </si>
  <si>
    <t xml:space="preserve">C73420-9114   </t>
  </si>
  <si>
    <t xml:space="preserve">Mtž 2závit armatury G 3/4                         </t>
  </si>
  <si>
    <t xml:space="preserve">48496977      </t>
  </si>
  <si>
    <t xml:space="preserve">Přísl. průtočná armatura G 3/4"                   </t>
  </si>
  <si>
    <t xml:space="preserve">48500464      </t>
  </si>
  <si>
    <t xml:space="preserve">Kombi.rozděl+sběrač G6/4"-1x1“ + 2x5/4"              </t>
  </si>
  <si>
    <t xml:space="preserve">přívod z pravé strany                              </t>
  </si>
  <si>
    <t xml:space="preserve">48500465      </t>
  </si>
  <si>
    <t xml:space="preserve">Izolační pouzdro pro rozdělov+sběrač              </t>
  </si>
  <si>
    <t xml:space="preserve">48500466      </t>
  </si>
  <si>
    <t xml:space="preserve">Nástěnná konzola pro modul              </t>
  </si>
  <si>
    <t xml:space="preserve">80-120                                            </t>
  </si>
  <si>
    <t xml:space="preserve">Montáž rozděl.+sběrače vč.izolace                 </t>
  </si>
  <si>
    <t xml:space="preserve">48500467      </t>
  </si>
  <si>
    <t xml:space="preserve">Hydr.vyrov.tlaků HVDT II 8m3/h                    </t>
  </si>
  <si>
    <t xml:space="preserve">včetně izolace                                    </t>
  </si>
  <si>
    <t xml:space="preserve">Montáž hydraul.vyrov.dynam.tlaků                  </t>
  </si>
  <si>
    <t xml:space="preserve">48500609      </t>
  </si>
  <si>
    <t xml:space="preserve">Magnet.odlučovač nečist+kalu G1"                  </t>
  </si>
  <si>
    <t xml:space="preserve">C73242-9111   </t>
  </si>
  <si>
    <t xml:space="preserve">Mtž čerp oběh  DN25                               </t>
  </si>
  <si>
    <t>230V/50Hz</t>
  </si>
  <si>
    <t xml:space="preserve">42697260      </t>
  </si>
  <si>
    <t xml:space="preserve">Čerpadlo cirkulační DN25, H=4,5m, Q=6m3/h                  </t>
  </si>
  <si>
    <t xml:space="preserve">C99873-2101   </t>
  </si>
  <si>
    <t xml:space="preserve">Strojovny přesun hmot výška -6m                   </t>
  </si>
  <si>
    <t xml:space="preserve">ROZVOD POTRUBI                                    </t>
  </si>
  <si>
    <t xml:space="preserve">C73311-1215   </t>
  </si>
  <si>
    <t xml:space="preserve">Potr záv zes kotelny,stroj DN 25                  </t>
  </si>
  <si>
    <t xml:space="preserve">C73311-1218   </t>
  </si>
  <si>
    <t xml:space="preserve">Potr záv zes kotelny,stroj DN 40                 </t>
  </si>
  <si>
    <t xml:space="preserve">C73319-0107   </t>
  </si>
  <si>
    <t xml:space="preserve">Tlak zkouška potr závit DN 25                   </t>
  </si>
  <si>
    <t xml:space="preserve">C73319-0108   </t>
  </si>
  <si>
    <t xml:space="preserve">Tlak zkouška potr závit DN 40                    </t>
  </si>
  <si>
    <t>C73322-3204/98</t>
  </si>
  <si>
    <t xml:space="preserve">Potrubí z trubek měděných tvrdých                 </t>
  </si>
  <si>
    <t xml:space="preserve">tvrdým pájením pr. 22/1                           </t>
  </si>
  <si>
    <t>C73322-3205/98</t>
  </si>
  <si>
    <t xml:space="preserve">Potrubí z trubek ocelových               </t>
  </si>
  <si>
    <t xml:space="preserve">tavné svařování 1/2“ - 1“                        </t>
  </si>
  <si>
    <t>C73322-3206/98</t>
  </si>
  <si>
    <t>tavné svařování 5/4“ - 2,5“</t>
  </si>
  <si>
    <t>C73339-1101/98</t>
  </si>
  <si>
    <t xml:space="preserve">Tlakové zkoušky potrubí                           </t>
  </si>
  <si>
    <t xml:space="preserve">z trubek plastových pr. do 32/2,9                 </t>
  </si>
  <si>
    <t xml:space="preserve">2+10+8                                            </t>
  </si>
  <si>
    <t xml:space="preserve">C99873-3101   </t>
  </si>
  <si>
    <t xml:space="preserve">Potrubí přesun hmot výška -6m                     </t>
  </si>
  <si>
    <t xml:space="preserve">ARMATURY                                          </t>
  </si>
  <si>
    <t xml:space="preserve">C73420-9125   </t>
  </si>
  <si>
    <t xml:space="preserve">Mtž 3závit armatury G 1"                          </t>
  </si>
  <si>
    <t xml:space="preserve">C73420-9124   </t>
  </si>
  <si>
    <t xml:space="preserve">Mtž 3závit armatury G 1"                        </t>
  </si>
  <si>
    <t xml:space="preserve">C73420-9103   </t>
  </si>
  <si>
    <t xml:space="preserve">Mtž 1závit armatury G 1/2                         </t>
  </si>
  <si>
    <t xml:space="preserve">2+2+2+2+1                                   </t>
  </si>
  <si>
    <t xml:space="preserve">55196174      </t>
  </si>
  <si>
    <t xml:space="preserve">Kohout vypouštěcí D 1/2"              </t>
  </si>
  <si>
    <t xml:space="preserve">9                                      </t>
  </si>
  <si>
    <t xml:space="preserve">48496062      </t>
  </si>
  <si>
    <t xml:space="preserve">Vent.aut.odvzdušňovací 1/2"              </t>
  </si>
  <si>
    <t xml:space="preserve">C73420-9113   </t>
  </si>
  <si>
    <t xml:space="preserve">Mtž 2závit armatury G 1/2                         </t>
  </si>
  <si>
    <t xml:space="preserve">55121192      </t>
  </si>
  <si>
    <t xml:space="preserve">Kulový kohout G1/2"              </t>
  </si>
  <si>
    <t xml:space="preserve">Mtž 2závit armatury G 1“                      </t>
  </si>
  <si>
    <t xml:space="preserve">55196755      </t>
  </si>
  <si>
    <t xml:space="preserve">Ventil regulační DN 25 bez vyp.               </t>
  </si>
  <si>
    <t xml:space="preserve">5+9+4+2                                </t>
  </si>
  <si>
    <t xml:space="preserve">55196347      </t>
  </si>
  <si>
    <t xml:space="preserve">Ventil pojišť.  3/4" x 1" 8,0 bar              </t>
  </si>
  <si>
    <t xml:space="preserve">55121193      </t>
  </si>
  <si>
    <t xml:space="preserve">Kulový kohout G1"                </t>
  </si>
  <si>
    <t xml:space="preserve">4+3+5+2                                   </t>
  </si>
  <si>
    <t xml:space="preserve">42296033      </t>
  </si>
  <si>
    <t xml:space="preserve">Filtr potrubní    G 1"                    </t>
  </si>
  <si>
    <t xml:space="preserve">42296115      </t>
  </si>
  <si>
    <t xml:space="preserve">Klapka zpětná G 1"                  </t>
  </si>
  <si>
    <t xml:space="preserve">C73420-9116   </t>
  </si>
  <si>
    <t xml:space="preserve">Mtž 2závit armatury G 5/4                         </t>
  </si>
  <si>
    <t xml:space="preserve">1+3+1+1                                      </t>
  </si>
  <si>
    <t xml:space="preserve">55196382      </t>
  </si>
  <si>
    <t xml:space="preserve">Ventil pojišť. G 1"x5/4" 2,5 bar              </t>
  </si>
  <si>
    <t xml:space="preserve">55121194      </t>
  </si>
  <si>
    <t xml:space="preserve">Kulový kohout G5/4"              </t>
  </si>
  <si>
    <t xml:space="preserve">42297092      </t>
  </si>
  <si>
    <t xml:space="preserve">Filtr závitový G 5/4"               </t>
  </si>
  <si>
    <t xml:space="preserve">42296121      </t>
  </si>
  <si>
    <t xml:space="preserve">Klapka zpětná G 5/4"                </t>
  </si>
  <si>
    <t xml:space="preserve">55121208      </t>
  </si>
  <si>
    <t xml:space="preserve">Ventil vyvaž. STAD DN 32mm bez vypou              </t>
  </si>
  <si>
    <t xml:space="preserve">C73420-9118   </t>
  </si>
  <si>
    <t xml:space="preserve">Mtž 2závit armatury G 6/4“                           </t>
  </si>
  <si>
    <t xml:space="preserve">55121196      </t>
  </si>
  <si>
    <t xml:space="preserve">Kulovy kohout  G6/4"                </t>
  </si>
  <si>
    <t xml:space="preserve">C73441-9111   </t>
  </si>
  <si>
    <t xml:space="preserve">Mtž teploměru š pouzdr nebo 2kov                  </t>
  </si>
  <si>
    <t xml:space="preserve">40596008      </t>
  </si>
  <si>
    <t xml:space="preserve">Teploměr TU 100 0-120 st C                        </t>
  </si>
  <si>
    <t xml:space="preserve">RŮZNÉ                                             </t>
  </si>
  <si>
    <t xml:space="preserve">Úprava NTL plynovodu pro připojení kotlů               </t>
  </si>
  <si>
    <t xml:space="preserve">Revize plynu včetně revizní zprávy                </t>
  </si>
  <si>
    <t xml:space="preserve">Hodinové zúčtovací sazby-dmtž stávaj.zařízení                         </t>
  </si>
  <si>
    <t xml:space="preserve">(kotle,zásobníku TV+technolog) vč.likvidace         </t>
  </si>
  <si>
    <t xml:space="preserve">D+M pomoc.ocel závěsů a objímek                   </t>
  </si>
  <si>
    <t xml:space="preserve">DOPOČTY PRIRAZEK                                  </t>
  </si>
  <si>
    <t xml:space="preserve">C0941/01      </t>
  </si>
  <si>
    <t xml:space="preserve">Vrn HSV - zednické výpomoce                       </t>
  </si>
  <si>
    <t xml:space="preserve">C0942         </t>
  </si>
  <si>
    <t xml:space="preserve">VRN HSV - zařízení staveniště  2,3%               </t>
  </si>
  <si>
    <t xml:space="preserve">TKč </t>
  </si>
  <si>
    <t xml:space="preserve">/zadá se absol.částka základny/                   </t>
  </si>
  <si>
    <t>REKAPITULACE:</t>
  </si>
  <si>
    <t>Celkem</t>
  </si>
  <si>
    <t>Cena bez DPH:</t>
  </si>
  <si>
    <t>Daň z přidané hodnoty:</t>
  </si>
  <si>
    <t>Cena včetně DPH:</t>
  </si>
  <si>
    <t>Ing.Daniel Kadlec</t>
  </si>
  <si>
    <t xml:space="preserve">                                          R E K A P I T U L A C E</t>
  </si>
  <si>
    <t xml:space="preserve">                    NABÍDKOVÉHO ROZPOČTU VČ. VÝKAZU VÝMĚR</t>
  </si>
  <si>
    <t>Stavba :</t>
  </si>
  <si>
    <t>Objekt :</t>
  </si>
  <si>
    <t>Číslo</t>
  </si>
  <si>
    <t>Název stavebního oddílu</t>
  </si>
  <si>
    <t>Nabídková cena</t>
  </si>
  <si>
    <t>DPH 21%:</t>
  </si>
  <si>
    <t>NORMEX MANAGER</t>
  </si>
  <si>
    <t>(C) NORMEX Praha</t>
  </si>
  <si>
    <t>Rozpočet a NZ</t>
  </si>
  <si>
    <t>software &amp; normy</t>
  </si>
  <si>
    <t xml:space="preserve">VÝKAZ  VÝMĚR  </t>
  </si>
  <si>
    <t>Stavba:</t>
  </si>
  <si>
    <t>Objekt:</t>
  </si>
  <si>
    <t xml:space="preserve">            </t>
  </si>
  <si>
    <t>Cena včetně DPH :</t>
  </si>
  <si>
    <t>Kč</t>
  </si>
  <si>
    <t>21% daň z PH :</t>
  </si>
  <si>
    <t>Hmotnost :</t>
  </si>
  <si>
    <t>T</t>
  </si>
  <si>
    <t>Zpracoval:</t>
  </si>
  <si>
    <t xml:space="preserve">Hlaváčková          </t>
  </si>
  <si>
    <t>Dne:</t>
  </si>
  <si>
    <t xml:space="preserve"> vč.izolace  +elektr. topné těleso  3f (400v) 2kW - 10kW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</si>
</sst>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\ %"/>
    <numFmt numFmtId="166" formatCode="[$-405]d/m/yyyy"/>
    <numFmt numFmtId="167" formatCode="#,##0.000"/>
  </numFmts>
  <fonts count="8" x14ac:knownFonts="1">
    <font>
      <sz val="10"/>
      <name val="Arial CE"/>
      <charset val="238"/>
    </font>
    <font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b/>
      <sz val="18"/>
      <name val="Arial CE"/>
      <family val="2"/>
      <charset val="238"/>
    </font>
    <font>
      <b/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49" fontId="1" fillId="0" borderId="0" xfId="0" applyNumberFormat="1" applyFont="1"/>
    <xf numFmtId="4" fontId="1" fillId="0" borderId="0" xfId="0" applyNumberFormat="1" applyFont="1"/>
    <xf numFmtId="164" fontId="1" fillId="0" borderId="0" xfId="0" applyNumberFormat="1" applyFont="1"/>
    <xf numFmtId="0" fontId="2" fillId="0" borderId="1" xfId="0" applyFont="1" applyBorder="1" applyAlignment="1"/>
    <xf numFmtId="49" fontId="2" fillId="0" borderId="2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0" xfId="0" applyFont="1" applyAlignment="1"/>
    <xf numFmtId="49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 applyBorder="1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" fontId="2" fillId="0" borderId="0" xfId="0" applyNumberFormat="1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49" fontId="1" fillId="0" borderId="4" xfId="0" applyNumberFormat="1" applyFont="1" applyBorder="1"/>
    <xf numFmtId="0" fontId="1" fillId="0" borderId="4" xfId="0" applyFont="1" applyBorder="1"/>
    <xf numFmtId="4" fontId="1" fillId="0" borderId="4" xfId="0" applyNumberFormat="1" applyFont="1" applyBorder="1"/>
    <xf numFmtId="164" fontId="3" fillId="0" borderId="3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3" fillId="0" borderId="4" xfId="0" applyNumberFormat="1" applyFont="1" applyBorder="1" applyAlignment="1">
      <alignment horizontal="right" vertical="center"/>
    </xf>
    <xf numFmtId="165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9" fontId="3" fillId="0" borderId="3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2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2" fontId="4" fillId="0" borderId="8" xfId="0" applyNumberFormat="1" applyFont="1" applyBorder="1" applyAlignment="1">
      <alignment vertical="center"/>
    </xf>
    <xf numFmtId="4" fontId="4" fillId="0" borderId="8" xfId="0" applyNumberFormat="1" applyFont="1" applyBorder="1" applyAlignment="1">
      <alignment vertical="center"/>
    </xf>
    <xf numFmtId="164" fontId="4" fillId="0" borderId="9" xfId="0" applyNumberFormat="1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4" fontId="3" fillId="0" borderId="8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0" fontId="0" fillId="0" borderId="0" xfId="0"/>
    <xf numFmtId="4" fontId="0" fillId="0" borderId="0" xfId="0" applyNumberFormat="1"/>
    <xf numFmtId="164" fontId="0" fillId="0" borderId="0" xfId="0" applyNumberFormat="1"/>
    <xf numFmtId="166" fontId="1" fillId="0" borderId="0" xfId="0" applyNumberFormat="1" applyFont="1"/>
    <xf numFmtId="0" fontId="5" fillId="0" borderId="0" xfId="0" applyFont="1"/>
    <xf numFmtId="0" fontId="1" fillId="0" borderId="0" xfId="0" applyFont="1"/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164" fontId="3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0" xfId="0" applyFont="1" applyAlignment="1">
      <alignment horizontal="right"/>
    </xf>
    <xf numFmtId="0" fontId="6" fillId="0" borderId="0" xfId="0" applyFont="1"/>
    <xf numFmtId="49" fontId="0" fillId="0" borderId="0" xfId="0" applyNumberFormat="1"/>
    <xf numFmtId="0" fontId="0" fillId="0" borderId="0" xfId="0" applyFont="1" applyAlignment="1">
      <alignment horizontal="left"/>
    </xf>
    <xf numFmtId="0" fontId="7" fillId="0" borderId="0" xfId="0" applyFont="1"/>
    <xf numFmtId="0" fontId="7" fillId="0" borderId="4" xfId="0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0" fillId="0" borderId="0" xfId="0" applyNumberFormat="1"/>
    <xf numFmtId="167" fontId="0" fillId="0" borderId="0" xfId="0" applyNumberFormat="1"/>
    <xf numFmtId="166" fontId="0" fillId="0" borderId="0" xfId="0" applyNumberFormat="1" applyAlignment="1">
      <alignment horizontal="left"/>
    </xf>
    <xf numFmtId="4" fontId="1" fillId="2" borderId="0" xfId="0" applyNumberFormat="1" applyFont="1" applyFill="1"/>
    <xf numFmtId="4" fontId="3" fillId="3" borderId="4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83"/>
  <sheetViews>
    <sheetView tabSelected="1" topLeftCell="A256" zoomScaleNormal="100" workbookViewId="0">
      <selection activeCell="N275" sqref="N275"/>
    </sheetView>
  </sheetViews>
  <sheetFormatPr defaultRowHeight="12.75" x14ac:dyDescent="0.2"/>
  <cols>
    <col min="1" max="1" width="3.7109375" style="1" customWidth="1"/>
    <col min="2" max="2" width="12.140625" style="2" customWidth="1"/>
    <col min="3" max="3" width="1.28515625" style="1" customWidth="1"/>
    <col min="4" max="4" width="29" style="2" customWidth="1"/>
    <col min="5" max="5" width="3.5703125" style="1" customWidth="1"/>
    <col min="6" max="6" width="9.7109375" style="3" customWidth="1"/>
    <col min="7" max="7" width="8.5703125" style="3" customWidth="1"/>
    <col min="8" max="8" width="10.28515625" style="3" customWidth="1"/>
    <col min="9" max="9" width="8.5703125" style="4" customWidth="1"/>
    <col min="10" max="1025" width="9.140625" style="1" customWidth="1"/>
  </cols>
  <sheetData>
    <row r="1" spans="1:15" x14ac:dyDescent="0.2">
      <c r="A1" s="1" t="s">
        <v>0</v>
      </c>
      <c r="D1" s="2" t="s">
        <v>1</v>
      </c>
    </row>
    <row r="2" spans="1:15" x14ac:dyDescent="0.2">
      <c r="A2" s="1" t="s">
        <v>2</v>
      </c>
      <c r="D2" s="2" t="s">
        <v>3</v>
      </c>
    </row>
    <row r="4" spans="1:15" x14ac:dyDescent="0.2">
      <c r="A4" s="5" t="s">
        <v>4</v>
      </c>
      <c r="B4" s="6" t="s">
        <v>5</v>
      </c>
      <c r="C4" s="7"/>
      <c r="D4" s="8" t="s">
        <v>6</v>
      </c>
      <c r="E4" s="9" t="s">
        <v>7</v>
      </c>
      <c r="F4" s="10" t="s">
        <v>8</v>
      </c>
      <c r="G4" s="10" t="s">
        <v>9</v>
      </c>
      <c r="H4" s="10" t="s">
        <v>10</v>
      </c>
      <c r="I4" s="11" t="s">
        <v>11</v>
      </c>
    </row>
    <row r="5" spans="1:15" x14ac:dyDescent="0.2">
      <c r="A5" s="12"/>
      <c r="B5" s="13" t="s">
        <v>12</v>
      </c>
      <c r="C5" s="14"/>
      <c r="D5" s="15"/>
      <c r="E5" s="12"/>
      <c r="F5" s="16"/>
      <c r="G5" s="16"/>
      <c r="H5" s="17"/>
    </row>
    <row r="6" spans="1:15" x14ac:dyDescent="0.2">
      <c r="A6" s="18">
        <v>622</v>
      </c>
      <c r="B6" s="19" t="s">
        <v>13</v>
      </c>
      <c r="F6" s="20"/>
    </row>
    <row r="8" spans="1:15" x14ac:dyDescent="0.2">
      <c r="A8" s="1">
        <v>1</v>
      </c>
      <c r="B8" s="2" t="s">
        <v>14</v>
      </c>
      <c r="D8" s="2" t="s">
        <v>15</v>
      </c>
      <c r="E8" s="1" t="s">
        <v>16</v>
      </c>
      <c r="F8" s="3">
        <v>1</v>
      </c>
      <c r="G8" s="71"/>
      <c r="H8" s="3">
        <f>F8*G8</f>
        <v>0</v>
      </c>
      <c r="I8" s="4">
        <v>0</v>
      </c>
    </row>
    <row r="9" spans="1:1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</row>
    <row r="10" spans="1:15" x14ac:dyDescent="0.2">
      <c r="A10" s="1">
        <v>2</v>
      </c>
      <c r="B10" s="2" t="s">
        <v>14</v>
      </c>
      <c r="D10" s="2" t="s">
        <v>17</v>
      </c>
      <c r="E10" s="1" t="s">
        <v>16</v>
      </c>
      <c r="F10" s="3">
        <v>1</v>
      </c>
      <c r="G10" s="71"/>
      <c r="H10" s="3">
        <f>F10*G10</f>
        <v>0</v>
      </c>
      <c r="I10" s="4">
        <v>0</v>
      </c>
    </row>
    <row r="11" spans="1:15" x14ac:dyDescent="0.2">
      <c r="D11" s="2" t="s">
        <v>18</v>
      </c>
    </row>
    <row r="12" spans="1:15" x14ac:dyDescent="0.2">
      <c r="A12" s="21" t="s">
        <v>19</v>
      </c>
      <c r="B12" s="22"/>
      <c r="C12" s="23"/>
      <c r="D12" s="22"/>
      <c r="E12" s="23"/>
      <c r="F12" s="24"/>
      <c r="G12" s="24"/>
      <c r="H12" s="72">
        <f>SUM(H7:H11)</f>
        <v>0</v>
      </c>
      <c r="I12" s="25">
        <f>SUM(I7:I11)</f>
        <v>0</v>
      </c>
    </row>
    <row r="13" spans="1:15" x14ac:dyDescent="0.2">
      <c r="B13" s="19" t="s">
        <v>12</v>
      </c>
    </row>
    <row r="14" spans="1:15" x14ac:dyDescent="0.2">
      <c r="A14" s="18">
        <v>713</v>
      </c>
      <c r="B14" s="19" t="s">
        <v>20</v>
      </c>
    </row>
    <row r="16" spans="1:15" x14ac:dyDescent="0.2">
      <c r="A16" s="1">
        <v>3</v>
      </c>
      <c r="B16" s="2" t="s">
        <v>21</v>
      </c>
      <c r="D16" s="2" t="s">
        <v>22</v>
      </c>
      <c r="E16" s="1" t="s">
        <v>23</v>
      </c>
      <c r="F16" s="3">
        <v>8</v>
      </c>
      <c r="G16" s="71"/>
      <c r="H16" s="3">
        <f>F16*G16</f>
        <v>0</v>
      </c>
      <c r="I16" s="4">
        <v>2.4000000000000001E-4</v>
      </c>
    </row>
    <row r="18" spans="1:9" x14ac:dyDescent="0.2">
      <c r="A18" s="1">
        <v>4</v>
      </c>
      <c r="B18" s="2" t="s">
        <v>24</v>
      </c>
      <c r="D18" s="2" t="s">
        <v>25</v>
      </c>
      <c r="E18" s="1" t="s">
        <v>23</v>
      </c>
      <c r="F18" s="3">
        <v>8</v>
      </c>
      <c r="G18" s="71"/>
      <c r="H18" s="3">
        <f>F18*G18</f>
        <v>0</v>
      </c>
      <c r="I18" s="4">
        <v>0</v>
      </c>
    </row>
    <row r="20" spans="1:9" x14ac:dyDescent="0.2">
      <c r="A20" s="1">
        <v>5</v>
      </c>
      <c r="B20" s="2" t="s">
        <v>26</v>
      </c>
      <c r="D20" s="2" t="s">
        <v>27</v>
      </c>
      <c r="E20" s="1" t="s">
        <v>23</v>
      </c>
      <c r="F20" s="3">
        <v>16</v>
      </c>
      <c r="G20" s="71"/>
      <c r="H20" s="3">
        <f>F20*G20</f>
        <v>0</v>
      </c>
      <c r="I20" s="4">
        <v>4.8000000000000001E-4</v>
      </c>
    </row>
    <row r="22" spans="1:9" x14ac:dyDescent="0.2">
      <c r="A22" s="1">
        <v>6</v>
      </c>
      <c r="B22" s="2" t="s">
        <v>28</v>
      </c>
      <c r="D22" s="2" t="s">
        <v>29</v>
      </c>
      <c r="E22" s="1" t="s">
        <v>23</v>
      </c>
      <c r="F22" s="3">
        <v>16</v>
      </c>
      <c r="G22" s="71"/>
      <c r="H22" s="3">
        <f>F22*G22</f>
        <v>0</v>
      </c>
      <c r="I22" s="4">
        <v>0</v>
      </c>
    </row>
    <row r="24" spans="1:9" x14ac:dyDescent="0.2">
      <c r="A24" s="1">
        <v>7</v>
      </c>
      <c r="B24" s="2" t="s">
        <v>30</v>
      </c>
      <c r="D24" s="2" t="s">
        <v>31</v>
      </c>
      <c r="E24" s="1" t="s">
        <v>32</v>
      </c>
      <c r="F24" s="3">
        <v>1E-3</v>
      </c>
      <c r="G24" s="71"/>
      <c r="H24" s="3">
        <f>F24*G24</f>
        <v>0</v>
      </c>
      <c r="I24" s="4">
        <v>0</v>
      </c>
    </row>
    <row r="25" spans="1:9" x14ac:dyDescent="0.2">
      <c r="A25" s="21" t="s">
        <v>19</v>
      </c>
      <c r="B25" s="22"/>
      <c r="C25" s="23"/>
      <c r="D25" s="22"/>
      <c r="E25" s="23"/>
      <c r="F25" s="24"/>
      <c r="G25" s="24"/>
      <c r="H25" s="72">
        <f>SUM(H15:H24)</f>
        <v>0</v>
      </c>
      <c r="I25" s="25">
        <f>SUM(I15:I24)</f>
        <v>7.2000000000000005E-4</v>
      </c>
    </row>
    <row r="26" spans="1:9" x14ac:dyDescent="0.2">
      <c r="B26" s="19" t="s">
        <v>12</v>
      </c>
    </row>
    <row r="27" spans="1:9" x14ac:dyDescent="0.2">
      <c r="A27" s="18">
        <v>721</v>
      </c>
      <c r="B27" s="19" t="s">
        <v>33</v>
      </c>
    </row>
    <row r="29" spans="1:9" x14ac:dyDescent="0.2">
      <c r="A29" s="1">
        <v>8</v>
      </c>
      <c r="B29" s="2" t="s">
        <v>34</v>
      </c>
      <c r="D29" s="2" t="s">
        <v>35</v>
      </c>
      <c r="E29" s="1" t="s">
        <v>23</v>
      </c>
      <c r="F29" s="3">
        <v>6</v>
      </c>
      <c r="G29" s="71"/>
      <c r="H29" s="3">
        <f>F29*G29</f>
        <v>0</v>
      </c>
      <c r="I29" s="4">
        <v>2.6800000000000001E-3</v>
      </c>
    </row>
    <row r="30" spans="1:9" x14ac:dyDescent="0.2">
      <c r="D30" s="2" t="s">
        <v>36</v>
      </c>
    </row>
    <row r="32" spans="1:9" x14ac:dyDescent="0.2">
      <c r="A32" s="1">
        <v>9</v>
      </c>
      <c r="B32" s="2" t="s">
        <v>37</v>
      </c>
      <c r="D32" s="2" t="s">
        <v>38</v>
      </c>
      <c r="E32" s="1" t="s">
        <v>39</v>
      </c>
      <c r="F32" s="3">
        <v>2</v>
      </c>
      <c r="G32" s="71"/>
      <c r="H32" s="3">
        <f>F32*G32</f>
        <v>0</v>
      </c>
      <c r="I32" s="4">
        <v>5.7299999999999999E-3</v>
      </c>
    </row>
    <row r="34" spans="1:9" x14ac:dyDescent="0.2">
      <c r="A34" s="1">
        <v>10</v>
      </c>
      <c r="B34" s="2" t="s">
        <v>40</v>
      </c>
      <c r="D34" s="2" t="s">
        <v>41</v>
      </c>
      <c r="E34" s="1" t="s">
        <v>39</v>
      </c>
      <c r="F34" s="3">
        <v>2</v>
      </c>
      <c r="G34" s="71"/>
      <c r="H34" s="3">
        <f>F34*G34</f>
        <v>0</v>
      </c>
      <c r="I34" s="4">
        <v>5.0000000000000001E-3</v>
      </c>
    </row>
    <row r="36" spans="1:9" x14ac:dyDescent="0.2">
      <c r="A36" s="1">
        <v>11</v>
      </c>
      <c r="B36" s="2" t="s">
        <v>42</v>
      </c>
      <c r="D36" s="2" t="s">
        <v>43</v>
      </c>
      <c r="E36" s="1" t="s">
        <v>23</v>
      </c>
      <c r="F36" s="3">
        <v>6</v>
      </c>
      <c r="G36" s="71"/>
      <c r="H36" s="3">
        <f>F36*G36</f>
        <v>0</v>
      </c>
      <c r="I36" s="4">
        <v>0</v>
      </c>
    </row>
    <row r="38" spans="1:9" x14ac:dyDescent="0.2">
      <c r="A38" s="1">
        <v>12</v>
      </c>
      <c r="B38" s="2" t="s">
        <v>44</v>
      </c>
      <c r="D38" s="2" t="s">
        <v>45</v>
      </c>
      <c r="E38" s="1" t="s">
        <v>32</v>
      </c>
      <c r="F38" s="3">
        <v>1.2999999999999999E-2</v>
      </c>
      <c r="G38" s="71"/>
      <c r="H38" s="3">
        <f>F38*G38</f>
        <v>0</v>
      </c>
      <c r="I38" s="4">
        <v>0</v>
      </c>
    </row>
    <row r="39" spans="1:9" x14ac:dyDescent="0.2">
      <c r="A39" s="21" t="s">
        <v>19</v>
      </c>
      <c r="B39" s="22"/>
      <c r="C39" s="23"/>
      <c r="D39" s="22"/>
      <c r="E39" s="23"/>
      <c r="F39" s="24"/>
      <c r="G39" s="24"/>
      <c r="H39" s="72">
        <f>SUM(H28:H38)</f>
        <v>0</v>
      </c>
      <c r="I39" s="25">
        <f>SUM(I28:I38)</f>
        <v>1.3410000000000002E-2</v>
      </c>
    </row>
    <row r="40" spans="1:9" x14ac:dyDescent="0.2">
      <c r="B40" s="19" t="s">
        <v>12</v>
      </c>
    </row>
    <row r="41" spans="1:9" x14ac:dyDescent="0.2">
      <c r="A41" s="18">
        <v>722</v>
      </c>
      <c r="B41" s="19" t="s">
        <v>46</v>
      </c>
    </row>
    <row r="43" spans="1:9" x14ac:dyDescent="0.2">
      <c r="A43" s="1">
        <v>13</v>
      </c>
      <c r="B43" s="2" t="s">
        <v>47</v>
      </c>
      <c r="D43" s="2" t="s">
        <v>48</v>
      </c>
      <c r="E43" s="1" t="s">
        <v>23</v>
      </c>
      <c r="F43" s="3">
        <v>10</v>
      </c>
      <c r="G43" s="71"/>
      <c r="H43" s="3">
        <f>F43*G43</f>
        <v>0</v>
      </c>
      <c r="I43" s="4">
        <v>2.16E-3</v>
      </c>
    </row>
    <row r="45" spans="1:9" x14ac:dyDescent="0.2">
      <c r="A45" s="1">
        <v>14</v>
      </c>
      <c r="B45" s="2" t="s">
        <v>49</v>
      </c>
      <c r="D45" s="2" t="s">
        <v>50</v>
      </c>
      <c r="E45" s="1" t="s">
        <v>23</v>
      </c>
      <c r="F45" s="3">
        <v>20</v>
      </c>
      <c r="G45" s="71"/>
      <c r="H45" s="3">
        <f>F45*G45</f>
        <v>0</v>
      </c>
      <c r="I45" s="4">
        <v>1.072E-2</v>
      </c>
    </row>
    <row r="47" spans="1:9" x14ac:dyDescent="0.2">
      <c r="A47" s="1">
        <v>15</v>
      </c>
      <c r="B47" s="2" t="s">
        <v>51</v>
      </c>
      <c r="D47" s="2" t="s">
        <v>52</v>
      </c>
      <c r="E47" s="1" t="s">
        <v>53</v>
      </c>
      <c r="F47" s="3">
        <v>0</v>
      </c>
      <c r="G47" s="71"/>
      <c r="H47" s="3">
        <f>F47*G47</f>
        <v>0</v>
      </c>
      <c r="I47" s="4">
        <v>4.64E-3</v>
      </c>
    </row>
    <row r="49" spans="1:9" x14ac:dyDescent="0.2">
      <c r="A49" s="1">
        <v>16</v>
      </c>
      <c r="B49" s="2" t="s">
        <v>54</v>
      </c>
      <c r="D49" s="2" t="s">
        <v>55</v>
      </c>
      <c r="E49" s="1" t="s">
        <v>39</v>
      </c>
      <c r="F49" s="3">
        <v>1</v>
      </c>
      <c r="G49" s="71"/>
      <c r="H49" s="3">
        <f>F49*G49</f>
        <v>0</v>
      </c>
      <c r="I49" s="4">
        <v>8.0000000000000004E-4</v>
      </c>
    </row>
    <row r="51" spans="1:9" x14ac:dyDescent="0.2">
      <c r="A51" s="1">
        <v>17</v>
      </c>
      <c r="B51" s="2" t="s">
        <v>56</v>
      </c>
      <c r="D51" s="2" t="s">
        <v>57</v>
      </c>
      <c r="E51" s="1" t="s">
        <v>23</v>
      </c>
      <c r="F51" s="3">
        <v>30</v>
      </c>
      <c r="G51" s="71"/>
      <c r="H51" s="3">
        <f>F51*G51</f>
        <v>0</v>
      </c>
      <c r="I51" s="4">
        <v>4.3200000000000001E-3</v>
      </c>
    </row>
    <row r="52" spans="1:9" x14ac:dyDescent="0.2">
      <c r="B52" s="2" t="s">
        <v>58</v>
      </c>
      <c r="C52" s="1" t="s">
        <v>59</v>
      </c>
      <c r="D52" s="2" t="s">
        <v>60</v>
      </c>
      <c r="G52" s="3">
        <v>30</v>
      </c>
    </row>
    <row r="54" spans="1:9" x14ac:dyDescent="0.2">
      <c r="A54" s="1">
        <v>18</v>
      </c>
      <c r="B54" s="2" t="s">
        <v>61</v>
      </c>
      <c r="D54" s="2" t="s">
        <v>62</v>
      </c>
      <c r="E54" s="1" t="s">
        <v>23</v>
      </c>
      <c r="F54" s="3">
        <v>30</v>
      </c>
      <c r="G54" s="71"/>
      <c r="H54" s="3">
        <f>F54*G54</f>
        <v>0</v>
      </c>
      <c r="I54" s="4">
        <v>2.4000000000000001E-4</v>
      </c>
    </row>
    <row r="56" spans="1:9" x14ac:dyDescent="0.2">
      <c r="A56" s="1">
        <v>19</v>
      </c>
      <c r="B56" s="2" t="s">
        <v>63</v>
      </c>
      <c r="D56" s="2" t="s">
        <v>64</v>
      </c>
      <c r="E56" s="1" t="s">
        <v>32</v>
      </c>
      <c r="F56" s="3">
        <v>2.3E-2</v>
      </c>
      <c r="G56" s="71"/>
      <c r="H56" s="3">
        <f>F56*G56</f>
        <v>0</v>
      </c>
      <c r="I56" s="4">
        <v>0</v>
      </c>
    </row>
    <row r="57" spans="1:9" x14ac:dyDescent="0.2">
      <c r="A57" s="21" t="s">
        <v>19</v>
      </c>
      <c r="B57" s="22"/>
      <c r="C57" s="23"/>
      <c r="D57" s="22"/>
      <c r="E57" s="23"/>
      <c r="F57" s="24"/>
      <c r="G57" s="24"/>
      <c r="H57" s="72">
        <f>SUM(H42:H56)</f>
        <v>0</v>
      </c>
      <c r="I57" s="25">
        <f>SUM(I42:I56)</f>
        <v>2.2880000000000001E-2</v>
      </c>
    </row>
    <row r="58" spans="1:9" x14ac:dyDescent="0.2">
      <c r="B58" s="19" t="s">
        <v>12</v>
      </c>
    </row>
    <row r="59" spans="1:9" x14ac:dyDescent="0.2">
      <c r="A59" s="18">
        <v>723</v>
      </c>
      <c r="B59" s="19" t="s">
        <v>65</v>
      </c>
    </row>
    <row r="61" spans="1:9" x14ac:dyDescent="0.2">
      <c r="A61" s="1">
        <v>20</v>
      </c>
      <c r="B61" s="2" t="s">
        <v>66</v>
      </c>
      <c r="D61" s="2" t="s">
        <v>67</v>
      </c>
      <c r="E61" s="1" t="s">
        <v>23</v>
      </c>
      <c r="F61" s="3">
        <v>4</v>
      </c>
      <c r="G61" s="71"/>
      <c r="H61" s="3">
        <f>F61*G61</f>
        <v>0</v>
      </c>
      <c r="I61" s="4">
        <v>4.8599999999999997E-3</v>
      </c>
    </row>
    <row r="63" spans="1:9" x14ac:dyDescent="0.2">
      <c r="A63" s="1">
        <v>21</v>
      </c>
      <c r="B63" s="2" t="s">
        <v>68</v>
      </c>
      <c r="D63" s="2" t="s">
        <v>69</v>
      </c>
      <c r="E63" s="1" t="s">
        <v>23</v>
      </c>
      <c r="F63" s="3">
        <v>3.5</v>
      </c>
      <c r="G63" s="71"/>
      <c r="H63" s="3">
        <f>F63*G63</f>
        <v>0</v>
      </c>
      <c r="I63" s="4">
        <v>2.6020000000000001E-2</v>
      </c>
    </row>
    <row r="65" spans="1:9" x14ac:dyDescent="0.2">
      <c r="A65" s="1">
        <v>22</v>
      </c>
      <c r="B65" s="2" t="s">
        <v>70</v>
      </c>
      <c r="D65" s="2" t="s">
        <v>71</v>
      </c>
      <c r="E65" s="1" t="s">
        <v>23</v>
      </c>
      <c r="F65" s="3">
        <v>1.5</v>
      </c>
      <c r="G65" s="71"/>
      <c r="H65" s="3">
        <f>F65*G65</f>
        <v>0</v>
      </c>
      <c r="I65" s="4">
        <v>2.7000000000000001E-3</v>
      </c>
    </row>
    <row r="67" spans="1:9" x14ac:dyDescent="0.2">
      <c r="A67" s="1">
        <v>23</v>
      </c>
      <c r="B67" s="2" t="s">
        <v>72</v>
      </c>
      <c r="D67" s="2" t="s">
        <v>73</v>
      </c>
      <c r="E67" s="1" t="s">
        <v>53</v>
      </c>
      <c r="F67" s="3">
        <v>2</v>
      </c>
      <c r="G67" s="71"/>
      <c r="H67" s="3">
        <f>F67*G67</f>
        <v>0</v>
      </c>
      <c r="I67" s="4">
        <v>6.0000000000000002E-5</v>
      </c>
    </row>
    <row r="69" spans="1:9" x14ac:dyDescent="0.2">
      <c r="A69" s="1">
        <v>24</v>
      </c>
      <c r="B69" s="2" t="s">
        <v>74</v>
      </c>
      <c r="D69" s="2" t="s">
        <v>75</v>
      </c>
      <c r="E69" s="1" t="s">
        <v>39</v>
      </c>
      <c r="F69" s="3">
        <v>2</v>
      </c>
      <c r="G69" s="71"/>
      <c r="H69" s="3">
        <f>F69*G69</f>
        <v>0</v>
      </c>
      <c r="I69" s="4">
        <v>1.1999999999999999E-3</v>
      </c>
    </row>
    <row r="71" spans="1:9" x14ac:dyDescent="0.2">
      <c r="A71" s="1">
        <v>25</v>
      </c>
      <c r="B71" s="2" t="s">
        <v>76</v>
      </c>
      <c r="D71" s="2" t="s">
        <v>77</v>
      </c>
      <c r="E71" s="1" t="s">
        <v>23</v>
      </c>
      <c r="F71" s="3">
        <v>6</v>
      </c>
      <c r="G71" s="71"/>
      <c r="H71" s="3">
        <f>F71*G71</f>
        <v>0</v>
      </c>
      <c r="I71" s="4">
        <v>0</v>
      </c>
    </row>
    <row r="73" spans="1:9" x14ac:dyDescent="0.2">
      <c r="A73" s="1">
        <v>26</v>
      </c>
      <c r="B73" s="2" t="s">
        <v>78</v>
      </c>
      <c r="D73" s="2" t="s">
        <v>79</v>
      </c>
      <c r="E73" s="1" t="s">
        <v>23</v>
      </c>
      <c r="F73" s="3">
        <v>15</v>
      </c>
      <c r="G73" s="71"/>
      <c r="H73" s="3">
        <f>F73*G73</f>
        <v>0</v>
      </c>
      <c r="I73" s="4">
        <v>0</v>
      </c>
    </row>
    <row r="75" spans="1:9" x14ac:dyDescent="0.2">
      <c r="A75" s="1">
        <v>27</v>
      </c>
      <c r="B75" s="2" t="s">
        <v>80</v>
      </c>
      <c r="D75" s="2" t="s">
        <v>81</v>
      </c>
      <c r="E75" s="1" t="s">
        <v>53</v>
      </c>
      <c r="F75" s="3">
        <v>1</v>
      </c>
      <c r="G75" s="71"/>
      <c r="H75" s="3">
        <f>F75*G75</f>
        <v>0</v>
      </c>
      <c r="I75" s="4">
        <v>0</v>
      </c>
    </row>
    <row r="77" spans="1:9" x14ac:dyDescent="0.2">
      <c r="A77" s="1">
        <v>28</v>
      </c>
      <c r="B77" s="2" t="s">
        <v>82</v>
      </c>
      <c r="D77" s="2" t="s">
        <v>83</v>
      </c>
      <c r="E77" s="1" t="s">
        <v>32</v>
      </c>
      <c r="F77" s="3">
        <v>3.5000000000000003E-2</v>
      </c>
      <c r="G77" s="71"/>
      <c r="H77" s="3">
        <f>F77*G77</f>
        <v>0</v>
      </c>
      <c r="I77" s="4">
        <v>0</v>
      </c>
    </row>
    <row r="78" spans="1:9" x14ac:dyDescent="0.2">
      <c r="A78" s="21" t="s">
        <v>19</v>
      </c>
      <c r="B78" s="22"/>
      <c r="C78" s="23"/>
      <c r="D78" s="22"/>
      <c r="E78" s="23"/>
      <c r="F78" s="24"/>
      <c r="G78" s="24"/>
      <c r="H78" s="72">
        <f>SUM(H60:H77)</f>
        <v>0</v>
      </c>
      <c r="I78" s="25">
        <f>SUM(I60:I77)</f>
        <v>3.4839999999999996E-2</v>
      </c>
    </row>
    <row r="79" spans="1:9" x14ac:dyDescent="0.2">
      <c r="B79" s="19" t="s">
        <v>12</v>
      </c>
    </row>
    <row r="80" spans="1:9" x14ac:dyDescent="0.2">
      <c r="A80" s="18">
        <v>731</v>
      </c>
      <c r="B80" s="19" t="s">
        <v>84</v>
      </c>
    </row>
    <row r="82" spans="1:9" x14ac:dyDescent="0.2">
      <c r="A82" s="1">
        <v>29</v>
      </c>
      <c r="B82" s="2" t="s">
        <v>85</v>
      </c>
      <c r="D82" s="2" t="s">
        <v>86</v>
      </c>
      <c r="E82" s="1" t="s">
        <v>87</v>
      </c>
      <c r="F82" s="3">
        <v>2</v>
      </c>
      <c r="G82" s="71"/>
      <c r="H82" s="3">
        <f>F82*G82</f>
        <v>0</v>
      </c>
      <c r="I82" s="4">
        <v>1E-3</v>
      </c>
    </row>
    <row r="84" spans="1:9" x14ac:dyDescent="0.2">
      <c r="A84" s="1">
        <v>30</v>
      </c>
      <c r="B84" s="2" t="s">
        <v>88</v>
      </c>
      <c r="D84" s="2" t="s">
        <v>89</v>
      </c>
      <c r="E84" s="1" t="s">
        <v>16</v>
      </c>
      <c r="F84" s="3">
        <v>2</v>
      </c>
      <c r="G84" s="71"/>
      <c r="H84" s="3">
        <f>F84*G84</f>
        <v>0</v>
      </c>
      <c r="I84" s="4">
        <v>0.06</v>
      </c>
    </row>
    <row r="85" spans="1:9" x14ac:dyDescent="0.2">
      <c r="D85" s="2" t="s">
        <v>90</v>
      </c>
    </row>
    <row r="87" spans="1:9" x14ac:dyDescent="0.2">
      <c r="A87" s="1">
        <v>31</v>
      </c>
      <c r="B87" s="2" t="s">
        <v>91</v>
      </c>
      <c r="D87" s="2" t="s">
        <v>92</v>
      </c>
      <c r="E87" s="1" t="s">
        <v>93</v>
      </c>
      <c r="F87" s="3">
        <v>12</v>
      </c>
      <c r="G87" s="71"/>
      <c r="H87" s="3">
        <f>F87*G87</f>
        <v>0</v>
      </c>
      <c r="I87" s="4">
        <v>0</v>
      </c>
    </row>
    <row r="88" spans="1:9" x14ac:dyDescent="0.2">
      <c r="D88" s="2" t="s">
        <v>94</v>
      </c>
    </row>
    <row r="90" spans="1:9" x14ac:dyDescent="0.2">
      <c r="A90" s="1">
        <v>32</v>
      </c>
      <c r="B90" s="2" t="s">
        <v>95</v>
      </c>
      <c r="D90" s="2" t="s">
        <v>96</v>
      </c>
      <c r="E90" s="1" t="s">
        <v>53</v>
      </c>
      <c r="F90" s="3">
        <v>1</v>
      </c>
      <c r="G90" s="71"/>
      <c r="H90" s="3">
        <f>F90*G90</f>
        <v>0</v>
      </c>
      <c r="I90" s="4">
        <v>7.6000000000000004E-4</v>
      </c>
    </row>
    <row r="92" spans="1:9" x14ac:dyDescent="0.2">
      <c r="A92" s="1">
        <v>33</v>
      </c>
      <c r="B92" s="2" t="s">
        <v>97</v>
      </c>
      <c r="D92" s="2" t="s">
        <v>98</v>
      </c>
      <c r="E92" s="1" t="s">
        <v>39</v>
      </c>
      <c r="F92" s="3">
        <v>1</v>
      </c>
      <c r="G92" s="71"/>
      <c r="H92" s="3">
        <f>F92*G92</f>
        <v>0</v>
      </c>
      <c r="I92" s="4">
        <v>1E-3</v>
      </c>
    </row>
    <row r="94" spans="1:9" x14ac:dyDescent="0.2">
      <c r="A94" s="1">
        <v>34</v>
      </c>
      <c r="B94" s="2" t="s">
        <v>99</v>
      </c>
      <c r="D94" s="2" t="s">
        <v>100</v>
      </c>
      <c r="E94" s="1" t="s">
        <v>39</v>
      </c>
      <c r="F94" s="3">
        <v>1</v>
      </c>
      <c r="G94" s="71"/>
      <c r="H94" s="3">
        <f>F94*G94</f>
        <v>0</v>
      </c>
      <c r="I94" s="4">
        <v>5.6499999999999996E-3</v>
      </c>
    </row>
    <row r="96" spans="1:9" x14ac:dyDescent="0.2">
      <c r="A96" s="1">
        <v>35</v>
      </c>
      <c r="B96" s="2" t="s">
        <v>101</v>
      </c>
      <c r="D96" s="2" t="s">
        <v>102</v>
      </c>
      <c r="E96" s="1" t="s">
        <v>39</v>
      </c>
      <c r="F96" s="3">
        <v>3</v>
      </c>
      <c r="G96" s="71"/>
      <c r="H96" s="3">
        <f>F96*G96</f>
        <v>0</v>
      </c>
      <c r="I96" s="4">
        <v>0.34799999999999998</v>
      </c>
    </row>
    <row r="98" spans="1:9" x14ac:dyDescent="0.2">
      <c r="A98" s="1">
        <v>36</v>
      </c>
      <c r="B98" s="2" t="s">
        <v>103</v>
      </c>
      <c r="D98" s="2" t="s">
        <v>104</v>
      </c>
      <c r="E98" s="1" t="s">
        <v>16</v>
      </c>
      <c r="F98" s="3">
        <v>1</v>
      </c>
      <c r="G98" s="71"/>
      <c r="H98" s="3">
        <f>F98*G98</f>
        <v>0</v>
      </c>
      <c r="I98" s="4">
        <v>0</v>
      </c>
    </row>
    <row r="99" spans="1:9" x14ac:dyDescent="0.2">
      <c r="D99" s="2" t="s">
        <v>105</v>
      </c>
    </row>
    <row r="101" spans="1:9" x14ac:dyDescent="0.2">
      <c r="A101" s="1">
        <v>37</v>
      </c>
      <c r="B101" s="2" t="s">
        <v>106</v>
      </c>
      <c r="D101" s="2" t="s">
        <v>107</v>
      </c>
      <c r="E101" s="1" t="s">
        <v>23</v>
      </c>
      <c r="F101" s="3">
        <v>2</v>
      </c>
      <c r="G101" s="71"/>
      <c r="H101" s="3">
        <f>F101*G101</f>
        <v>0</v>
      </c>
      <c r="I101" s="4">
        <v>0.105</v>
      </c>
    </row>
    <row r="103" spans="1:9" x14ac:dyDescent="0.2">
      <c r="A103" s="1">
        <v>38</v>
      </c>
      <c r="B103" s="2" t="s">
        <v>108</v>
      </c>
      <c r="D103" s="2" t="s">
        <v>109</v>
      </c>
      <c r="E103" s="1" t="s">
        <v>16</v>
      </c>
      <c r="F103" s="3">
        <v>0</v>
      </c>
      <c r="G103" s="71"/>
      <c r="H103" s="3">
        <f>F103*G103</f>
        <v>0</v>
      </c>
      <c r="I103" s="4">
        <v>1.0200000000000001E-3</v>
      </c>
    </row>
    <row r="105" spans="1:9" x14ac:dyDescent="0.2">
      <c r="A105" s="1">
        <v>39</v>
      </c>
      <c r="B105" s="2" t="s">
        <v>14</v>
      </c>
      <c r="D105" s="2" t="s">
        <v>110</v>
      </c>
      <c r="E105" s="1" t="s">
        <v>16</v>
      </c>
      <c r="F105" s="3">
        <v>1</v>
      </c>
      <c r="G105" s="71"/>
      <c r="H105" s="3">
        <f>F105*G105</f>
        <v>0</v>
      </c>
      <c r="I105" s="4">
        <v>0</v>
      </c>
    </row>
    <row r="107" spans="1:9" x14ac:dyDescent="0.2">
      <c r="A107" s="1">
        <v>40</v>
      </c>
      <c r="B107" s="2" t="s">
        <v>111</v>
      </c>
      <c r="D107" s="2" t="s">
        <v>112</v>
      </c>
      <c r="E107" s="1" t="s">
        <v>32</v>
      </c>
      <c r="F107" s="3">
        <v>0.52200000000000002</v>
      </c>
      <c r="G107" s="71"/>
      <c r="H107" s="3">
        <f>F107*G107</f>
        <v>0</v>
      </c>
      <c r="I107" s="4">
        <v>0</v>
      </c>
    </row>
    <row r="108" spans="1:9" x14ac:dyDescent="0.2">
      <c r="A108" s="21" t="s">
        <v>19</v>
      </c>
      <c r="B108" s="22"/>
      <c r="C108" s="23"/>
      <c r="D108" s="22"/>
      <c r="E108" s="23"/>
      <c r="F108" s="24"/>
      <c r="G108" s="24"/>
      <c r="H108" s="72">
        <f>SUM(H81:H107)</f>
        <v>0</v>
      </c>
      <c r="I108" s="25">
        <f>SUM(I81:I107)</f>
        <v>0.52242999999999995</v>
      </c>
    </row>
    <row r="109" spans="1:9" x14ac:dyDescent="0.2">
      <c r="B109" s="19" t="s">
        <v>12</v>
      </c>
    </row>
    <row r="110" spans="1:9" x14ac:dyDescent="0.2">
      <c r="A110" s="18">
        <v>732</v>
      </c>
      <c r="B110" s="19" t="s">
        <v>113</v>
      </c>
    </row>
    <row r="120" spans="1:9" x14ac:dyDescent="0.2">
      <c r="A120" s="1">
        <v>45</v>
      </c>
      <c r="B120" s="2" t="s">
        <v>116</v>
      </c>
      <c r="D120" s="2" t="s">
        <v>117</v>
      </c>
      <c r="E120" s="1" t="s">
        <v>87</v>
      </c>
      <c r="F120" s="3">
        <v>1</v>
      </c>
      <c r="G120" s="71"/>
      <c r="H120" s="3">
        <f>F120*G120</f>
        <v>0</v>
      </c>
      <c r="I120" s="4">
        <v>0.18978999999999999</v>
      </c>
    </row>
    <row r="122" spans="1:9" x14ac:dyDescent="0.2">
      <c r="A122" s="1">
        <v>46</v>
      </c>
      <c r="B122" s="2" t="s">
        <v>118</v>
      </c>
      <c r="D122" s="2" t="s">
        <v>119</v>
      </c>
      <c r="E122" s="1" t="s">
        <v>39</v>
      </c>
      <c r="F122" s="3">
        <v>1</v>
      </c>
      <c r="G122" s="71"/>
      <c r="H122" s="3">
        <f>F122*G122</f>
        <v>0</v>
      </c>
      <c r="I122" s="4">
        <v>0.06</v>
      </c>
    </row>
    <row r="123" spans="1:9" x14ac:dyDescent="0.2">
      <c r="D123" s="2" t="s">
        <v>265</v>
      </c>
    </row>
    <row r="125" spans="1:9" x14ac:dyDescent="0.2">
      <c r="A125" s="1">
        <v>47</v>
      </c>
      <c r="B125" s="2" t="s">
        <v>120</v>
      </c>
      <c r="D125" s="2" t="s">
        <v>121</v>
      </c>
      <c r="E125" s="1" t="s">
        <v>87</v>
      </c>
      <c r="F125" s="3">
        <v>1</v>
      </c>
      <c r="G125" s="71"/>
      <c r="H125" s="3">
        <f>F125*G125</f>
        <v>0</v>
      </c>
      <c r="I125" s="4">
        <v>9.2499999999999995E-3</v>
      </c>
    </row>
    <row r="130" spans="1:9" x14ac:dyDescent="0.2">
      <c r="A130" s="1">
        <v>49</v>
      </c>
      <c r="B130" s="2" t="s">
        <v>122</v>
      </c>
      <c r="D130" s="2" t="s">
        <v>123</v>
      </c>
      <c r="E130" s="1" t="s">
        <v>53</v>
      </c>
      <c r="F130" s="3">
        <v>1</v>
      </c>
      <c r="G130" s="71"/>
      <c r="H130" s="3">
        <f>F130*G130</f>
        <v>0</v>
      </c>
      <c r="I130" s="4">
        <v>3.0000000000000001E-5</v>
      </c>
    </row>
    <row r="132" spans="1:9" x14ac:dyDescent="0.2">
      <c r="A132" s="1">
        <v>50</v>
      </c>
      <c r="B132" s="2" t="s">
        <v>124</v>
      </c>
      <c r="D132" s="2" t="s">
        <v>125</v>
      </c>
      <c r="E132" s="1" t="s">
        <v>39</v>
      </c>
      <c r="F132" s="3">
        <v>1</v>
      </c>
      <c r="G132" s="71"/>
      <c r="H132" s="3">
        <f>F132*G132</f>
        <v>0</v>
      </c>
      <c r="I132" s="4">
        <v>1.4999999999999999E-2</v>
      </c>
    </row>
    <row r="134" spans="1:9" x14ac:dyDescent="0.2">
      <c r="A134" s="1">
        <v>51</v>
      </c>
      <c r="B134" s="2" t="s">
        <v>126</v>
      </c>
      <c r="D134" s="2" t="s">
        <v>127</v>
      </c>
      <c r="E134" s="1" t="s">
        <v>39</v>
      </c>
      <c r="F134" s="3">
        <v>1</v>
      </c>
      <c r="G134" s="71"/>
      <c r="H134" s="3">
        <f>F134*G134</f>
        <v>0</v>
      </c>
      <c r="I134" s="4">
        <v>3.2000000000000001E-2</v>
      </c>
    </row>
    <row r="135" spans="1:9" x14ac:dyDescent="0.2">
      <c r="D135" s="2" t="s">
        <v>128</v>
      </c>
    </row>
    <row r="137" spans="1:9" x14ac:dyDescent="0.2">
      <c r="A137" s="1">
        <v>52</v>
      </c>
      <c r="B137" s="2" t="s">
        <v>129</v>
      </c>
      <c r="D137" s="2" t="s">
        <v>130</v>
      </c>
      <c r="E137" s="1" t="s">
        <v>39</v>
      </c>
      <c r="F137" s="3">
        <v>1</v>
      </c>
      <c r="G137" s="71"/>
      <c r="H137" s="3">
        <f>F137*G137</f>
        <v>0</v>
      </c>
      <c r="I137" s="4">
        <v>3.2000000000000001E-2</v>
      </c>
    </row>
    <row r="139" spans="1:9" x14ac:dyDescent="0.2">
      <c r="A139" s="1">
        <v>53</v>
      </c>
      <c r="B139" s="2" t="s">
        <v>131</v>
      </c>
      <c r="D139" s="2" t="s">
        <v>132</v>
      </c>
      <c r="E139" s="1" t="s">
        <v>39</v>
      </c>
      <c r="F139" s="3">
        <v>2</v>
      </c>
      <c r="G139" s="71"/>
      <c r="H139" s="3">
        <f>F139*G139</f>
        <v>0</v>
      </c>
      <c r="I139" s="4">
        <v>9.6000000000000002E-2</v>
      </c>
    </row>
    <row r="140" spans="1:9" x14ac:dyDescent="0.2">
      <c r="D140" s="2" t="s">
        <v>133</v>
      </c>
    </row>
    <row r="142" spans="1:9" x14ac:dyDescent="0.2">
      <c r="A142" s="1">
        <v>54</v>
      </c>
      <c r="B142" s="2" t="s">
        <v>14</v>
      </c>
      <c r="D142" s="2" t="s">
        <v>134</v>
      </c>
      <c r="E142" s="1" t="s">
        <v>16</v>
      </c>
      <c r="F142" s="3">
        <v>1</v>
      </c>
      <c r="G142" s="71"/>
      <c r="H142" s="3">
        <f>F142*G142</f>
        <v>0</v>
      </c>
      <c r="I142" s="4">
        <v>0</v>
      </c>
    </row>
    <row r="144" spans="1:9" x14ac:dyDescent="0.2">
      <c r="A144" s="1">
        <v>55</v>
      </c>
      <c r="B144" s="2" t="s">
        <v>135</v>
      </c>
      <c r="D144" s="2" t="s">
        <v>136</v>
      </c>
      <c r="E144" s="1" t="s">
        <v>39</v>
      </c>
      <c r="F144" s="3">
        <v>1</v>
      </c>
      <c r="G144" s="71"/>
      <c r="H144" s="3">
        <f>F144*G144</f>
        <v>0</v>
      </c>
      <c r="I144" s="4">
        <v>0.06</v>
      </c>
    </row>
    <row r="145" spans="1:9" x14ac:dyDescent="0.2">
      <c r="D145" s="2" t="s">
        <v>137</v>
      </c>
    </row>
    <row r="147" spans="1:9" x14ac:dyDescent="0.2">
      <c r="A147" s="1">
        <v>56</v>
      </c>
      <c r="B147" s="2" t="s">
        <v>14</v>
      </c>
      <c r="D147" s="2" t="s">
        <v>138</v>
      </c>
      <c r="E147" s="1" t="s">
        <v>16</v>
      </c>
      <c r="F147" s="3">
        <v>1</v>
      </c>
      <c r="G147" s="71"/>
      <c r="H147" s="3">
        <f>F147*G147</f>
        <v>0</v>
      </c>
      <c r="I147" s="4">
        <v>0</v>
      </c>
    </row>
    <row r="149" spans="1:9" x14ac:dyDescent="0.2">
      <c r="A149" s="1">
        <v>57</v>
      </c>
      <c r="B149" s="2" t="s">
        <v>114</v>
      </c>
      <c r="D149" s="2" t="s">
        <v>115</v>
      </c>
      <c r="E149" s="1" t="s">
        <v>53</v>
      </c>
      <c r="F149" s="3">
        <v>2</v>
      </c>
      <c r="G149" s="71"/>
      <c r="H149" s="3">
        <f>F149*G149</f>
        <v>0</v>
      </c>
      <c r="I149" s="4">
        <v>6.0000000000000002E-5</v>
      </c>
    </row>
    <row r="151" spans="1:9" x14ac:dyDescent="0.2">
      <c r="A151" s="1">
        <v>58</v>
      </c>
      <c r="B151" s="2" t="s">
        <v>139</v>
      </c>
      <c r="D151" s="2" t="s">
        <v>140</v>
      </c>
      <c r="E151" s="1" t="s">
        <v>39</v>
      </c>
      <c r="F151" s="3">
        <v>2</v>
      </c>
      <c r="G151" s="71"/>
      <c r="H151" s="3">
        <f>F151*G151</f>
        <v>0</v>
      </c>
      <c r="I151" s="4">
        <v>2E-3</v>
      </c>
    </row>
    <row r="153" spans="1:9" x14ac:dyDescent="0.2">
      <c r="A153" s="1">
        <v>59</v>
      </c>
      <c r="B153" s="2" t="s">
        <v>141</v>
      </c>
      <c r="D153" s="2" t="s">
        <v>142</v>
      </c>
      <c r="E153" s="1" t="s">
        <v>87</v>
      </c>
      <c r="F153" s="3">
        <v>4</v>
      </c>
      <c r="G153" s="71"/>
      <c r="H153" s="3">
        <f>F153*G153</f>
        <v>0</v>
      </c>
      <c r="I153" s="4">
        <v>1.6000000000000001E-4</v>
      </c>
    </row>
    <row r="160" spans="1:9" x14ac:dyDescent="0.2">
      <c r="D160" s="2" t="s">
        <v>143</v>
      </c>
    </row>
    <row r="161" spans="1:9" x14ac:dyDescent="0.2">
      <c r="A161" s="1">
        <v>63</v>
      </c>
      <c r="B161" s="2" t="s">
        <v>144</v>
      </c>
      <c r="D161" s="2" t="s">
        <v>145</v>
      </c>
      <c r="E161" s="1" t="s">
        <v>39</v>
      </c>
      <c r="F161" s="3">
        <v>1</v>
      </c>
      <c r="G161" s="71"/>
      <c r="H161" s="3">
        <f>F161*G161</f>
        <v>0</v>
      </c>
      <c r="I161" s="4">
        <v>3.5000000000000001E-3</v>
      </c>
    </row>
    <row r="162" spans="1:9" x14ac:dyDescent="0.2">
      <c r="D162" s="2" t="s">
        <v>143</v>
      </c>
    </row>
    <row r="163" spans="1:9" x14ac:dyDescent="0.2">
      <c r="A163" s="1">
        <v>64</v>
      </c>
      <c r="B163" s="2" t="s">
        <v>146</v>
      </c>
      <c r="D163" s="2" t="s">
        <v>147</v>
      </c>
      <c r="E163" s="1" t="s">
        <v>32</v>
      </c>
      <c r="F163" s="3">
        <v>0.72</v>
      </c>
      <c r="G163" s="71"/>
      <c r="H163" s="3">
        <f>F163*G163</f>
        <v>0</v>
      </c>
      <c r="I163" s="4">
        <v>0</v>
      </c>
    </row>
    <row r="164" spans="1:9" x14ac:dyDescent="0.2">
      <c r="A164" s="21" t="s">
        <v>19</v>
      </c>
      <c r="B164" s="22"/>
      <c r="C164" s="23"/>
      <c r="D164" s="22"/>
      <c r="E164" s="23"/>
      <c r="F164" s="24"/>
      <c r="G164" s="24"/>
      <c r="H164" s="72">
        <f>SUM(H111:H163)</f>
        <v>0</v>
      </c>
      <c r="I164" s="25">
        <f>SUM(I111:I163)</f>
        <v>0.49978999999999996</v>
      </c>
    </row>
    <row r="165" spans="1:9" x14ac:dyDescent="0.2">
      <c r="B165" s="19" t="s">
        <v>12</v>
      </c>
    </row>
    <row r="166" spans="1:9" x14ac:dyDescent="0.2">
      <c r="A166" s="18">
        <v>733</v>
      </c>
      <c r="B166" s="19" t="s">
        <v>148</v>
      </c>
    </row>
    <row r="168" spans="1:9" x14ac:dyDescent="0.2">
      <c r="A168" s="1">
        <v>65</v>
      </c>
      <c r="B168" s="2" t="s">
        <v>149</v>
      </c>
      <c r="D168" s="2" t="s">
        <v>150</v>
      </c>
      <c r="E168" s="1" t="s">
        <v>23</v>
      </c>
      <c r="F168" s="3">
        <v>8</v>
      </c>
      <c r="G168" s="71"/>
      <c r="H168" s="3">
        <f>F168*G168</f>
        <v>0</v>
      </c>
      <c r="I168" s="4">
        <v>4.5659999999999999E-2</v>
      </c>
    </row>
    <row r="170" spans="1:9" x14ac:dyDescent="0.2">
      <c r="A170" s="1">
        <v>66</v>
      </c>
      <c r="B170" s="2" t="s">
        <v>151</v>
      </c>
      <c r="D170" s="2" t="s">
        <v>152</v>
      </c>
      <c r="E170" s="1" t="s">
        <v>23</v>
      </c>
      <c r="F170" s="3">
        <v>8</v>
      </c>
      <c r="G170" s="71"/>
      <c r="H170" s="3">
        <f>F170*G170</f>
        <v>0</v>
      </c>
      <c r="I170" s="4">
        <v>9.1920000000000002E-2</v>
      </c>
    </row>
    <row r="172" spans="1:9" x14ac:dyDescent="0.2">
      <c r="A172" s="1">
        <v>67</v>
      </c>
      <c r="B172" s="2" t="s">
        <v>153</v>
      </c>
      <c r="D172" s="2" t="s">
        <v>154</v>
      </c>
      <c r="E172" s="1" t="s">
        <v>23</v>
      </c>
      <c r="F172" s="3">
        <v>8</v>
      </c>
      <c r="G172" s="71"/>
      <c r="H172" s="3">
        <f>F172*G172</f>
        <v>0</v>
      </c>
      <c r="I172" s="4">
        <v>0</v>
      </c>
    </row>
    <row r="174" spans="1:9" x14ac:dyDescent="0.2">
      <c r="A174" s="1">
        <v>68</v>
      </c>
      <c r="B174" s="2" t="s">
        <v>155</v>
      </c>
      <c r="D174" s="2" t="s">
        <v>156</v>
      </c>
      <c r="E174" s="1" t="s">
        <v>23</v>
      </c>
      <c r="F174" s="3">
        <v>8</v>
      </c>
      <c r="G174" s="71"/>
      <c r="H174" s="3">
        <f>F174*G174</f>
        <v>0</v>
      </c>
      <c r="I174" s="4">
        <v>0</v>
      </c>
    </row>
    <row r="176" spans="1:9" x14ac:dyDescent="0.2">
      <c r="A176" s="1">
        <v>69</v>
      </c>
      <c r="B176" s="2" t="s">
        <v>157</v>
      </c>
      <c r="D176" s="2" t="s">
        <v>158</v>
      </c>
      <c r="E176" s="1" t="s">
        <v>23</v>
      </c>
      <c r="F176" s="3">
        <v>0</v>
      </c>
      <c r="G176" s="71"/>
      <c r="H176" s="3">
        <f>F176*G176</f>
        <v>0</v>
      </c>
      <c r="I176" s="4">
        <v>1.8799999999999999E-3</v>
      </c>
    </row>
    <row r="177" spans="1:9" x14ac:dyDescent="0.2">
      <c r="D177" s="2" t="s">
        <v>159</v>
      </c>
    </row>
    <row r="179" spans="1:9" x14ac:dyDescent="0.2">
      <c r="A179" s="1">
        <v>70</v>
      </c>
      <c r="B179" s="2" t="s">
        <v>160</v>
      </c>
      <c r="D179" s="2" t="s">
        <v>161</v>
      </c>
      <c r="E179" s="1" t="s">
        <v>23</v>
      </c>
      <c r="F179" s="3">
        <v>16</v>
      </c>
      <c r="G179" s="71"/>
      <c r="H179" s="3">
        <f>F179*G179</f>
        <v>0</v>
      </c>
      <c r="I179" s="4">
        <v>4.2000000000000003E-2</v>
      </c>
    </row>
    <row r="180" spans="1:9" x14ac:dyDescent="0.2">
      <c r="D180" s="2" t="s">
        <v>162</v>
      </c>
    </row>
    <row r="182" spans="1:9" x14ac:dyDescent="0.2">
      <c r="A182" s="1">
        <v>71</v>
      </c>
      <c r="B182" s="2" t="s">
        <v>163</v>
      </c>
      <c r="D182" s="2" t="s">
        <v>158</v>
      </c>
      <c r="E182" s="1" t="s">
        <v>23</v>
      </c>
      <c r="F182" s="3">
        <v>7.5</v>
      </c>
      <c r="G182" s="71"/>
      <c r="H182" s="3">
        <f>F182*G182</f>
        <v>0</v>
      </c>
      <c r="I182" s="4">
        <v>1.4319999999999999E-2</v>
      </c>
    </row>
    <row r="183" spans="1:9" x14ac:dyDescent="0.2">
      <c r="D183" s="2" t="s">
        <v>164</v>
      </c>
    </row>
    <row r="185" spans="1:9" x14ac:dyDescent="0.2">
      <c r="A185" s="1">
        <v>72</v>
      </c>
      <c r="B185" s="2" t="s">
        <v>165</v>
      </c>
      <c r="D185" s="2" t="s">
        <v>166</v>
      </c>
      <c r="E185" s="1" t="s">
        <v>23</v>
      </c>
      <c r="F185" s="3">
        <v>20</v>
      </c>
      <c r="G185" s="71"/>
      <c r="H185" s="3">
        <f>F185*G185</f>
        <v>0</v>
      </c>
      <c r="I185" s="4">
        <v>7.0300000000000001E-2</v>
      </c>
    </row>
    <row r="186" spans="1:9" x14ac:dyDescent="0.2">
      <c r="D186" s="2" t="s">
        <v>167</v>
      </c>
    </row>
    <row r="187" spans="1:9" x14ac:dyDescent="0.2">
      <c r="B187" s="2" t="s">
        <v>58</v>
      </c>
      <c r="C187" s="1" t="s">
        <v>59</v>
      </c>
      <c r="D187" s="2" t="s">
        <v>168</v>
      </c>
      <c r="G187" s="3">
        <v>20</v>
      </c>
    </row>
    <row r="189" spans="1:9" x14ac:dyDescent="0.2">
      <c r="A189" s="1">
        <v>73</v>
      </c>
      <c r="B189" s="2" t="s">
        <v>169</v>
      </c>
      <c r="D189" s="2" t="s">
        <v>170</v>
      </c>
      <c r="E189" s="1" t="s">
        <v>32</v>
      </c>
      <c r="F189" s="3">
        <v>0.26600000000000001</v>
      </c>
      <c r="G189" s="71"/>
      <c r="H189" s="3">
        <f>F189*G189</f>
        <v>0</v>
      </c>
      <c r="I189" s="4">
        <v>0</v>
      </c>
    </row>
    <row r="190" spans="1:9" x14ac:dyDescent="0.2">
      <c r="A190" s="21" t="s">
        <v>19</v>
      </c>
      <c r="B190" s="22"/>
      <c r="C190" s="23"/>
      <c r="D190" s="22"/>
      <c r="E190" s="23"/>
      <c r="F190" s="24"/>
      <c r="G190" s="24"/>
      <c r="H190" s="72">
        <f>SUM(H167:H189)</f>
        <v>0</v>
      </c>
      <c r="I190" s="25">
        <f>SUM(I167:I189)</f>
        <v>0.26607999999999998</v>
      </c>
    </row>
    <row r="191" spans="1:9" x14ac:dyDescent="0.2">
      <c r="B191" s="19" t="s">
        <v>12</v>
      </c>
    </row>
    <row r="192" spans="1:9" x14ac:dyDescent="0.2">
      <c r="A192" s="18">
        <v>734</v>
      </c>
      <c r="B192" s="19" t="s">
        <v>171</v>
      </c>
    </row>
    <row r="194" spans="1:9" x14ac:dyDescent="0.2">
      <c r="A194" s="1">
        <v>74</v>
      </c>
      <c r="B194" s="2" t="s">
        <v>172</v>
      </c>
      <c r="D194" s="2" t="s">
        <v>173</v>
      </c>
      <c r="E194" s="1" t="s">
        <v>53</v>
      </c>
      <c r="F194" s="3">
        <v>1</v>
      </c>
      <c r="G194" s="71"/>
      <c r="H194" s="3">
        <f>F194*G194</f>
        <v>0</v>
      </c>
      <c r="I194" s="4">
        <v>5.0000000000000002E-5</v>
      </c>
    </row>
    <row r="199" spans="1:9" x14ac:dyDescent="0.2">
      <c r="A199" s="1">
        <v>76</v>
      </c>
      <c r="B199" s="2" t="s">
        <v>174</v>
      </c>
      <c r="D199" s="2" t="s">
        <v>175</v>
      </c>
      <c r="E199" s="1" t="s">
        <v>53</v>
      </c>
      <c r="F199" s="3">
        <v>1</v>
      </c>
      <c r="G199" s="71"/>
      <c r="H199" s="3">
        <f>F199*G199</f>
        <v>0</v>
      </c>
      <c r="I199" s="4">
        <v>5.0000000000000002E-5</v>
      </c>
    </row>
    <row r="207" spans="1:9" x14ac:dyDescent="0.2">
      <c r="A207" s="1">
        <v>79</v>
      </c>
      <c r="B207" s="2" t="s">
        <v>176</v>
      </c>
      <c r="D207" s="2" t="s">
        <v>177</v>
      </c>
      <c r="E207" s="1" t="s">
        <v>53</v>
      </c>
      <c r="F207" s="3">
        <v>9</v>
      </c>
      <c r="G207" s="71"/>
      <c r="H207" s="3">
        <f>F207*G207</f>
        <v>0</v>
      </c>
      <c r="I207" s="4">
        <v>6.8999999999999997E-4</v>
      </c>
    </row>
    <row r="208" spans="1:9" x14ac:dyDescent="0.2">
      <c r="B208" s="2" t="s">
        <v>58</v>
      </c>
      <c r="C208" s="1" t="s">
        <v>59</v>
      </c>
      <c r="D208" s="2" t="s">
        <v>178</v>
      </c>
      <c r="G208" s="3">
        <v>9</v>
      </c>
    </row>
    <row r="210" spans="1:9" x14ac:dyDescent="0.2">
      <c r="A210" s="1">
        <v>80</v>
      </c>
      <c r="B210" s="2" t="s">
        <v>179</v>
      </c>
      <c r="D210" s="2" t="s">
        <v>180</v>
      </c>
      <c r="E210" s="1" t="s">
        <v>39</v>
      </c>
      <c r="F210" s="3">
        <v>9</v>
      </c>
      <c r="G210" s="71"/>
      <c r="H210" s="3">
        <f>F210*G210</f>
        <v>0</v>
      </c>
      <c r="I210" s="4">
        <v>0</v>
      </c>
    </row>
    <row r="211" spans="1:9" x14ac:dyDescent="0.2">
      <c r="B211" s="2" t="s">
        <v>58</v>
      </c>
      <c r="C211" s="1" t="s">
        <v>59</v>
      </c>
      <c r="D211" s="2" t="s">
        <v>181</v>
      </c>
      <c r="G211" s="3">
        <v>9</v>
      </c>
    </row>
    <row r="213" spans="1:9" x14ac:dyDescent="0.2">
      <c r="A213" s="1">
        <v>81</v>
      </c>
      <c r="B213" s="2" t="s">
        <v>182</v>
      </c>
      <c r="D213" s="2" t="s">
        <v>183</v>
      </c>
      <c r="E213" s="1" t="s">
        <v>39</v>
      </c>
      <c r="F213" s="3">
        <v>7</v>
      </c>
      <c r="G213" s="71"/>
      <c r="H213" s="3">
        <f>F213*G213</f>
        <v>0</v>
      </c>
      <c r="I213" s="4">
        <v>4.7999999999999996E-3</v>
      </c>
    </row>
    <row r="215" spans="1:9" x14ac:dyDescent="0.2">
      <c r="A215" s="1">
        <v>82</v>
      </c>
      <c r="B215" s="2" t="s">
        <v>184</v>
      </c>
      <c r="D215" s="2" t="s">
        <v>185</v>
      </c>
      <c r="E215" s="1" t="s">
        <v>53</v>
      </c>
      <c r="F215" s="3">
        <v>2</v>
      </c>
      <c r="G215" s="71"/>
      <c r="H215" s="3">
        <f>F215*G215</f>
        <v>0</v>
      </c>
      <c r="I215" s="4">
        <v>6.0000000000000002E-5</v>
      </c>
    </row>
    <row r="217" spans="1:9" x14ac:dyDescent="0.2">
      <c r="A217" s="1">
        <v>83</v>
      </c>
      <c r="B217" s="2" t="s">
        <v>186</v>
      </c>
      <c r="D217" s="2" t="s">
        <v>187</v>
      </c>
      <c r="E217" s="1" t="s">
        <v>39</v>
      </c>
      <c r="F217" s="3">
        <v>2</v>
      </c>
      <c r="G217" s="71"/>
      <c r="H217" s="3">
        <f>F217*G217</f>
        <v>0</v>
      </c>
      <c r="I217" s="4">
        <v>5.9999999999999995E-4</v>
      </c>
    </row>
    <row r="219" spans="1:9" x14ac:dyDescent="0.2">
      <c r="A219" s="1">
        <v>84</v>
      </c>
      <c r="B219" s="2" t="s">
        <v>122</v>
      </c>
      <c r="D219" s="2" t="s">
        <v>188</v>
      </c>
      <c r="E219" s="1" t="s">
        <v>53</v>
      </c>
      <c r="F219" s="3">
        <v>2</v>
      </c>
      <c r="G219" s="71"/>
      <c r="H219" s="3">
        <f>F219*G219</f>
        <v>0</v>
      </c>
      <c r="I219" s="4">
        <v>3.0000000000000001E-5</v>
      </c>
    </row>
    <row r="221" spans="1:9" x14ac:dyDescent="0.2">
      <c r="A221" s="1">
        <v>85</v>
      </c>
      <c r="B221" s="2" t="s">
        <v>189</v>
      </c>
      <c r="D221" s="2" t="s">
        <v>190</v>
      </c>
      <c r="E221" s="1" t="s">
        <v>39</v>
      </c>
      <c r="F221" s="3">
        <v>2</v>
      </c>
      <c r="G221" s="71"/>
      <c r="H221" s="3">
        <f>F221*G221</f>
        <v>0</v>
      </c>
      <c r="I221" s="4">
        <v>2E-3</v>
      </c>
    </row>
    <row r="223" spans="1:9" x14ac:dyDescent="0.2">
      <c r="A223" s="1">
        <v>86</v>
      </c>
      <c r="B223" s="2" t="s">
        <v>114</v>
      </c>
      <c r="D223" s="2" t="s">
        <v>115</v>
      </c>
      <c r="E223" s="1" t="s">
        <v>53</v>
      </c>
      <c r="F223" s="3">
        <v>20</v>
      </c>
      <c r="G223" s="71"/>
      <c r="H223" s="3">
        <f>F223*G223</f>
        <v>0</v>
      </c>
      <c r="I223" s="4">
        <v>1.23E-3</v>
      </c>
    </row>
    <row r="224" spans="1:9" x14ac:dyDescent="0.2">
      <c r="B224" s="2" t="s">
        <v>58</v>
      </c>
      <c r="C224" s="1" t="s">
        <v>59</v>
      </c>
      <c r="D224" s="2" t="s">
        <v>191</v>
      </c>
      <c r="G224" s="3">
        <v>20</v>
      </c>
    </row>
    <row r="226" spans="1:9" x14ac:dyDescent="0.2">
      <c r="A226" s="1">
        <v>87</v>
      </c>
      <c r="B226" s="2" t="s">
        <v>192</v>
      </c>
      <c r="D226" s="2" t="s">
        <v>193</v>
      </c>
      <c r="E226" s="1" t="s">
        <v>39</v>
      </c>
      <c r="F226" s="3">
        <v>1</v>
      </c>
      <c r="G226" s="71"/>
      <c r="H226" s="3">
        <f>F226*G226</f>
        <v>0</v>
      </c>
      <c r="I226" s="4">
        <v>1E-3</v>
      </c>
    </row>
    <row r="228" spans="1:9" x14ac:dyDescent="0.2">
      <c r="A228" s="1">
        <v>88</v>
      </c>
      <c r="B228" s="2" t="s">
        <v>194</v>
      </c>
      <c r="D228" s="2" t="s">
        <v>195</v>
      </c>
      <c r="E228" s="1" t="s">
        <v>39</v>
      </c>
      <c r="F228" s="3">
        <v>14</v>
      </c>
      <c r="G228" s="71"/>
      <c r="H228" s="3">
        <f>F228*G228</f>
        <v>0</v>
      </c>
      <c r="I228" s="4">
        <v>1.35E-2</v>
      </c>
    </row>
    <row r="229" spans="1:9" x14ac:dyDescent="0.2">
      <c r="B229" s="2" t="s">
        <v>58</v>
      </c>
      <c r="C229" s="1" t="s">
        <v>59</v>
      </c>
      <c r="D229" s="2" t="s">
        <v>196</v>
      </c>
      <c r="G229" s="3">
        <v>14</v>
      </c>
    </row>
    <row r="231" spans="1:9" x14ac:dyDescent="0.2">
      <c r="A231" s="1">
        <v>89</v>
      </c>
      <c r="B231" s="2" t="s">
        <v>197</v>
      </c>
      <c r="D231" s="2" t="s">
        <v>198</v>
      </c>
      <c r="E231" s="1" t="s">
        <v>39</v>
      </c>
      <c r="F231" s="3">
        <v>2</v>
      </c>
      <c r="G231" s="71"/>
      <c r="H231" s="3">
        <f>F231*G231</f>
        <v>0</v>
      </c>
      <c r="I231" s="4">
        <v>6.0000000000000001E-3</v>
      </c>
    </row>
    <row r="233" spans="1:9" x14ac:dyDescent="0.2">
      <c r="A233" s="1">
        <v>90</v>
      </c>
      <c r="B233" s="2" t="s">
        <v>199</v>
      </c>
      <c r="D233" s="2" t="s">
        <v>200</v>
      </c>
      <c r="E233" s="1" t="s">
        <v>39</v>
      </c>
      <c r="F233" s="3">
        <v>4</v>
      </c>
      <c r="G233" s="71"/>
      <c r="H233" s="3">
        <f>F233*G233</f>
        <v>0</v>
      </c>
      <c r="I233" s="4">
        <v>1.4E-2</v>
      </c>
    </row>
    <row r="235" spans="1:9" x14ac:dyDescent="0.2">
      <c r="A235" s="1">
        <v>91</v>
      </c>
      <c r="B235" s="2" t="s">
        <v>201</v>
      </c>
      <c r="D235" s="2" t="s">
        <v>202</v>
      </c>
      <c r="E235" s="1" t="s">
        <v>53</v>
      </c>
      <c r="F235" s="3">
        <v>6</v>
      </c>
      <c r="G235" s="71"/>
      <c r="H235" s="3">
        <f>F235*G235</f>
        <v>0</v>
      </c>
      <c r="I235" s="4">
        <v>2.7999999999999998E-4</v>
      </c>
    </row>
    <row r="236" spans="1:9" x14ac:dyDescent="0.2">
      <c r="B236" s="2" t="s">
        <v>58</v>
      </c>
      <c r="C236" s="1" t="s">
        <v>59</v>
      </c>
      <c r="D236" s="2" t="s">
        <v>203</v>
      </c>
      <c r="G236" s="3">
        <v>6</v>
      </c>
    </row>
    <row r="238" spans="1:9" x14ac:dyDescent="0.2">
      <c r="A238" s="1">
        <v>92</v>
      </c>
      <c r="B238" s="2" t="s">
        <v>204</v>
      </c>
      <c r="D238" s="2" t="s">
        <v>205</v>
      </c>
      <c r="E238" s="1" t="s">
        <v>39</v>
      </c>
      <c r="F238" s="3">
        <v>1</v>
      </c>
      <c r="G238" s="71"/>
      <c r="H238" s="3">
        <f>F238*G238</f>
        <v>0</v>
      </c>
      <c r="I238" s="4">
        <v>1E-3</v>
      </c>
    </row>
    <row r="240" spans="1:9" x14ac:dyDescent="0.2">
      <c r="A240" s="1">
        <v>93</v>
      </c>
      <c r="B240" s="2" t="s">
        <v>206</v>
      </c>
      <c r="D240" s="2" t="s">
        <v>207</v>
      </c>
      <c r="E240" s="1" t="s">
        <v>39</v>
      </c>
      <c r="F240" s="3">
        <v>6</v>
      </c>
      <c r="G240" s="71"/>
      <c r="H240" s="3">
        <f>F240*G240</f>
        <v>0</v>
      </c>
      <c r="I240" s="4">
        <v>1.8E-3</v>
      </c>
    </row>
    <row r="242" spans="1:9" x14ac:dyDescent="0.2">
      <c r="A242" s="1">
        <v>94</v>
      </c>
      <c r="B242" s="2" t="s">
        <v>208</v>
      </c>
      <c r="D242" s="2" t="s">
        <v>209</v>
      </c>
      <c r="E242" s="1" t="s">
        <v>39</v>
      </c>
      <c r="F242" s="3">
        <v>2</v>
      </c>
      <c r="G242" s="71"/>
      <c r="H242" s="3">
        <f>F242*G242</f>
        <v>0</v>
      </c>
      <c r="I242" s="4">
        <v>5.0000000000000001E-3</v>
      </c>
    </row>
    <row r="244" spans="1:9" x14ac:dyDescent="0.2">
      <c r="A244" s="1">
        <v>95</v>
      </c>
      <c r="B244" s="2" t="s">
        <v>210</v>
      </c>
      <c r="D244" s="2" t="s">
        <v>211</v>
      </c>
      <c r="E244" s="1" t="s">
        <v>39</v>
      </c>
      <c r="F244" s="3">
        <v>2</v>
      </c>
      <c r="G244" s="71"/>
      <c r="H244" s="3">
        <f>F244*G244</f>
        <v>0</v>
      </c>
      <c r="I244" s="4">
        <v>2E-3</v>
      </c>
    </row>
    <row r="246" spans="1:9" x14ac:dyDescent="0.2">
      <c r="A246" s="1">
        <v>96</v>
      </c>
      <c r="B246" s="2" t="s">
        <v>212</v>
      </c>
      <c r="D246" s="2" t="s">
        <v>213</v>
      </c>
      <c r="E246" s="1" t="s">
        <v>39</v>
      </c>
      <c r="F246" s="3">
        <v>1</v>
      </c>
      <c r="G246" s="71"/>
      <c r="H246" s="3">
        <f>F246*G246</f>
        <v>0</v>
      </c>
      <c r="I246" s="4">
        <v>3.5000000000000001E-3</v>
      </c>
    </row>
    <row r="248" spans="1:9" x14ac:dyDescent="0.2">
      <c r="A248" s="1">
        <v>97</v>
      </c>
      <c r="B248" s="2" t="s">
        <v>214</v>
      </c>
      <c r="D248" s="2" t="s">
        <v>215</v>
      </c>
      <c r="E248" s="1" t="s">
        <v>53</v>
      </c>
      <c r="F248" s="3">
        <v>2</v>
      </c>
      <c r="G248" s="71"/>
      <c r="H248" s="3">
        <f>F248*G248</f>
        <v>0</v>
      </c>
      <c r="I248" s="4">
        <v>8.0000000000000007E-5</v>
      </c>
    </row>
    <row r="250" spans="1:9" x14ac:dyDescent="0.2">
      <c r="A250" s="1">
        <v>98</v>
      </c>
      <c r="B250" s="2" t="s">
        <v>216</v>
      </c>
      <c r="D250" s="2" t="s">
        <v>217</v>
      </c>
      <c r="E250" s="1" t="s">
        <v>39</v>
      </c>
      <c r="F250" s="3">
        <v>2</v>
      </c>
      <c r="G250" s="71"/>
      <c r="H250" s="3">
        <f>F250*G250</f>
        <v>0</v>
      </c>
      <c r="I250" s="4">
        <v>1.6000000000000001E-3</v>
      </c>
    </row>
    <row r="252" spans="1:9" x14ac:dyDescent="0.2">
      <c r="A252" s="1">
        <v>99</v>
      </c>
      <c r="B252" s="2" t="s">
        <v>218</v>
      </c>
      <c r="D252" s="2" t="s">
        <v>219</v>
      </c>
      <c r="E252" s="1" t="s">
        <v>39</v>
      </c>
      <c r="F252" s="3">
        <v>8</v>
      </c>
      <c r="G252" s="71"/>
      <c r="H252" s="3">
        <f>F252*G252</f>
        <v>0</v>
      </c>
      <c r="I252" s="4">
        <v>2.16E-3</v>
      </c>
    </row>
    <row r="254" spans="1:9" x14ac:dyDescent="0.2">
      <c r="A254" s="1">
        <v>100</v>
      </c>
      <c r="B254" s="2" t="s">
        <v>220</v>
      </c>
      <c r="D254" s="2" t="s">
        <v>221</v>
      </c>
      <c r="E254" s="1" t="s">
        <v>39</v>
      </c>
      <c r="F254" s="3">
        <v>8</v>
      </c>
      <c r="G254" s="71"/>
      <c r="H254" s="3">
        <f>F254*G254</f>
        <v>0</v>
      </c>
      <c r="I254" s="4">
        <v>0</v>
      </c>
    </row>
    <row r="255" spans="1:9" x14ac:dyDescent="0.2">
      <c r="A255" s="21" t="s">
        <v>19</v>
      </c>
      <c r="B255" s="22"/>
      <c r="C255" s="23"/>
      <c r="D255" s="22"/>
      <c r="E255" s="23"/>
      <c r="F255" s="24"/>
      <c r="G255" s="24"/>
      <c r="H255" s="72">
        <f>SUM(H193:H254)</f>
        <v>0</v>
      </c>
      <c r="I255" s="25">
        <f>SUM(I193:I254)</f>
        <v>6.1429999999999998E-2</v>
      </c>
    </row>
    <row r="256" spans="1:9" x14ac:dyDescent="0.2">
      <c r="B256" s="19" t="s">
        <v>12</v>
      </c>
    </row>
    <row r="257" spans="1:9" x14ac:dyDescent="0.2">
      <c r="A257" s="18">
        <v>900</v>
      </c>
      <c r="B257" s="19" t="s">
        <v>222</v>
      </c>
    </row>
    <row r="259" spans="1:9" x14ac:dyDescent="0.2">
      <c r="A259" s="1">
        <v>101</v>
      </c>
      <c r="B259" s="2" t="s">
        <v>14</v>
      </c>
      <c r="D259" s="2" t="s">
        <v>223</v>
      </c>
      <c r="E259" s="1" t="s">
        <v>16</v>
      </c>
      <c r="F259" s="3">
        <v>1</v>
      </c>
      <c r="G259" s="71"/>
      <c r="H259" s="3">
        <f>F259*G259</f>
        <v>0</v>
      </c>
      <c r="I259" s="4">
        <v>0</v>
      </c>
    </row>
    <row r="261" spans="1:9" x14ac:dyDescent="0.2">
      <c r="A261" s="1">
        <v>102</v>
      </c>
      <c r="B261" s="2" t="s">
        <v>91</v>
      </c>
      <c r="D261" s="2" t="s">
        <v>92</v>
      </c>
      <c r="E261" s="1" t="s">
        <v>93</v>
      </c>
      <c r="F261" s="3">
        <v>8</v>
      </c>
      <c r="G261" s="71"/>
      <c r="H261" s="3">
        <f>F261*G261</f>
        <v>0</v>
      </c>
      <c r="I261" s="4">
        <v>0</v>
      </c>
    </row>
    <row r="262" spans="1:9" x14ac:dyDescent="0.2">
      <c r="D262" s="2" t="s">
        <v>224</v>
      </c>
    </row>
    <row r="264" spans="1:9" x14ac:dyDescent="0.2">
      <c r="A264" s="1">
        <v>103</v>
      </c>
      <c r="B264" s="2" t="s">
        <v>91</v>
      </c>
      <c r="D264" s="2" t="s">
        <v>225</v>
      </c>
      <c r="E264" s="1" t="s">
        <v>93</v>
      </c>
      <c r="F264" s="3">
        <v>45</v>
      </c>
      <c r="G264" s="71"/>
      <c r="H264" s="3">
        <f>F264*G264</f>
        <v>0</v>
      </c>
      <c r="I264" s="4">
        <v>0</v>
      </c>
    </row>
    <row r="265" spans="1:9" x14ac:dyDescent="0.2">
      <c r="D265" s="2" t="s">
        <v>226</v>
      </c>
    </row>
    <row r="267" spans="1:9" x14ac:dyDescent="0.2">
      <c r="A267" s="1">
        <v>104</v>
      </c>
      <c r="B267" s="2" t="s">
        <v>14</v>
      </c>
      <c r="D267" s="2" t="s">
        <v>227</v>
      </c>
      <c r="E267" s="1" t="s">
        <v>16</v>
      </c>
      <c r="F267" s="3">
        <v>1</v>
      </c>
      <c r="G267" s="71"/>
      <c r="H267" s="3">
        <f>F267*G267</f>
        <v>0</v>
      </c>
      <c r="I267" s="4">
        <v>0</v>
      </c>
    </row>
    <row r="268" spans="1:9" x14ac:dyDescent="0.2">
      <c r="A268" s="21" t="s">
        <v>19</v>
      </c>
      <c r="B268" s="22"/>
      <c r="C268" s="23"/>
      <c r="D268" s="22"/>
      <c r="E268" s="23"/>
      <c r="F268" s="24"/>
      <c r="G268" s="24"/>
      <c r="H268" s="72">
        <f>SUM(H258:H267)</f>
        <v>0</v>
      </c>
      <c r="I268" s="25">
        <f>SUM(I258:I267)</f>
        <v>0</v>
      </c>
    </row>
    <row r="269" spans="1:9" x14ac:dyDescent="0.2">
      <c r="B269" s="19" t="s">
        <v>12</v>
      </c>
    </row>
    <row r="270" spans="1:9" x14ac:dyDescent="0.2">
      <c r="A270" s="18">
        <v>998</v>
      </c>
      <c r="B270" s="19" t="s">
        <v>228</v>
      </c>
    </row>
    <row r="272" spans="1:9" x14ac:dyDescent="0.2">
      <c r="A272" s="1">
        <v>105</v>
      </c>
      <c r="B272" s="2" t="s">
        <v>229</v>
      </c>
      <c r="D272" s="2" t="s">
        <v>230</v>
      </c>
      <c r="E272" s="1" t="s">
        <v>16</v>
      </c>
      <c r="F272" s="3">
        <v>1</v>
      </c>
      <c r="G272" s="71"/>
      <c r="H272" s="3">
        <f>F272*G272</f>
        <v>0</v>
      </c>
      <c r="I272" s="4">
        <v>0</v>
      </c>
    </row>
    <row r="274" spans="1:9" x14ac:dyDescent="0.2">
      <c r="A274" s="1">
        <v>106</v>
      </c>
      <c r="B274" s="2" t="s">
        <v>231</v>
      </c>
      <c r="D274" s="2" t="s">
        <v>232</v>
      </c>
      <c r="E274" s="1" t="s">
        <v>233</v>
      </c>
      <c r="F274" s="71"/>
      <c r="G274" s="3">
        <v>17</v>
      </c>
      <c r="H274" s="3">
        <f>F274*G274</f>
        <v>0</v>
      </c>
      <c r="I274" s="4">
        <v>0</v>
      </c>
    </row>
    <row r="275" spans="1:9" x14ac:dyDescent="0.2">
      <c r="D275" s="2" t="s">
        <v>234</v>
      </c>
    </row>
    <row r="276" spans="1:9" x14ac:dyDescent="0.2">
      <c r="A276" s="21" t="s">
        <v>19</v>
      </c>
      <c r="B276" s="22"/>
      <c r="C276" s="23"/>
      <c r="D276" s="22"/>
      <c r="E276" s="23"/>
      <c r="F276" s="24"/>
      <c r="G276" s="24"/>
      <c r="H276" s="72">
        <f>SUM(H271:H275)</f>
        <v>0</v>
      </c>
      <c r="I276" s="25">
        <f>SUM(I271:I275)</f>
        <v>0</v>
      </c>
    </row>
    <row r="278" spans="1:9" x14ac:dyDescent="0.2">
      <c r="A278" s="21" t="s">
        <v>235</v>
      </c>
      <c r="B278" s="26"/>
      <c r="C278" s="27"/>
      <c r="D278" s="26"/>
      <c r="E278" s="28"/>
      <c r="F278" s="29">
        <v>0.21</v>
      </c>
      <c r="G278" s="30"/>
      <c r="H278" s="30" t="s">
        <v>236</v>
      </c>
      <c r="I278" s="31" t="s">
        <v>11</v>
      </c>
    </row>
    <row r="279" spans="1:9" x14ac:dyDescent="0.2">
      <c r="A279" s="32"/>
      <c r="B279" s="33" t="s">
        <v>237</v>
      </c>
      <c r="C279" s="34"/>
      <c r="D279" s="33"/>
      <c r="E279" s="35"/>
      <c r="F279" s="36">
        <f>H279-G279</f>
        <v>0</v>
      </c>
      <c r="G279" s="36"/>
      <c r="H279" s="36">
        <f>SUMIF(A:A,"Oddíl celkem",H:H)</f>
        <v>0</v>
      </c>
      <c r="I279" s="37"/>
    </row>
    <row r="280" spans="1:9" x14ac:dyDescent="0.2">
      <c r="A280" s="38"/>
      <c r="B280" s="39" t="s">
        <v>238</v>
      </c>
      <c r="C280" s="40"/>
      <c r="D280" s="39"/>
      <c r="E280" s="41"/>
      <c r="F280" s="42">
        <f>F279*0.21</f>
        <v>0</v>
      </c>
      <c r="G280" s="42"/>
      <c r="H280" s="42">
        <f>F280+G280</f>
        <v>0</v>
      </c>
      <c r="I280" s="43"/>
    </row>
    <row r="281" spans="1:9" x14ac:dyDescent="0.2">
      <c r="A281" s="32"/>
      <c r="B281" s="33"/>
      <c r="C281" s="34"/>
      <c r="D281" s="33"/>
      <c r="E281" s="44"/>
      <c r="F281" s="45"/>
      <c r="G281" s="45"/>
      <c r="H281" s="45"/>
      <c r="I281" s="46"/>
    </row>
    <row r="282" spans="1:9" x14ac:dyDescent="0.2">
      <c r="A282" s="32"/>
      <c r="B282" s="33" t="s">
        <v>239</v>
      </c>
      <c r="C282" s="34"/>
      <c r="D282" s="33"/>
      <c r="E282" s="44"/>
      <c r="F282" s="45">
        <f>F280+F279</f>
        <v>0</v>
      </c>
      <c r="G282" s="45"/>
      <c r="H282" s="45">
        <f>H280+H279</f>
        <v>0</v>
      </c>
      <c r="I282" s="46">
        <f>SUMIF(A:A,"Oddíl celkem",I:I)</f>
        <v>1.4215800000000001</v>
      </c>
    </row>
    <row r="283" spans="1:9" x14ac:dyDescent="0.2">
      <c r="A283" s="38"/>
      <c r="B283" s="39"/>
      <c r="C283" s="40"/>
      <c r="D283" s="39"/>
      <c r="E283" s="40"/>
      <c r="F283" s="47"/>
      <c r="G283" s="47"/>
      <c r="H283" s="47"/>
      <c r="I283" s="48"/>
    </row>
  </sheetData>
  <pageMargins left="0.74791666666666701" right="0.74791666666666701" top="0.98402777777777795" bottom="0.59027777777777801" header="0.59027777777777801" footer="0.51180555555555496"/>
  <pageSetup paperSize="9" firstPageNumber="0" orientation="portrait" horizontalDpi="300" verticalDpi="300" r:id="rId1"/>
  <headerFooter>
    <oddHeader>&amp;LIng.Daniel Kadlec&amp;CNABÍDKOVÝ ROZPOČET VČ. VÝKAZU VÝMĚR&amp;R&amp;8Datum  :    &amp;D 
&amp;10    &amp;8                      Strana  :                 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8"/>
  <sheetViews>
    <sheetView zoomScaleNormal="100" workbookViewId="0">
      <selection activeCell="N40" sqref="N40"/>
    </sheetView>
  </sheetViews>
  <sheetFormatPr defaultRowHeight="12.75" x14ac:dyDescent="0.2"/>
  <cols>
    <col min="1" max="1" width="13.5703125" customWidth="1"/>
    <col min="2" max="2" width="44.42578125" style="49" customWidth="1"/>
    <col min="3" max="3" width="14.42578125" style="50" customWidth="1"/>
    <col min="4" max="4" width="13.28515625" style="51" customWidth="1"/>
    <col min="5" max="1025" width="8.5703125" customWidth="1"/>
  </cols>
  <sheetData>
    <row r="1" spans="1:7" x14ac:dyDescent="0.2">
      <c r="A1" s="1" t="s">
        <v>240</v>
      </c>
      <c r="D1" s="52">
        <v>45079</v>
      </c>
      <c r="E1" s="1"/>
      <c r="F1" s="1"/>
      <c r="G1" s="1"/>
    </row>
    <row r="2" spans="1:7" x14ac:dyDescent="0.2">
      <c r="B2" s="53" t="s">
        <v>241</v>
      </c>
      <c r="C2" s="3"/>
      <c r="D2" s="4"/>
      <c r="E2" s="1"/>
      <c r="F2" s="1"/>
      <c r="G2" s="1"/>
    </row>
    <row r="3" spans="1:7" x14ac:dyDescent="0.2">
      <c r="A3" s="1"/>
      <c r="B3" s="53" t="s">
        <v>242</v>
      </c>
      <c r="C3" s="3"/>
      <c r="D3" s="4"/>
      <c r="E3" s="1"/>
      <c r="F3" s="1"/>
      <c r="G3" s="1"/>
    </row>
    <row r="4" spans="1:7" x14ac:dyDescent="0.2">
      <c r="A4" s="1" t="s">
        <v>243</v>
      </c>
      <c r="B4" s="2" t="str">
        <f>'Položkový rozpočet'!D1</f>
        <v xml:space="preserve">999 – Městský úřad Rotava, Sídliště 721                  </v>
      </c>
      <c r="C4" s="3"/>
      <c r="D4" s="4"/>
      <c r="E4" s="1"/>
      <c r="F4" s="1"/>
      <c r="G4" s="1"/>
    </row>
    <row r="5" spans="1:7" x14ac:dyDescent="0.2">
      <c r="A5" s="1" t="s">
        <v>244</v>
      </c>
      <c r="B5" s="2" t="str">
        <f>'Položkový rozpočet'!D2</f>
        <v xml:space="preserve">9990010 - Vytápění a plyn                                         </v>
      </c>
      <c r="C5" s="3"/>
      <c r="D5" s="4"/>
      <c r="E5" s="1"/>
      <c r="F5" s="1"/>
      <c r="G5" s="1"/>
    </row>
    <row r="6" spans="1:7" x14ac:dyDescent="0.2">
      <c r="A6" s="1"/>
      <c r="B6" s="54"/>
      <c r="C6" s="3"/>
      <c r="D6" s="4"/>
      <c r="E6" s="1"/>
      <c r="F6" s="1"/>
      <c r="G6" s="1"/>
    </row>
    <row r="7" spans="1:7" x14ac:dyDescent="0.2">
      <c r="A7" s="9" t="s">
        <v>245</v>
      </c>
      <c r="B7" s="55" t="s">
        <v>246</v>
      </c>
      <c r="C7" s="10" t="s">
        <v>247</v>
      </c>
      <c r="D7" s="56" t="s">
        <v>11</v>
      </c>
      <c r="E7" s="1"/>
      <c r="F7" s="1"/>
      <c r="G7" s="1"/>
    </row>
    <row r="8" spans="1:7" x14ac:dyDescent="0.2">
      <c r="B8" s="54"/>
      <c r="C8" s="3"/>
      <c r="D8" s="4"/>
      <c r="E8" s="1"/>
      <c r="F8" s="1"/>
      <c r="G8" s="1"/>
    </row>
    <row r="9" spans="1:7" x14ac:dyDescent="0.2">
      <c r="A9" s="54">
        <f>'Položkový rozpočet'!A6</f>
        <v>622</v>
      </c>
      <c r="B9" s="2" t="str">
        <f>'Položkový rozpočet'!B6</f>
        <v xml:space="preserve">22-M ELEKTROMONTAZE-SLABOPROUD                    </v>
      </c>
      <c r="C9" s="3">
        <f>'Položkový rozpočet'!H12</f>
        <v>0</v>
      </c>
      <c r="D9" s="4">
        <f>'Položkový rozpočet'!I12</f>
        <v>0</v>
      </c>
      <c r="E9" s="1"/>
      <c r="F9" s="1"/>
      <c r="G9" s="1"/>
    </row>
    <row r="10" spans="1:7" s="1" customFormat="1" ht="11.25" x14ac:dyDescent="0.2">
      <c r="A10" s="1">
        <f>'Položkový rozpočet'!A14</f>
        <v>713</v>
      </c>
      <c r="B10" s="2" t="str">
        <f>'Položkový rozpočet'!B14</f>
        <v xml:space="preserve">IZOLACE TEPELNE                                   </v>
      </c>
      <c r="C10" s="3">
        <f>'Položkový rozpočet'!H25</f>
        <v>0</v>
      </c>
      <c r="D10" s="4">
        <f>'Položkový rozpočet'!I25</f>
        <v>7.2000000000000005E-4</v>
      </c>
    </row>
    <row r="11" spans="1:7" s="1" customFormat="1" ht="11.25" x14ac:dyDescent="0.2">
      <c r="A11" s="1">
        <f>'Položkový rozpočet'!A27</f>
        <v>721</v>
      </c>
      <c r="B11" s="2" t="str">
        <f>'Položkový rozpočet'!B27</f>
        <v xml:space="preserve">VNITRNI KANALIZACE                                </v>
      </c>
      <c r="C11" s="3">
        <f>'Položkový rozpočet'!H39</f>
        <v>0</v>
      </c>
      <c r="D11" s="4">
        <f>'Položkový rozpočet'!I39</f>
        <v>1.3410000000000002E-2</v>
      </c>
    </row>
    <row r="12" spans="1:7" s="1" customFormat="1" ht="11.25" x14ac:dyDescent="0.2">
      <c r="A12" s="1">
        <f>'Položkový rozpočet'!A41</f>
        <v>722</v>
      </c>
      <c r="B12" s="2" t="str">
        <f>'Položkový rozpočet'!B41</f>
        <v xml:space="preserve">VNITRNI VODOVOD                                   </v>
      </c>
      <c r="C12" s="3">
        <f>'Položkový rozpočet'!H57</f>
        <v>0</v>
      </c>
      <c r="D12" s="4">
        <f>'Položkový rozpočet'!I57</f>
        <v>2.2880000000000001E-2</v>
      </c>
    </row>
    <row r="13" spans="1:7" s="1" customFormat="1" ht="11.25" x14ac:dyDescent="0.2">
      <c r="A13" s="1">
        <f>'Položkový rozpočet'!A59</f>
        <v>723</v>
      </c>
      <c r="B13" s="2" t="str">
        <f>'Položkový rozpočet'!B59</f>
        <v xml:space="preserve">VNITRNI PLYNOVOD                                  </v>
      </c>
      <c r="C13" s="3">
        <f>'Položkový rozpočet'!H78</f>
        <v>0</v>
      </c>
      <c r="D13" s="4">
        <f>'Položkový rozpočet'!I78</f>
        <v>3.4839999999999996E-2</v>
      </c>
    </row>
    <row r="14" spans="1:7" s="1" customFormat="1" ht="11.25" x14ac:dyDescent="0.2">
      <c r="A14" s="1">
        <f>'Položkový rozpočet'!A80</f>
        <v>731</v>
      </c>
      <c r="B14" s="2" t="str">
        <f>'Položkový rozpočet'!B80</f>
        <v xml:space="preserve">KOTELNY                                           </v>
      </c>
      <c r="C14" s="3">
        <f>'Položkový rozpočet'!H108</f>
        <v>0</v>
      </c>
      <c r="D14" s="4">
        <f>'Položkový rozpočet'!I108</f>
        <v>0.52242999999999995</v>
      </c>
    </row>
    <row r="15" spans="1:7" s="1" customFormat="1" ht="11.25" x14ac:dyDescent="0.2">
      <c r="A15" s="1">
        <f>'Položkový rozpočet'!A110</f>
        <v>732</v>
      </c>
      <c r="B15" s="2" t="str">
        <f>'Položkový rozpočet'!B110</f>
        <v xml:space="preserve">STROJOVNY                                         </v>
      </c>
      <c r="C15" s="3">
        <f>'Položkový rozpočet'!H164</f>
        <v>0</v>
      </c>
      <c r="D15" s="4">
        <f>'Položkový rozpočet'!I164</f>
        <v>0.49978999999999996</v>
      </c>
    </row>
    <row r="16" spans="1:7" s="1" customFormat="1" ht="11.25" x14ac:dyDescent="0.2">
      <c r="A16" s="1">
        <f>'Položkový rozpočet'!A166</f>
        <v>733</v>
      </c>
      <c r="B16" s="2" t="str">
        <f>'Položkový rozpočet'!B166</f>
        <v xml:space="preserve">ROZVOD POTRUBI                                    </v>
      </c>
      <c r="C16" s="3">
        <f>'Položkový rozpočet'!H190</f>
        <v>0</v>
      </c>
      <c r="D16" s="4">
        <f>'Položkový rozpočet'!I190</f>
        <v>0.26607999999999998</v>
      </c>
    </row>
    <row r="17" spans="1:4" s="1" customFormat="1" ht="11.25" x14ac:dyDescent="0.2">
      <c r="A17" s="1">
        <f>'Položkový rozpočet'!A192</f>
        <v>734</v>
      </c>
      <c r="B17" s="2" t="str">
        <f>'Položkový rozpočet'!B192</f>
        <v xml:space="preserve">ARMATURY                                          </v>
      </c>
      <c r="C17" s="3">
        <f>'Položkový rozpočet'!H255</f>
        <v>0</v>
      </c>
      <c r="D17" s="4">
        <f>'Položkový rozpočet'!I255</f>
        <v>6.1429999999999998E-2</v>
      </c>
    </row>
    <row r="18" spans="1:4" s="1" customFormat="1" ht="11.25" x14ac:dyDescent="0.2">
      <c r="A18" s="1">
        <f>'Položkový rozpočet'!A257</f>
        <v>900</v>
      </c>
      <c r="B18" s="2" t="str">
        <f>'Položkový rozpočet'!B257</f>
        <v xml:space="preserve">RŮZNÉ                                             </v>
      </c>
      <c r="C18" s="3">
        <f>'Položkový rozpočet'!H268</f>
        <v>0</v>
      </c>
      <c r="D18" s="4">
        <f>'Položkový rozpočet'!I268</f>
        <v>0</v>
      </c>
    </row>
    <row r="19" spans="1:4" s="1" customFormat="1" ht="11.25" x14ac:dyDescent="0.2">
      <c r="A19" s="1">
        <f>'Položkový rozpočet'!A270</f>
        <v>998</v>
      </c>
      <c r="B19" s="2" t="str">
        <f>'Položkový rozpočet'!B270</f>
        <v xml:space="preserve">DOPOČTY PRIRAZEK                                  </v>
      </c>
      <c r="C19" s="3">
        <f>'Položkový rozpočet'!H276</f>
        <v>0</v>
      </c>
      <c r="D19" s="4">
        <f>'Položkový rozpočet'!I276</f>
        <v>0</v>
      </c>
    </row>
    <row r="20" spans="1:4" s="1" customFormat="1" ht="11.25" x14ac:dyDescent="0.2">
      <c r="B20" s="54"/>
      <c r="C20" s="3"/>
      <c r="D20" s="4"/>
    </row>
    <row r="21" spans="1:4" s="1" customFormat="1" ht="11.25" x14ac:dyDescent="0.2">
      <c r="A21" s="21" t="s">
        <v>235</v>
      </c>
      <c r="B21" s="57"/>
      <c r="C21" s="30" t="s">
        <v>10</v>
      </c>
      <c r="D21" s="58" t="s">
        <v>11</v>
      </c>
    </row>
    <row r="22" spans="1:4" s="1" customFormat="1" ht="11.25" x14ac:dyDescent="0.2">
      <c r="A22" s="32"/>
      <c r="B22" s="59" t="s">
        <v>237</v>
      </c>
      <c r="C22" s="36">
        <f>'Položkový rozpočet'!H279</f>
        <v>0</v>
      </c>
      <c r="D22" s="37"/>
    </row>
    <row r="23" spans="1:4" s="1" customFormat="1" ht="11.25" x14ac:dyDescent="0.2">
      <c r="A23" s="32"/>
      <c r="B23" s="59" t="s">
        <v>248</v>
      </c>
      <c r="C23" s="36">
        <f>'Položkový rozpočet'!F280</f>
        <v>0</v>
      </c>
      <c r="D23" s="37"/>
    </row>
    <row r="24" spans="1:4" s="1" customFormat="1" ht="11.25" x14ac:dyDescent="0.2">
      <c r="A24" s="38"/>
      <c r="B24" s="60"/>
      <c r="C24" s="42"/>
      <c r="D24" s="43"/>
    </row>
    <row r="25" spans="1:4" s="1" customFormat="1" ht="11.25" x14ac:dyDescent="0.2">
      <c r="A25" s="38"/>
      <c r="B25" s="60" t="s">
        <v>239</v>
      </c>
      <c r="C25" s="47">
        <f>C24+C23+C22</f>
        <v>0</v>
      </c>
      <c r="D25" s="48">
        <f>'Položkový rozpočet'!I282</f>
        <v>1.4215800000000001</v>
      </c>
    </row>
    <row r="26" spans="1:4" s="1" customFormat="1" ht="11.25" x14ac:dyDescent="0.2">
      <c r="B26" s="54"/>
      <c r="C26" s="3"/>
      <c r="D26" s="4"/>
    </row>
    <row r="27" spans="1:4" s="1" customFormat="1" ht="11.25" x14ac:dyDescent="0.2">
      <c r="B27" s="54"/>
      <c r="C27" s="3"/>
      <c r="D27" s="4"/>
    </row>
    <row r="28" spans="1:4" s="1" customFormat="1" ht="11.25" x14ac:dyDescent="0.2">
      <c r="B28" s="54"/>
      <c r="C28" s="3"/>
      <c r="D28" s="4"/>
    </row>
    <row r="29" spans="1:4" s="1" customFormat="1" ht="11.25" x14ac:dyDescent="0.2">
      <c r="B29" s="54"/>
      <c r="C29" s="3"/>
      <c r="D29" s="4"/>
    </row>
    <row r="30" spans="1:4" s="1" customFormat="1" ht="11.25" x14ac:dyDescent="0.2">
      <c r="B30" s="54"/>
      <c r="C30" s="3"/>
      <c r="D30" s="4"/>
    </row>
    <row r="31" spans="1:4" s="1" customFormat="1" ht="11.25" x14ac:dyDescent="0.2">
      <c r="B31" s="54"/>
      <c r="C31" s="3"/>
      <c r="D31" s="4"/>
    </row>
    <row r="32" spans="1:4" s="1" customFormat="1" ht="11.25" x14ac:dyDescent="0.2">
      <c r="B32" s="54"/>
      <c r="C32" s="3"/>
      <c r="D32" s="4"/>
    </row>
    <row r="33" spans="2:4" s="1" customFormat="1" ht="11.25" x14ac:dyDescent="0.2">
      <c r="B33" s="54"/>
      <c r="C33" s="3"/>
      <c r="D33" s="4"/>
    </row>
    <row r="34" spans="2:4" s="1" customFormat="1" ht="11.25" x14ac:dyDescent="0.2">
      <c r="B34" s="54"/>
      <c r="C34" s="3"/>
      <c r="D34" s="4"/>
    </row>
    <row r="35" spans="2:4" s="1" customFormat="1" ht="11.25" x14ac:dyDescent="0.2">
      <c r="B35" s="54"/>
      <c r="C35" s="3"/>
      <c r="D35" s="4"/>
    </row>
    <row r="36" spans="2:4" s="1" customFormat="1" ht="11.25" x14ac:dyDescent="0.2">
      <c r="B36" s="54"/>
      <c r="C36" s="3"/>
      <c r="D36" s="4"/>
    </row>
    <row r="37" spans="2:4" s="1" customFormat="1" ht="11.25" x14ac:dyDescent="0.2">
      <c r="B37" s="54"/>
      <c r="C37" s="3"/>
      <c r="D37" s="4"/>
    </row>
    <row r="38" spans="2:4" s="1" customFormat="1" ht="11.25" x14ac:dyDescent="0.2">
      <c r="B38" s="54"/>
      <c r="C38" s="3"/>
      <c r="D38" s="4"/>
    </row>
    <row r="39" spans="2:4" s="1" customFormat="1" ht="11.25" x14ac:dyDescent="0.2">
      <c r="B39" s="54"/>
      <c r="C39" s="3"/>
      <c r="D39" s="4"/>
    </row>
    <row r="40" spans="2:4" s="1" customFormat="1" ht="11.25" x14ac:dyDescent="0.2">
      <c r="B40" s="54"/>
      <c r="C40" s="3"/>
      <c r="D40" s="4"/>
    </row>
    <row r="41" spans="2:4" s="1" customFormat="1" ht="11.25" x14ac:dyDescent="0.2">
      <c r="B41" s="54"/>
      <c r="C41" s="3"/>
      <c r="D41" s="4"/>
    </row>
    <row r="42" spans="2:4" s="1" customFormat="1" ht="11.25" x14ac:dyDescent="0.2">
      <c r="B42" s="54"/>
      <c r="C42" s="3"/>
      <c r="D42" s="4"/>
    </row>
    <row r="43" spans="2:4" s="1" customFormat="1" ht="11.25" x14ac:dyDescent="0.2">
      <c r="B43" s="54"/>
      <c r="C43" s="3"/>
      <c r="D43" s="4"/>
    </row>
    <row r="44" spans="2:4" s="1" customFormat="1" ht="11.25" x14ac:dyDescent="0.2">
      <c r="B44" s="54"/>
      <c r="C44" s="3"/>
      <c r="D44" s="4"/>
    </row>
    <row r="45" spans="2:4" s="1" customFormat="1" ht="11.25" x14ac:dyDescent="0.2">
      <c r="B45" s="54"/>
      <c r="C45" s="3"/>
      <c r="D45" s="4"/>
    </row>
    <row r="46" spans="2:4" s="1" customFormat="1" ht="11.25" x14ac:dyDescent="0.2">
      <c r="B46" s="54"/>
      <c r="C46" s="3"/>
      <c r="D46" s="4"/>
    </row>
    <row r="47" spans="2:4" s="1" customFormat="1" ht="11.25" x14ac:dyDescent="0.2">
      <c r="B47" s="54"/>
      <c r="C47" s="3"/>
      <c r="D47" s="4"/>
    </row>
    <row r="48" spans="2:4" s="1" customFormat="1" ht="11.25" x14ac:dyDescent="0.2">
      <c r="B48" s="54"/>
      <c r="C48" s="3"/>
      <c r="D48" s="4"/>
    </row>
    <row r="49" spans="2:4" s="1" customFormat="1" ht="11.25" x14ac:dyDescent="0.2">
      <c r="B49" s="54"/>
      <c r="C49" s="3"/>
      <c r="D49" s="4"/>
    </row>
    <row r="50" spans="2:4" s="1" customFormat="1" ht="11.25" x14ac:dyDescent="0.2">
      <c r="B50" s="54"/>
      <c r="C50" s="3"/>
      <c r="D50" s="4"/>
    </row>
    <row r="51" spans="2:4" s="1" customFormat="1" ht="11.25" x14ac:dyDescent="0.2">
      <c r="B51" s="54"/>
      <c r="C51" s="3"/>
      <c r="D51" s="4"/>
    </row>
    <row r="52" spans="2:4" s="1" customFormat="1" ht="11.25" x14ac:dyDescent="0.2">
      <c r="B52" s="54"/>
      <c r="C52" s="3"/>
      <c r="D52" s="4"/>
    </row>
    <row r="53" spans="2:4" s="1" customFormat="1" ht="11.25" x14ac:dyDescent="0.2">
      <c r="B53" s="54"/>
      <c r="C53" s="3"/>
      <c r="D53" s="4"/>
    </row>
    <row r="54" spans="2:4" s="1" customFormat="1" ht="11.25" x14ac:dyDescent="0.2">
      <c r="B54" s="54"/>
      <c r="C54" s="3"/>
      <c r="D54" s="4"/>
    </row>
    <row r="55" spans="2:4" s="1" customFormat="1" ht="11.25" x14ac:dyDescent="0.2">
      <c r="B55" s="54"/>
      <c r="C55" s="3"/>
      <c r="D55" s="4"/>
    </row>
    <row r="56" spans="2:4" s="1" customFormat="1" ht="11.25" x14ac:dyDescent="0.2">
      <c r="B56" s="54"/>
      <c r="C56" s="3"/>
      <c r="D56" s="4"/>
    </row>
    <row r="57" spans="2:4" s="1" customFormat="1" ht="11.25" x14ac:dyDescent="0.2">
      <c r="B57" s="54"/>
      <c r="C57" s="3"/>
      <c r="D57" s="4"/>
    </row>
    <row r="58" spans="2:4" s="1" customFormat="1" ht="11.25" x14ac:dyDescent="0.2">
      <c r="B58" s="54"/>
      <c r="C58" s="3"/>
      <c r="D58" s="4"/>
    </row>
    <row r="59" spans="2:4" s="1" customFormat="1" ht="11.25" x14ac:dyDescent="0.2">
      <c r="B59" s="54"/>
      <c r="C59" s="3"/>
      <c r="D59" s="4"/>
    </row>
    <row r="60" spans="2:4" s="1" customFormat="1" ht="11.25" x14ac:dyDescent="0.2">
      <c r="B60" s="54"/>
      <c r="C60" s="3"/>
      <c r="D60" s="4"/>
    </row>
    <row r="61" spans="2:4" s="1" customFormat="1" ht="11.25" x14ac:dyDescent="0.2">
      <c r="B61" s="54"/>
      <c r="C61" s="3"/>
      <c r="D61" s="4"/>
    </row>
    <row r="62" spans="2:4" s="1" customFormat="1" ht="11.25" x14ac:dyDescent="0.2">
      <c r="B62" s="54"/>
      <c r="C62" s="3"/>
      <c r="D62" s="4"/>
    </row>
    <row r="63" spans="2:4" s="1" customFormat="1" ht="11.25" x14ac:dyDescent="0.2">
      <c r="B63" s="54"/>
      <c r="C63" s="3"/>
      <c r="D63" s="4"/>
    </row>
    <row r="64" spans="2:4" s="1" customFormat="1" ht="11.25" x14ac:dyDescent="0.2">
      <c r="B64" s="54"/>
      <c r="C64" s="3"/>
      <c r="D64" s="4"/>
    </row>
    <row r="65" spans="2:4" s="1" customFormat="1" ht="11.25" x14ac:dyDescent="0.2">
      <c r="B65" s="54"/>
      <c r="C65" s="3"/>
      <c r="D65" s="4"/>
    </row>
    <row r="66" spans="2:4" s="1" customFormat="1" ht="11.25" x14ac:dyDescent="0.2">
      <c r="B66" s="54"/>
      <c r="C66" s="3"/>
      <c r="D66" s="4"/>
    </row>
    <row r="67" spans="2:4" s="1" customFormat="1" ht="11.25" x14ac:dyDescent="0.2">
      <c r="B67" s="54"/>
      <c r="C67" s="3"/>
      <c r="D67" s="4"/>
    </row>
    <row r="68" spans="2:4" s="1" customFormat="1" ht="11.25" x14ac:dyDescent="0.2">
      <c r="B68" s="54"/>
      <c r="C68" s="3"/>
      <c r="D68" s="4"/>
    </row>
    <row r="69" spans="2:4" s="1" customFormat="1" ht="11.25" x14ac:dyDescent="0.2">
      <c r="B69" s="54"/>
      <c r="C69" s="3"/>
      <c r="D69" s="4"/>
    </row>
    <row r="70" spans="2:4" s="1" customFormat="1" ht="11.25" x14ac:dyDescent="0.2">
      <c r="B70" s="54"/>
      <c r="C70" s="3"/>
      <c r="D70" s="4"/>
    </row>
    <row r="71" spans="2:4" s="1" customFormat="1" ht="11.25" x14ac:dyDescent="0.2">
      <c r="B71" s="54"/>
      <c r="C71" s="3"/>
      <c r="D71" s="4"/>
    </row>
    <row r="72" spans="2:4" s="1" customFormat="1" ht="11.25" x14ac:dyDescent="0.2">
      <c r="B72" s="54"/>
      <c r="C72" s="3"/>
      <c r="D72" s="4"/>
    </row>
    <row r="73" spans="2:4" s="1" customFormat="1" ht="11.25" x14ac:dyDescent="0.2">
      <c r="B73" s="54"/>
      <c r="C73" s="3"/>
      <c r="D73" s="4"/>
    </row>
    <row r="74" spans="2:4" s="1" customFormat="1" ht="11.25" x14ac:dyDescent="0.2">
      <c r="B74" s="54"/>
      <c r="C74" s="3"/>
      <c r="D74" s="4"/>
    </row>
    <row r="75" spans="2:4" s="1" customFormat="1" ht="11.25" x14ac:dyDescent="0.2">
      <c r="B75" s="54"/>
      <c r="C75" s="3"/>
      <c r="D75" s="4"/>
    </row>
    <row r="76" spans="2:4" s="1" customFormat="1" ht="11.25" x14ac:dyDescent="0.2">
      <c r="B76" s="54"/>
      <c r="C76" s="3"/>
      <c r="D76" s="4"/>
    </row>
    <row r="77" spans="2:4" s="1" customFormat="1" ht="11.25" x14ac:dyDescent="0.2">
      <c r="B77" s="54"/>
      <c r="C77" s="3"/>
      <c r="D77" s="4"/>
    </row>
    <row r="78" spans="2:4" s="1" customFormat="1" ht="11.25" x14ac:dyDescent="0.2">
      <c r="B78" s="54"/>
      <c r="C78" s="3"/>
      <c r="D78" s="4"/>
    </row>
    <row r="79" spans="2:4" s="1" customFormat="1" ht="11.25" x14ac:dyDescent="0.2">
      <c r="B79" s="54"/>
      <c r="C79" s="3"/>
      <c r="D79" s="4"/>
    </row>
    <row r="80" spans="2:4" s="1" customFormat="1" ht="11.25" x14ac:dyDescent="0.2">
      <c r="B80" s="54"/>
      <c r="C80" s="3"/>
      <c r="D80" s="4"/>
    </row>
    <row r="81" spans="2:4" s="1" customFormat="1" ht="11.25" x14ac:dyDescent="0.2">
      <c r="B81" s="54"/>
      <c r="C81" s="3"/>
      <c r="D81" s="4"/>
    </row>
    <row r="82" spans="2:4" s="1" customFormat="1" ht="11.25" x14ac:dyDescent="0.2">
      <c r="B82" s="54"/>
      <c r="C82" s="3"/>
      <c r="D82" s="4"/>
    </row>
    <row r="83" spans="2:4" s="1" customFormat="1" ht="11.25" x14ac:dyDescent="0.2">
      <c r="B83" s="54"/>
      <c r="C83" s="3"/>
      <c r="D83" s="4"/>
    </row>
    <row r="84" spans="2:4" s="1" customFormat="1" ht="11.25" x14ac:dyDescent="0.2">
      <c r="B84" s="54"/>
      <c r="C84" s="3"/>
      <c r="D84" s="4"/>
    </row>
    <row r="85" spans="2:4" s="1" customFormat="1" ht="11.25" x14ac:dyDescent="0.2">
      <c r="B85" s="54"/>
      <c r="C85" s="3"/>
      <c r="D85" s="4"/>
    </row>
    <row r="86" spans="2:4" s="1" customFormat="1" ht="11.25" x14ac:dyDescent="0.2">
      <c r="B86" s="54"/>
      <c r="C86" s="3"/>
      <c r="D86" s="4"/>
    </row>
    <row r="87" spans="2:4" s="1" customFormat="1" ht="11.25" x14ac:dyDescent="0.2">
      <c r="B87" s="54"/>
      <c r="C87" s="3"/>
      <c r="D87" s="4"/>
    </row>
    <row r="88" spans="2:4" s="1" customFormat="1" ht="11.25" x14ac:dyDescent="0.2">
      <c r="B88" s="54"/>
      <c r="C88" s="3"/>
      <c r="D88" s="4"/>
    </row>
    <row r="89" spans="2:4" s="1" customFormat="1" ht="11.25" x14ac:dyDescent="0.2">
      <c r="B89" s="54"/>
      <c r="C89" s="3"/>
      <c r="D89" s="4"/>
    </row>
    <row r="90" spans="2:4" s="1" customFormat="1" ht="11.25" x14ac:dyDescent="0.2">
      <c r="B90" s="54"/>
      <c r="C90" s="3"/>
      <c r="D90" s="4"/>
    </row>
    <row r="91" spans="2:4" s="1" customFormat="1" ht="11.25" x14ac:dyDescent="0.2">
      <c r="B91" s="54"/>
      <c r="C91" s="3"/>
      <c r="D91" s="4"/>
    </row>
    <row r="92" spans="2:4" s="1" customFormat="1" ht="11.25" x14ac:dyDescent="0.2">
      <c r="B92" s="54"/>
      <c r="C92" s="3"/>
      <c r="D92" s="4"/>
    </row>
    <row r="93" spans="2:4" s="1" customFormat="1" ht="11.25" x14ac:dyDescent="0.2">
      <c r="B93" s="54"/>
      <c r="C93" s="3"/>
      <c r="D93" s="4"/>
    </row>
    <row r="94" spans="2:4" s="1" customFormat="1" ht="11.25" x14ac:dyDescent="0.2">
      <c r="B94" s="54"/>
      <c r="C94" s="3"/>
      <c r="D94" s="4"/>
    </row>
    <row r="95" spans="2:4" s="1" customFormat="1" ht="11.25" x14ac:dyDescent="0.2">
      <c r="B95" s="54"/>
      <c r="C95" s="3"/>
      <c r="D95" s="4"/>
    </row>
    <row r="96" spans="2:4" s="1" customFormat="1" ht="11.25" x14ac:dyDescent="0.2">
      <c r="B96" s="54"/>
      <c r="C96" s="3"/>
      <c r="D96" s="4"/>
    </row>
    <row r="97" spans="2:4" s="1" customFormat="1" ht="11.25" x14ac:dyDescent="0.2">
      <c r="B97" s="54"/>
      <c r="C97" s="3"/>
      <c r="D97" s="4"/>
    </row>
    <row r="98" spans="2:4" s="1" customFormat="1" ht="11.25" x14ac:dyDescent="0.2">
      <c r="B98" s="54"/>
      <c r="C98" s="3"/>
      <c r="D98" s="4"/>
    </row>
    <row r="99" spans="2:4" s="1" customFormat="1" ht="11.25" x14ac:dyDescent="0.2">
      <c r="B99" s="54"/>
      <c r="C99" s="3"/>
      <c r="D99" s="4"/>
    </row>
    <row r="100" spans="2:4" s="1" customFormat="1" ht="11.25" x14ac:dyDescent="0.2">
      <c r="B100" s="54"/>
      <c r="C100" s="3"/>
      <c r="D100" s="4"/>
    </row>
    <row r="101" spans="2:4" s="1" customFormat="1" ht="11.25" x14ac:dyDescent="0.2">
      <c r="B101" s="54"/>
      <c r="C101" s="3"/>
      <c r="D101" s="4"/>
    </row>
    <row r="102" spans="2:4" s="1" customFormat="1" ht="11.25" x14ac:dyDescent="0.2">
      <c r="B102" s="54"/>
      <c r="C102" s="3"/>
      <c r="D102" s="4"/>
    </row>
    <row r="103" spans="2:4" s="1" customFormat="1" ht="11.25" x14ac:dyDescent="0.2">
      <c r="B103" s="54"/>
      <c r="C103" s="3"/>
      <c r="D103" s="4"/>
    </row>
    <row r="104" spans="2:4" s="1" customFormat="1" ht="11.25" x14ac:dyDescent="0.2">
      <c r="B104" s="54"/>
      <c r="C104" s="3"/>
      <c r="D104" s="4"/>
    </row>
    <row r="105" spans="2:4" s="1" customFormat="1" ht="11.25" x14ac:dyDescent="0.2">
      <c r="B105" s="54"/>
      <c r="C105" s="3"/>
      <c r="D105" s="4"/>
    </row>
    <row r="106" spans="2:4" s="1" customFormat="1" ht="11.25" x14ac:dyDescent="0.2">
      <c r="B106" s="54"/>
      <c r="C106" s="3"/>
      <c r="D106" s="4"/>
    </row>
    <row r="107" spans="2:4" s="1" customFormat="1" ht="11.25" x14ac:dyDescent="0.2">
      <c r="B107" s="54"/>
      <c r="C107" s="3"/>
      <c r="D107" s="4"/>
    </row>
    <row r="108" spans="2:4" s="1" customFormat="1" ht="11.25" x14ac:dyDescent="0.2">
      <c r="B108" s="54"/>
      <c r="C108" s="3"/>
      <c r="D108" s="4"/>
    </row>
    <row r="109" spans="2:4" s="1" customFormat="1" ht="11.25" x14ac:dyDescent="0.2">
      <c r="B109" s="54"/>
      <c r="C109" s="3"/>
      <c r="D109" s="4"/>
    </row>
    <row r="110" spans="2:4" s="1" customFormat="1" ht="11.25" x14ac:dyDescent="0.2">
      <c r="B110" s="54"/>
      <c r="C110" s="3"/>
      <c r="D110" s="4"/>
    </row>
    <row r="111" spans="2:4" s="1" customFormat="1" ht="11.25" x14ac:dyDescent="0.2">
      <c r="B111" s="54"/>
      <c r="C111" s="3"/>
      <c r="D111" s="4"/>
    </row>
    <row r="112" spans="2:4" s="1" customFormat="1" ht="11.25" x14ac:dyDescent="0.2">
      <c r="B112" s="54"/>
      <c r="C112" s="3"/>
      <c r="D112" s="4"/>
    </row>
    <row r="113" spans="2:4" s="1" customFormat="1" ht="11.25" x14ac:dyDescent="0.2">
      <c r="B113" s="54"/>
      <c r="C113" s="3"/>
      <c r="D113" s="4"/>
    </row>
    <row r="114" spans="2:4" s="1" customFormat="1" ht="11.25" x14ac:dyDescent="0.2">
      <c r="B114" s="54"/>
      <c r="C114" s="3"/>
      <c r="D114" s="4"/>
    </row>
    <row r="115" spans="2:4" s="1" customFormat="1" ht="11.25" x14ac:dyDescent="0.2">
      <c r="B115" s="54"/>
      <c r="C115" s="3"/>
      <c r="D115" s="4"/>
    </row>
    <row r="116" spans="2:4" s="1" customFormat="1" ht="11.25" x14ac:dyDescent="0.2">
      <c r="B116" s="54"/>
      <c r="C116" s="3"/>
      <c r="D116" s="4"/>
    </row>
    <row r="117" spans="2:4" s="1" customFormat="1" ht="11.25" x14ac:dyDescent="0.2">
      <c r="B117" s="54"/>
      <c r="C117" s="3"/>
      <c r="D117" s="4"/>
    </row>
    <row r="118" spans="2:4" s="1" customFormat="1" ht="11.25" x14ac:dyDescent="0.2">
      <c r="B118" s="54"/>
      <c r="C118" s="3"/>
      <c r="D118" s="4"/>
    </row>
    <row r="119" spans="2:4" s="1" customFormat="1" ht="11.25" x14ac:dyDescent="0.2">
      <c r="B119" s="54"/>
      <c r="C119" s="3"/>
      <c r="D119" s="4"/>
    </row>
    <row r="120" spans="2:4" s="1" customFormat="1" ht="11.25" x14ac:dyDescent="0.2">
      <c r="B120" s="54"/>
      <c r="C120" s="3"/>
      <c r="D120" s="4"/>
    </row>
    <row r="121" spans="2:4" s="1" customFormat="1" ht="11.25" x14ac:dyDescent="0.2">
      <c r="B121" s="54"/>
      <c r="C121" s="3"/>
      <c r="D121" s="4"/>
    </row>
    <row r="122" spans="2:4" s="1" customFormat="1" ht="11.25" x14ac:dyDescent="0.2">
      <c r="B122" s="54"/>
      <c r="C122" s="3"/>
      <c r="D122" s="4"/>
    </row>
    <row r="123" spans="2:4" s="1" customFormat="1" ht="11.25" x14ac:dyDescent="0.2">
      <c r="B123" s="54"/>
      <c r="C123" s="3"/>
      <c r="D123" s="4"/>
    </row>
    <row r="124" spans="2:4" s="1" customFormat="1" ht="11.25" x14ac:dyDescent="0.2">
      <c r="B124" s="54"/>
      <c r="C124" s="3"/>
      <c r="D124" s="4"/>
    </row>
    <row r="125" spans="2:4" s="1" customFormat="1" ht="11.25" x14ac:dyDescent="0.2">
      <c r="B125" s="54"/>
      <c r="C125" s="3"/>
      <c r="D125" s="4"/>
    </row>
    <row r="126" spans="2:4" s="1" customFormat="1" ht="11.25" x14ac:dyDescent="0.2">
      <c r="B126" s="54"/>
      <c r="C126" s="3"/>
      <c r="D126" s="4"/>
    </row>
    <row r="127" spans="2:4" s="1" customFormat="1" ht="11.25" x14ac:dyDescent="0.2">
      <c r="B127" s="54"/>
      <c r="C127" s="3"/>
      <c r="D127" s="4"/>
    </row>
    <row r="128" spans="2:4" s="1" customFormat="1" ht="11.25" x14ac:dyDescent="0.2">
      <c r="B128" s="54"/>
      <c r="C128" s="3"/>
      <c r="D128" s="4"/>
    </row>
    <row r="129" spans="2:4" s="1" customFormat="1" ht="11.25" x14ac:dyDescent="0.2">
      <c r="B129" s="54"/>
      <c r="C129" s="3"/>
      <c r="D129" s="4"/>
    </row>
    <row r="130" spans="2:4" s="1" customFormat="1" ht="11.25" x14ac:dyDescent="0.2">
      <c r="B130" s="54"/>
      <c r="C130" s="3"/>
      <c r="D130" s="4"/>
    </row>
    <row r="131" spans="2:4" s="1" customFormat="1" ht="11.25" x14ac:dyDescent="0.2">
      <c r="B131" s="54"/>
      <c r="C131" s="3"/>
      <c r="D131" s="4"/>
    </row>
    <row r="132" spans="2:4" s="1" customFormat="1" ht="11.25" x14ac:dyDescent="0.2">
      <c r="B132" s="54"/>
      <c r="C132" s="3"/>
      <c r="D132" s="4"/>
    </row>
    <row r="133" spans="2:4" s="1" customFormat="1" ht="11.25" x14ac:dyDescent="0.2">
      <c r="B133" s="54"/>
      <c r="C133" s="3"/>
      <c r="D133" s="4"/>
    </row>
    <row r="134" spans="2:4" s="1" customFormat="1" ht="11.25" x14ac:dyDescent="0.2">
      <c r="B134" s="54"/>
      <c r="C134" s="3"/>
      <c r="D134" s="4"/>
    </row>
    <row r="135" spans="2:4" s="1" customFormat="1" ht="11.25" x14ac:dyDescent="0.2">
      <c r="B135" s="54"/>
      <c r="C135" s="3"/>
      <c r="D135" s="4"/>
    </row>
    <row r="136" spans="2:4" s="1" customFormat="1" ht="11.25" x14ac:dyDescent="0.2">
      <c r="B136" s="54"/>
      <c r="C136" s="3"/>
      <c r="D136" s="4"/>
    </row>
    <row r="137" spans="2:4" s="1" customFormat="1" ht="11.25" x14ac:dyDescent="0.2">
      <c r="B137" s="54"/>
      <c r="C137" s="3"/>
      <c r="D137" s="4"/>
    </row>
    <row r="138" spans="2:4" s="1" customFormat="1" ht="11.25" x14ac:dyDescent="0.2">
      <c r="B138" s="54"/>
      <c r="C138" s="3"/>
      <c r="D138" s="4"/>
    </row>
  </sheetData>
  <pageMargins left="0.78749999999999998" right="0.78749999999999998" top="0.59027777777777801" bottom="0.59027777777777801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topLeftCell="A10" zoomScaleNormal="100" workbookViewId="0">
      <selection activeCell="B9" sqref="B9"/>
    </sheetView>
  </sheetViews>
  <sheetFormatPr defaultRowHeight="12.75" x14ac:dyDescent="0.2"/>
  <cols>
    <col min="1" max="1" width="17.28515625" customWidth="1"/>
    <col min="2" max="2" width="21.28515625" customWidth="1"/>
    <col min="3" max="3" width="17.7109375" customWidth="1"/>
    <col min="4" max="4" width="2.28515625" customWidth="1"/>
    <col min="5" max="5" width="12.28515625" customWidth="1"/>
    <col min="6" max="6" width="14.7109375" customWidth="1"/>
    <col min="7" max="1025" width="8.5703125" customWidth="1"/>
  </cols>
  <sheetData>
    <row r="2" spans="1:6" x14ac:dyDescent="0.2">
      <c r="A2" t="s">
        <v>249</v>
      </c>
      <c r="F2" s="61" t="s">
        <v>250</v>
      </c>
    </row>
    <row r="3" spans="1:6" x14ac:dyDescent="0.2">
      <c r="A3" t="s">
        <v>251</v>
      </c>
      <c r="F3" s="61" t="s">
        <v>252</v>
      </c>
    </row>
    <row r="5" spans="1:6" x14ac:dyDescent="0.2">
      <c r="A5" t="str">
        <f>Rekapitulace!$A$1</f>
        <v>Ing.Daniel Kadlec</v>
      </c>
    </row>
    <row r="8" spans="1:6" ht="126" customHeight="1" x14ac:dyDescent="0.2"/>
    <row r="9" spans="1:6" ht="22.5" customHeight="1" x14ac:dyDescent="0.35">
      <c r="B9" s="62" t="s">
        <v>253</v>
      </c>
    </row>
    <row r="10" spans="1:6" ht="36.75" customHeight="1" x14ac:dyDescent="0.2">
      <c r="B10" t="s">
        <v>254</v>
      </c>
      <c r="C10" s="63" t="str">
        <f>'Položkový rozpočet'!$D$1</f>
        <v xml:space="preserve">999 – Městský úřad Rotava, Sídliště 721                  </v>
      </c>
    </row>
    <row r="11" spans="1:6" ht="26.25" customHeight="1" x14ac:dyDescent="0.2">
      <c r="B11" t="s">
        <v>255</v>
      </c>
      <c r="C11" s="63" t="str">
        <f>'Položkový rozpočet'!$D$2</f>
        <v xml:space="preserve">9990010 - Vytápění a plyn                                         </v>
      </c>
    </row>
    <row r="12" spans="1:6" ht="24.75" customHeight="1" x14ac:dyDescent="0.2"/>
    <row r="13" spans="1:6" ht="24.75" customHeight="1" x14ac:dyDescent="0.2">
      <c r="C13" s="64" t="s">
        <v>256</v>
      </c>
    </row>
    <row r="18" spans="1:6" ht="21.75" customHeight="1" x14ac:dyDescent="0.2">
      <c r="A18" s="65"/>
      <c r="B18" s="66" t="s">
        <v>257</v>
      </c>
      <c r="C18" s="67">
        <f>SUM(C19:C21)</f>
        <v>0</v>
      </c>
      <c r="D18" s="66" t="s">
        <v>258</v>
      </c>
    </row>
    <row r="19" spans="1:6" ht="24.75" customHeight="1" x14ac:dyDescent="0.2">
      <c r="B19" t="s">
        <v>237</v>
      </c>
      <c r="C19" s="68">
        <f>'Položkový rozpočet'!H279</f>
        <v>0</v>
      </c>
      <c r="D19" t="s">
        <v>258</v>
      </c>
    </row>
    <row r="20" spans="1:6" ht="24.75" customHeight="1" x14ac:dyDescent="0.2">
      <c r="C20" s="68"/>
    </row>
    <row r="21" spans="1:6" x14ac:dyDescent="0.2">
      <c r="B21" t="s">
        <v>259</v>
      </c>
      <c r="C21" s="68">
        <f>'Položkový rozpočet'!F280</f>
        <v>0</v>
      </c>
      <c r="D21" t="s">
        <v>258</v>
      </c>
    </row>
    <row r="22" spans="1:6" ht="26.25" customHeight="1" x14ac:dyDescent="0.2">
      <c r="B22" t="s">
        <v>260</v>
      </c>
      <c r="C22" s="69">
        <f>'Položkový rozpočet'!I282</f>
        <v>1.4215800000000001</v>
      </c>
      <c r="D22" t="s">
        <v>261</v>
      </c>
    </row>
    <row r="31" spans="1:6" x14ac:dyDescent="0.2">
      <c r="E31" t="s">
        <v>262</v>
      </c>
      <c r="F31" t="s">
        <v>263</v>
      </c>
    </row>
    <row r="32" spans="1:6" x14ac:dyDescent="0.2">
      <c r="E32" t="s">
        <v>264</v>
      </c>
      <c r="F32" s="70">
        <v>45079</v>
      </c>
    </row>
  </sheetData>
  <pageMargins left="0.78749999999999998" right="0.78749999999999998" top="0.98402777777777795" bottom="0.9840277777777779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11</vt:i4>
      </vt:variant>
    </vt:vector>
  </HeadingPairs>
  <TitlesOfParts>
    <vt:vector size="14" baseType="lpstr">
      <vt:lpstr>Položkový rozpočet</vt:lpstr>
      <vt:lpstr>Rekapitulace</vt:lpstr>
      <vt:lpstr>Krycí list</vt:lpstr>
      <vt:lpstr>CenaK</vt:lpstr>
      <vt:lpstr>Datum</vt:lpstr>
      <vt:lpstr>NazevObjektu</vt:lpstr>
      <vt:lpstr>NazevObjektuR</vt:lpstr>
      <vt:lpstr>NazevStavby</vt:lpstr>
      <vt:lpstr>NazevStavbyR</vt:lpstr>
      <vt:lpstr>'Položkový rozpočet'!Názvy_tisku</vt:lpstr>
      <vt:lpstr>PolBegin</vt:lpstr>
      <vt:lpstr>PolBeginR</vt:lpstr>
      <vt:lpstr>StrediskoK</vt:lpstr>
      <vt:lpstr>ZpracovalK</vt:lpstr>
    </vt:vector>
  </TitlesOfParts>
  <Company>EUROSTAV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Hladík</dc:creator>
  <dc:description/>
  <cp:lastModifiedBy>Pavel Troják</cp:lastModifiedBy>
  <cp:revision>6</cp:revision>
  <cp:lastPrinted>2023-07-12T09:39:33Z</cp:lastPrinted>
  <dcterms:created xsi:type="dcterms:W3CDTF">1999-10-27T12:59:00Z</dcterms:created>
  <dcterms:modified xsi:type="dcterms:W3CDTF">2023-09-14T13:17:43Z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EUROSTAV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