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400" yWindow="495" windowWidth="25440" windowHeight="15990" tabRatio="723" activeTab="1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" l="1"/>
  <c r="AL49" i="2"/>
  <c r="R71" i="2"/>
  <c r="Z71" i="2" s="1"/>
  <c r="AH71" i="2" s="1"/>
  <c r="AD22" i="2"/>
  <c r="AL22" i="2" s="1"/>
  <c r="R35" i="2"/>
  <c r="Z44" i="2"/>
  <c r="AH44" i="2" s="1"/>
  <c r="Z43" i="2"/>
  <c r="AH43" i="2" s="1"/>
  <c r="AD94" i="2"/>
  <c r="AL94" i="2" s="1"/>
  <c r="AD93" i="2"/>
  <c r="AL93" i="2" s="1"/>
  <c r="AD92" i="2"/>
  <c r="AL92" i="2" s="1"/>
  <c r="Z80" i="2"/>
  <c r="AH80" i="2" s="1"/>
  <c r="AD79" i="2"/>
  <c r="AL79" i="2" s="1"/>
  <c r="AD78" i="2"/>
  <c r="AL78" i="2" s="1"/>
  <c r="Z77" i="2"/>
  <c r="AH77" i="2" s="1"/>
  <c r="Z76" i="2"/>
  <c r="AH76" i="2" s="1"/>
  <c r="Z75" i="2"/>
  <c r="AH75" i="2" s="1"/>
  <c r="Z74" i="2"/>
  <c r="AH74" i="2" s="1"/>
  <c r="Z73" i="2"/>
  <c r="AH73" i="2" s="1"/>
  <c r="Z72" i="2"/>
  <c r="AH72" i="2" s="1"/>
  <c r="Z70" i="2"/>
  <c r="AH70" i="2" s="1"/>
  <c r="Z69" i="2"/>
  <c r="AH69" i="2" s="1"/>
  <c r="Z68" i="2"/>
  <c r="AH68" i="2" s="1"/>
  <c r="Z67" i="2"/>
  <c r="AH67" i="2" s="1"/>
  <c r="Z66" i="2"/>
  <c r="AH66" i="2" s="1"/>
  <c r="Z65" i="2"/>
  <c r="AH65" i="2" s="1"/>
  <c r="Z63" i="2"/>
  <c r="AH63" i="2" s="1"/>
  <c r="AD48" i="2"/>
  <c r="AL48" i="2" s="1"/>
  <c r="Z47" i="2"/>
  <c r="AH47" i="2" s="1"/>
  <c r="Z46" i="2"/>
  <c r="AH46" i="2" s="1"/>
  <c r="Z45" i="2"/>
  <c r="AH45" i="2" s="1"/>
  <c r="Z42" i="2"/>
  <c r="AH42" i="2" s="1"/>
  <c r="Z41" i="2"/>
  <c r="AH41" i="2" s="1"/>
  <c r="Z40" i="2"/>
  <c r="AH40" i="2" s="1"/>
  <c r="Z39" i="2"/>
  <c r="AH39" i="2" s="1"/>
  <c r="Z38" i="2"/>
  <c r="AH38" i="2" s="1"/>
  <c r="Z37" i="2"/>
  <c r="AH37" i="2" s="1"/>
  <c r="Z36" i="2"/>
  <c r="AH36" i="2" s="1"/>
  <c r="R53" i="2"/>
  <c r="R84" i="2"/>
  <c r="R59" i="2"/>
  <c r="R58" i="2"/>
  <c r="R52" i="2"/>
  <c r="R51" i="2"/>
  <c r="R33" i="2"/>
  <c r="R56" i="2" s="1"/>
  <c r="R32" i="2"/>
  <c r="R55" i="2" s="1"/>
  <c r="Z29" i="2"/>
  <c r="AH29" i="2" s="1"/>
  <c r="Z30" i="2"/>
  <c r="AH30" i="2" s="1"/>
  <c r="Z31" i="2"/>
  <c r="AH31" i="2" s="1"/>
  <c r="Z28" i="2"/>
  <c r="AH28" i="2" s="1"/>
  <c r="Z18" i="2"/>
  <c r="AH18" i="2" s="1"/>
  <c r="Z13" i="2"/>
  <c r="AH13" i="2" s="1"/>
  <c r="Z14" i="2"/>
  <c r="AH14" i="2" s="1"/>
  <c r="Z15" i="2"/>
  <c r="AH15" i="2" s="1"/>
  <c r="Z16" i="2"/>
  <c r="AH16" i="2" s="1"/>
  <c r="Z17" i="2"/>
  <c r="AH17" i="2" s="1"/>
  <c r="AD21" i="2"/>
  <c r="AL21" i="2" s="1"/>
  <c r="AD23" i="2"/>
  <c r="AL23" i="2" s="1"/>
  <c r="AD24" i="2"/>
  <c r="AL24" i="2" s="1"/>
  <c r="R54" i="2"/>
  <c r="R62" i="2" s="1"/>
  <c r="AD84" i="2" l="1"/>
  <c r="AL84" i="2" s="1"/>
  <c r="AD91" i="2"/>
  <c r="AL91" i="2" s="1"/>
  <c r="Z90" i="2"/>
  <c r="AH90" i="2" s="1"/>
  <c r="Z89" i="2"/>
  <c r="AH89" i="2" s="1"/>
  <c r="AD88" i="2"/>
  <c r="AL88" i="2" s="1"/>
  <c r="Z86" i="2"/>
  <c r="AH86" i="2" s="1"/>
  <c r="Z85" i="2"/>
  <c r="AH85" i="2" s="1"/>
  <c r="AD82" i="2"/>
  <c r="AL82" i="2" s="1"/>
  <c r="AD87" i="2" l="1"/>
  <c r="Z83" i="2"/>
  <c r="Z81" i="2" s="1"/>
  <c r="AD61" i="2"/>
  <c r="AL61" i="2" s="1"/>
  <c r="AD59" i="2"/>
  <c r="AL59" i="2" s="1"/>
  <c r="AD52" i="2"/>
  <c r="AD56" i="2"/>
  <c r="AL56" i="2" s="1"/>
  <c r="AD20" i="2"/>
  <c r="AL20" i="2" s="1"/>
  <c r="AD19" i="2"/>
  <c r="AL19" i="2" s="1"/>
  <c r="AL52" i="2" l="1"/>
  <c r="AL87" i="2"/>
  <c r="AL81" i="2" s="1"/>
  <c r="AD81" i="2"/>
  <c r="AH83" i="2"/>
  <c r="AH81" i="2" s="1"/>
  <c r="AD33" i="2"/>
  <c r="AL33" i="2" s="1"/>
  <c r="AD57" i="2"/>
  <c r="AL57" i="2" s="1"/>
  <c r="M4" i="1"/>
  <c r="AD50" i="2" l="1"/>
  <c r="AL50" i="2"/>
  <c r="AD35" i="2"/>
  <c r="AD5" i="2" s="1"/>
  <c r="Z62" i="2"/>
  <c r="AH62" i="2" s="1"/>
  <c r="Z60" i="2"/>
  <c r="AH60" i="2" s="1"/>
  <c r="Z58" i="2"/>
  <c r="AH58" i="2" s="1"/>
  <c r="Z55" i="2"/>
  <c r="AH55" i="2" s="1"/>
  <c r="Z54" i="2"/>
  <c r="AH54" i="2" s="1"/>
  <c r="Z53" i="2"/>
  <c r="AH53" i="2" s="1"/>
  <c r="Z34" i="2"/>
  <c r="AH34" i="2" s="1"/>
  <c r="Z32" i="2"/>
  <c r="AH32" i="2" s="1"/>
  <c r="Z27" i="2"/>
  <c r="AH27" i="2" s="1"/>
  <c r="Z26" i="2"/>
  <c r="AH26" i="2" s="1"/>
  <c r="Z25" i="2"/>
  <c r="AH25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5" i="2" s="1"/>
  <c r="AL35" i="2"/>
  <c r="AL5" i="2" s="1"/>
  <c r="AD96" i="2"/>
  <c r="Z101" i="2" s="1"/>
  <c r="Z51" i="2"/>
  <c r="Z50" i="2" s="1"/>
  <c r="Q22" i="1" l="1"/>
  <c r="AH51" i="2"/>
  <c r="AH50" i="2" s="1"/>
  <c r="Q18" i="1"/>
  <c r="AL96" i="2"/>
  <c r="AK101" i="2" s="1"/>
  <c r="AG101" i="2" s="1"/>
  <c r="AH96" i="2" l="1"/>
  <c r="AK99" i="2" s="1"/>
  <c r="Q24" i="1"/>
  <c r="Q32" i="1" s="1"/>
  <c r="Q34" i="1" s="1"/>
  <c r="Q38" i="1" s="1"/>
  <c r="Z96" i="2"/>
  <c r="Z99" i="2" s="1"/>
  <c r="AK100" i="2" l="1"/>
  <c r="U100" i="2" s="1"/>
  <c r="U101" i="2" s="1"/>
  <c r="AG99" i="2"/>
  <c r="Z100" i="2"/>
  <c r="AG100" i="2" l="1"/>
</calcChain>
</file>

<file path=xl/sharedStrings.xml><?xml version="1.0" encoding="utf-8"?>
<sst xmlns="http://schemas.openxmlformats.org/spreadsheetml/2006/main" count="521" uniqueCount="237">
  <si>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</si>
  <si>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</si>
  <si>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</si>
  <si>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</si>
  <si>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</si>
  <si>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</si>
  <si>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</si>
  <si>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</si>
  <si>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</si>
  <si>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</si>
  <si>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</si>
  <si>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</si>
  <si>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</si>
  <si>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</si>
  <si>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</si>
  <si>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</si>
  <si>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</si>
  <si>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</si>
  <si>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</si>
  <si>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</si>
  <si>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</si>
  <si>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</si>
  <si>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</si>
  <si>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</si>
  <si>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</si>
  <si>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</si>
  <si>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</si>
  <si>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</si>
  <si>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</si>
  <si>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</si>
  <si>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</si>
  <si>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</si>
  <si>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</si>
  <si>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</si>
  <si>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</si>
  <si>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</si>
  <si>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</si>
  <si>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</si>
  <si>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</si>
  <si>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</si>
  <si>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</si>
  <si>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</si>
  <si>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</si>
  <si>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</si>
  <si>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</si>
  <si>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</si>
  <si>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</si>
  <si>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</si>
  <si>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</si>
  <si>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</si>
  <si>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1.15</t>
  </si>
  <si>
    <t>1.16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</si>
  <si>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</si>
  <si>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</si>
  <si>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</si>
  <si>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</si>
  <si>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</si>
  <si>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</si>
  <si>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</si>
  <si>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</si>
  <si>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</si>
  <si>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</si>
  <si>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</si>
  <si>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</si>
  <si>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</si>
  <si>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</si>
  <si>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</si>
  <si>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</si>
  <si>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</si>
  <si>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</si>
  <si>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</si>
  <si>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</si>
  <si>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</si>
  <si>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</si>
  <si>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</si>
  <si>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</si>
  <si>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</si>
  <si>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</si>
  <si>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</si>
  <si>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</si>
  <si>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</si>
  <si>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</si>
  <si>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</si>
  <si>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</si>
  <si>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</si>
  <si>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</si>
  <si>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</si>
  <si>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</si>
  <si>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</si>
  <si>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</si>
  <si>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</si>
  <si>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</si>
  <si>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</si>
  <si>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</si>
  <si>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</si>
  <si>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Demontáž svítidel a výložníků - uznatelné</t>
  </si>
  <si>
    <t>Demontáž svítidel a výložníků - neuznatelné</t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</si>
  <si>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</si>
  <si>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</si>
  <si>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</si>
  <si>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</si>
  <si>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Rekonstrukce RVO - přezbojení jističů a stykačů</t>
  </si>
  <si>
    <t>3.10</t>
  </si>
  <si>
    <t>1.19</t>
  </si>
  <si>
    <t>HZS, elektromontér v tarifní třídě 7</t>
  </si>
  <si>
    <t>1.20</t>
  </si>
  <si>
    <t>DIO, lávky, zajištění stavby, vytyčení inženýrských sítí, zajištění dopravní bezpečnosti v místě prací</t>
  </si>
  <si>
    <t>Výložník UNI 1 - 1000</t>
  </si>
  <si>
    <t>Množství</t>
  </si>
  <si>
    <t xml:space="preserve">Autorský dozor </t>
  </si>
  <si>
    <t>Výchozí zkoušky a revize elektroinstalace včetně vyhotovení revizní zprávy</t>
  </si>
  <si>
    <t>Celková revitalizace veřejného osvětlení</t>
  </si>
  <si>
    <t>Městys Svatava</t>
  </si>
  <si>
    <t>357 03 Svatava</t>
  </si>
  <si>
    <t>ČSA 277</t>
  </si>
  <si>
    <t>IČ 00573141</t>
  </si>
  <si>
    <t>DIČ CZ00573141</t>
  </si>
  <si>
    <t>Svítidlo LED - úsek 101, třída M4</t>
  </si>
  <si>
    <t>Svítidlo LED - úsek 401, třída M5</t>
  </si>
  <si>
    <t>Svítidlo LED - úsek 201, třída M4</t>
  </si>
  <si>
    <t>Svítidlo LED - úsek 301, třída M5</t>
  </si>
  <si>
    <t>Svítidlo LED - úsek 601, třída P3</t>
  </si>
  <si>
    <t>Svítidlo LED - úsek 801, třída P4</t>
  </si>
  <si>
    <t>Svítidlo LED - úsek 802, třída P4</t>
  </si>
  <si>
    <t>Svítidlo LED - úsek 901, třída P4</t>
  </si>
  <si>
    <t>Svítidlo LED - úsek 1301, třída P4</t>
  </si>
  <si>
    <t>Svítidlo LED - úsek 1401, třída P5</t>
  </si>
  <si>
    <t>Svítidlo LED - úsek 2001, třída P7</t>
  </si>
  <si>
    <t>Svítidlo LED - úsek 902, třída P4</t>
  </si>
  <si>
    <t>Svítidlo LED - úsek 903, třída P4</t>
  </si>
  <si>
    <t>Svítidlo LED - úsek 1001, třída P4</t>
  </si>
  <si>
    <t>Svítidlo LED - úsek 1101, třída P4</t>
  </si>
  <si>
    <t>Svítidlo LED - úsek 1201, třída P4</t>
  </si>
  <si>
    <t>Svítidlo LED - úsek 1501, třída P5</t>
  </si>
  <si>
    <t>Svítidlo LED - úsek 1601, třída P5</t>
  </si>
  <si>
    <t>Výložník UNI 1 - 1500</t>
  </si>
  <si>
    <t>Výložník SK 2/60 - 300/60</t>
  </si>
  <si>
    <t>Výložník SK 1/60 - 300</t>
  </si>
  <si>
    <t>Výložník SK 1/60 - 500</t>
  </si>
  <si>
    <t>Výložník UD 1/89 - 1500</t>
  </si>
  <si>
    <t>Výložník UD 1/89 - 1000</t>
  </si>
  <si>
    <t>Svítidlo LED - úsek 501, třída M6</t>
  </si>
  <si>
    <t>1.17</t>
  </si>
  <si>
    <t>1.18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</si>
  <si>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</si>
  <si>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</si>
  <si>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</si>
  <si>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</si>
  <si>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</si>
  <si>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</si>
  <si>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</si>
  <si>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</si>
  <si>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</si>
  <si>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</si>
  <si>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</si>
  <si>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2.3</t>
  </si>
  <si>
    <t>2.6</t>
  </si>
  <si>
    <t>2.7</t>
  </si>
  <si>
    <t xml:space="preserve">Stožárová dvířka </t>
  </si>
  <si>
    <t xml:space="preserve">Kryt  stožárové svorkovnice </t>
  </si>
  <si>
    <t xml:space="preserve">Stožárová svorkovnice </t>
  </si>
  <si>
    <t>Proudový chránič 230V</t>
  </si>
  <si>
    <t>Proudový chránič 400V</t>
  </si>
  <si>
    <t xml:space="preserve">Jistič </t>
  </si>
  <si>
    <t>Pojistka 32A</t>
  </si>
  <si>
    <t xml:space="preserve">Materiál pro zapojení samostatného ovládacího okruhu pro osvětelní školky </t>
  </si>
  <si>
    <t xml:space="preserve">Spojovací krabice </t>
  </si>
  <si>
    <t>Materiál na výměnu kabeláže mezi body 225-238</t>
  </si>
  <si>
    <t xml:space="preserve">Nespecifikovaný podružný materiál 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</si>
  <si>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</si>
  <si>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</si>
  <si>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</si>
  <si>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</si>
  <si>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</si>
  <si>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</si>
  <si>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</si>
  <si>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</si>
  <si>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</si>
  <si>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</si>
  <si>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</si>
  <si>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</si>
  <si>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Připojení uzemnění SB  279, 318, 138</t>
  </si>
  <si>
    <t>Výměna a oprava dvířek SB 318, 138</t>
  </si>
  <si>
    <t>Výměna krytu (skla) stožárové svorkovnice SB 283, 313</t>
  </si>
  <si>
    <t>Výměna stožárové svorkonice SB 308, 143</t>
  </si>
  <si>
    <t>Oprava zapojení svorkovnice SB 308, 140</t>
  </si>
  <si>
    <t>Dozbrojení RVO2, RVO3, RVO7, RVO8, RVO9 proudovým chráničem pro zásuvku 230V</t>
  </si>
  <si>
    <t>Dozbrojení RVO7 proudovým chráničem pro zásuvku 400V</t>
  </si>
  <si>
    <t>Dozbrojení RVO2, RVO3 jističi</t>
  </si>
  <si>
    <t>Výměna stožárů ****</t>
  </si>
  <si>
    <t>Výměna pojistky 32A u RVO5</t>
  </si>
  <si>
    <t>Kontrola a oprava spojů ochraného vodiče RVO5*</t>
  </si>
  <si>
    <t>Výměna jističe z C16A na B13A u RVO7</t>
  </si>
  <si>
    <t>Kontrola zapojení jističů RVO7**</t>
  </si>
  <si>
    <t>Přezbrojení zapojení samostatného ovládacího okruhu pro osvětelní školky u RVO7</t>
  </si>
  <si>
    <t>Montáž spojovacích krabic pro RVO7***</t>
  </si>
  <si>
    <t>Výměna kabeláže mezi body 225-238</t>
  </si>
  <si>
    <t xml:space="preserve">Montáž jištění vánočního osvětlení </t>
  </si>
  <si>
    <t xml:space="preserve">Demontáž svitidel a stožáru v parku u památníku (RVO7) a zabezpečení živých částí 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</si>
  <si>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</si>
  <si>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</si>
  <si>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</si>
  <si>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</si>
  <si>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</si>
  <si>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</si>
  <si>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</si>
  <si>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</si>
  <si>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</si>
  <si>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</si>
  <si>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</si>
  <si>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</si>
  <si>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</si>
  <si>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</si>
  <si>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</si>
  <si>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</si>
  <si>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</si>
  <si>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</si>
  <si>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 xml:space="preserve">Fyzické (předběžné) seznámení oprav </t>
  </si>
  <si>
    <t>Koordinace se správcem VO</t>
  </si>
  <si>
    <t xml:space="preserve">Ekologická likvidace elektro odpadu </t>
  </si>
  <si>
    <t xml:space="preserve">* Nelze stanovit dle pasportu VO a revize o jaká svítdla se jedná, protože značení v těchto dokumenetech je v neshodě, tudíž je potřeba zjistit problém při opravě na místě. </t>
  </si>
  <si>
    <t xml:space="preserve">** Dle revize dojde k vypnutí jističů po zapnutí jiného jističe. Je potřeba tuto skutečnost prověřit. </t>
  </si>
  <si>
    <t xml:space="preserve">*** Dle revize je potřeba volně přístupné živé části, které jsou pod napětím, osadit do spojovací krabice. Umístění volně přístupných části určit na místě. </t>
  </si>
  <si>
    <t>**** SB č. 63, 85, 89, 93, 95-98, 110, 113, 114, 118-126, 261, 265, 266, 268 - 270, 272-273, 292-298, 301, 303, 304, 306, 211, 215, 220-228, 233, 235-238, 207, 135</t>
  </si>
  <si>
    <t xml:space="preserve">Materiál pro výměnu stožárů výšky 5 m**** </t>
  </si>
  <si>
    <t xml:space="preserve">Materiál pro výměnu stožárů výšky 6 m**** </t>
  </si>
  <si>
    <t xml:space="preserve">Materiál pro výměnu stožárů výšky 9 m**** </t>
  </si>
  <si>
    <t>1.44</t>
  </si>
  <si>
    <t>1.45</t>
  </si>
  <si>
    <t>3.11</t>
  </si>
  <si>
    <t>3.12</t>
  </si>
  <si>
    <t>3.13</t>
  </si>
  <si>
    <t>Obchodní název nabízeného plnění</t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</si>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</sst>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b/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4" fontId="16" fillId="0" borderId="3" xfId="1" applyNumberFormat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left" vertical="center" wrapText="1"/>
    </xf>
    <xf numFmtId="0" fontId="26" fillId="0" borderId="0" xfId="1" applyFont="1" applyAlignment="1">
      <alignment vertical="center"/>
    </xf>
    <xf numFmtId="49" fontId="24" fillId="0" borderId="3" xfId="1" applyNumberFormat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left" vertical="center"/>
    </xf>
    <xf numFmtId="0" fontId="24" fillId="3" borderId="15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4" fontId="24" fillId="3" borderId="14" xfId="1" applyNumberFormat="1" applyFont="1" applyFill="1" applyBorder="1" applyAlignment="1">
      <alignment horizontal="center" vertical="center"/>
    </xf>
    <xf numFmtId="4" fontId="24" fillId="3" borderId="15" xfId="1" applyNumberFormat="1" applyFont="1" applyFill="1" applyBorder="1" applyAlignment="1">
      <alignment horizontal="center" vertical="center"/>
    </xf>
    <xf numFmtId="4" fontId="24" fillId="3" borderId="16" xfId="1" applyNumberFormat="1" applyFont="1" applyFill="1" applyBorder="1" applyAlignment="1">
      <alignment horizontal="center" vertical="center"/>
    </xf>
    <xf numFmtId="4" fontId="24" fillId="3" borderId="4" xfId="1" applyNumberFormat="1" applyFont="1" applyFill="1" applyBorder="1" applyAlignment="1">
      <alignment horizontal="right" vertical="center"/>
    </xf>
    <xf numFmtId="4" fontId="24" fillId="3" borderId="2" xfId="1" applyNumberFormat="1" applyFont="1" applyFill="1" applyBorder="1" applyAlignment="1">
      <alignment horizontal="right" vertical="center"/>
    </xf>
    <xf numFmtId="4" fontId="24" fillId="3" borderId="13" xfId="1" applyNumberFormat="1" applyFont="1" applyFill="1" applyBorder="1" applyAlignment="1">
      <alignment horizontal="right" vertical="center"/>
    </xf>
    <xf numFmtId="49" fontId="26" fillId="0" borderId="3" xfId="1" applyNumberFormat="1" applyFont="1" applyBorder="1" applyAlignment="1">
      <alignment horizontal="center" vertical="center"/>
    </xf>
    <xf numFmtId="0" fontId="26" fillId="0" borderId="18" xfId="2" applyFont="1" applyBorder="1" applyAlignment="1">
      <alignment horizontal="left" vertical="center"/>
    </xf>
    <xf numFmtId="0" fontId="27" fillId="0" borderId="19" xfId="2" applyFont="1" applyBorder="1" applyAlignment="1">
      <alignment vertical="center"/>
    </xf>
    <xf numFmtId="0" fontId="26" fillId="0" borderId="4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4" fontId="26" fillId="0" borderId="18" xfId="2" applyNumberFormat="1" applyFont="1" applyBorder="1" applyAlignment="1">
      <alignment horizontal="right" vertical="center"/>
    </xf>
    <xf numFmtId="0" fontId="27" fillId="0" borderId="20" xfId="2" applyFont="1" applyBorder="1" applyAlignment="1">
      <alignment vertical="center"/>
    </xf>
    <xf numFmtId="4" fontId="26" fillId="0" borderId="4" xfId="1" applyNumberFormat="1" applyFont="1" applyBorder="1" applyAlignment="1">
      <alignment horizontal="right" vertical="center"/>
    </xf>
    <xf numFmtId="4" fontId="26" fillId="0" borderId="2" xfId="1" applyNumberFormat="1" applyFont="1" applyBorder="1" applyAlignment="1">
      <alignment horizontal="right" vertical="center"/>
    </xf>
    <xf numFmtId="4" fontId="26" fillId="0" borderId="13" xfId="1" applyNumberFormat="1" applyFont="1" applyBorder="1" applyAlignment="1">
      <alignment horizontal="right" vertical="center"/>
    </xf>
    <xf numFmtId="4" fontId="26" fillId="0" borderId="4" xfId="1" applyNumberFormat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center" vertical="center"/>
    </xf>
    <xf numFmtId="4" fontId="26" fillId="0" borderId="13" xfId="1" applyNumberFormat="1" applyFont="1" applyBorder="1" applyAlignment="1">
      <alignment horizontal="center" vertical="center"/>
    </xf>
    <xf numFmtId="4" fontId="26" fillId="0" borderId="3" xfId="1" applyNumberFormat="1" applyFont="1" applyBorder="1" applyAlignment="1">
      <alignment horizontal="right" vertical="center"/>
    </xf>
    <xf numFmtId="4" fontId="26" fillId="0" borderId="3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/>
    </xf>
    <xf numFmtId="0" fontId="27" fillId="0" borderId="19" xfId="2" applyFont="1" applyBorder="1"/>
    <xf numFmtId="0" fontId="27" fillId="0" borderId="20" xfId="2" applyFont="1" applyBorder="1"/>
    <xf numFmtId="4" fontId="26" fillId="0" borderId="22" xfId="1" applyNumberFormat="1" applyFont="1" applyBorder="1" applyAlignment="1">
      <alignment horizontal="right" vertical="center"/>
    </xf>
    <xf numFmtId="0" fontId="26" fillId="0" borderId="18" xfId="2" applyFont="1" applyBorder="1" applyAlignment="1">
      <alignment horizontal="left" vertical="center" wrapText="1"/>
    </xf>
    <xf numFmtId="0" fontId="27" fillId="0" borderId="19" xfId="2" applyFont="1" applyBorder="1" applyAlignment="1">
      <alignment wrapText="1"/>
    </xf>
    <xf numFmtId="49" fontId="24" fillId="3" borderId="3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left" vertical="center"/>
    </xf>
    <xf numFmtId="4" fontId="24" fillId="3" borderId="3" xfId="1" applyNumberFormat="1" applyFont="1" applyFill="1" applyBorder="1" applyAlignment="1">
      <alignment horizontal="right" vertical="center"/>
    </xf>
    <xf numFmtId="4" fontId="26" fillId="0" borderId="21" xfId="2" applyNumberFormat="1" applyFont="1" applyBorder="1" applyAlignment="1">
      <alignment horizontal="right" vertical="center"/>
    </xf>
    <xf numFmtId="4" fontId="26" fillId="0" borderId="19" xfId="2" applyNumberFormat="1" applyFont="1" applyBorder="1" applyAlignment="1">
      <alignment horizontal="right" vertical="center"/>
    </xf>
    <xf numFmtId="4" fontId="26" fillId="0" borderId="20" xfId="2" applyNumberFormat="1" applyFont="1" applyBorder="1" applyAlignment="1">
      <alignment horizontal="right" vertical="center"/>
    </xf>
    <xf numFmtId="4" fontId="26" fillId="0" borderId="22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1" fontId="26" fillId="0" borderId="4" xfId="1" applyNumberFormat="1" applyFont="1" applyBorder="1" applyAlignment="1">
      <alignment horizontal="center" vertical="center"/>
    </xf>
    <xf numFmtId="1" fontId="26" fillId="0" borderId="2" xfId="1" applyNumberFormat="1" applyFont="1" applyBorder="1" applyAlignment="1">
      <alignment horizontal="center" vertical="center"/>
    </xf>
    <xf numFmtId="4" fontId="26" fillId="0" borderId="23" xfId="2" applyNumberFormat="1" applyFont="1" applyBorder="1" applyAlignment="1">
      <alignment horizontal="right" vertical="center"/>
    </xf>
    <xf numFmtId="0" fontId="26" fillId="0" borderId="4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left" vertical="center" wrapText="1"/>
    </xf>
    <xf numFmtId="1" fontId="26" fillId="0" borderId="13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 wrapText="1"/>
    </xf>
    <xf numFmtId="49" fontId="29" fillId="3" borderId="3" xfId="1" applyNumberFormat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left" vertical="center"/>
    </xf>
    <xf numFmtId="4" fontId="29" fillId="3" borderId="3" xfId="1" applyNumberFormat="1" applyFont="1" applyFill="1" applyBorder="1" applyAlignment="1">
      <alignment horizontal="right" vertical="center"/>
    </xf>
    <xf numFmtId="0" fontId="26" fillId="0" borderId="3" xfId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4" fontId="26" fillId="0" borderId="24" xfId="2" applyNumberFormat="1" applyFont="1" applyBorder="1" applyAlignment="1">
      <alignment horizontal="right" vertical="center"/>
    </xf>
    <xf numFmtId="0" fontId="27" fillId="0" borderId="25" xfId="2" applyFont="1" applyBorder="1" applyAlignment="1">
      <alignment vertical="center"/>
    </xf>
    <xf numFmtId="0" fontId="27" fillId="0" borderId="26" xfId="2" applyFont="1" applyBorder="1" applyAlignment="1">
      <alignment vertical="center"/>
    </xf>
    <xf numFmtId="4" fontId="26" fillId="0" borderId="5" xfId="1" applyNumberFormat="1" applyFont="1" applyBorder="1" applyAlignment="1">
      <alignment horizontal="center" vertical="center"/>
    </xf>
    <xf numFmtId="4" fontId="26" fillId="0" borderId="6" xfId="1" applyNumberFormat="1" applyFont="1" applyBorder="1" applyAlignment="1">
      <alignment horizontal="center" vertical="center"/>
    </xf>
    <xf numFmtId="4" fontId="26" fillId="0" borderId="7" xfId="1" applyNumberFormat="1" applyFont="1" applyBorder="1" applyAlignment="1">
      <alignment horizontal="center" vertical="center"/>
    </xf>
    <xf numFmtId="4" fontId="26" fillId="0" borderId="10" xfId="1" applyNumberFormat="1" applyFont="1" applyBorder="1" applyAlignment="1">
      <alignment horizontal="right" vertical="center"/>
    </xf>
    <xf numFmtId="4" fontId="26" fillId="0" borderId="10" xfId="1" applyNumberFormat="1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right" vertical="center"/>
    </xf>
    <xf numFmtId="0" fontId="27" fillId="0" borderId="3" xfId="2" applyFont="1" applyBorder="1" applyAlignment="1">
      <alignment vertical="center"/>
    </xf>
    <xf numFmtId="0" fontId="24" fillId="3" borderId="11" xfId="1" applyFont="1" applyFill="1" applyBorder="1" applyAlignment="1">
      <alignment horizontal="center" vertical="center" wrapText="1"/>
    </xf>
  </cellXfs>
  <cellStyles count="4">
    <cellStyle name="Hypertextový odkaz 2" xfId="3"/>
    <cellStyle name="Normální" xfId="0" builtinId="0"/>
    <cellStyle name="Normální 2" xfId="1"/>
    <cellStyle name="Normální 3" xfId="2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07"/>
  <sheetViews>
    <sheetView view="pageLayout" zoomScaleNormal="100" workbookViewId="0"/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">
      <c r="M2" s="28"/>
    </row>
    <row r="3" spans="2:28" ht="18" x14ac:dyDescent="0.25">
      <c r="M3" s="29" t="s">
        <v>111</v>
      </c>
    </row>
    <row r="4" spans="2:28" ht="18" x14ac:dyDescent="0.2">
      <c r="M4" s="27" t="str">
        <f>C7</f>
        <v>Městys Svatava</v>
      </c>
    </row>
    <row r="6" spans="2:28" ht="15.95" x14ac:dyDescent="0.2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112</v>
      </c>
      <c r="D7" s="3"/>
      <c r="E7" s="3"/>
      <c r="F7" s="3"/>
      <c r="G7" s="3"/>
      <c r="R7" s="68"/>
      <c r="S7" s="68"/>
      <c r="T7" s="68"/>
      <c r="U7" s="68"/>
      <c r="V7" s="68"/>
      <c r="AB7" s="5"/>
    </row>
    <row r="8" spans="2:28" ht="15.95" x14ac:dyDescent="0.2">
      <c r="C8" s="6" t="s">
        <v>113</v>
      </c>
      <c r="D8" s="6"/>
      <c r="E8" s="6"/>
      <c r="F8" s="6"/>
      <c r="G8" s="6"/>
      <c r="R8" s="69"/>
      <c r="S8" s="69"/>
      <c r="T8" s="69"/>
      <c r="U8" s="69"/>
      <c r="V8" s="69"/>
    </row>
    <row r="9" spans="2:28" x14ac:dyDescent="0.25">
      <c r="C9" s="6" t="s">
        <v>114</v>
      </c>
      <c r="D9" s="6"/>
      <c r="E9" s="6"/>
      <c r="F9" s="6"/>
      <c r="G9" s="6"/>
      <c r="R9" s="69"/>
      <c r="S9" s="69"/>
      <c r="T9" s="69"/>
      <c r="U9" s="69"/>
      <c r="V9" s="69"/>
      <c r="AB9" s="5"/>
    </row>
    <row r="10" spans="2:28" x14ac:dyDescent="0.25">
      <c r="C10" s="6" t="s">
        <v>115</v>
      </c>
      <c r="D10" s="6"/>
      <c r="E10" s="6"/>
      <c r="F10" s="6"/>
      <c r="G10" s="6"/>
      <c r="R10" s="69"/>
      <c r="S10" s="69"/>
      <c r="T10" s="69"/>
      <c r="U10" s="69"/>
      <c r="V10" s="69"/>
    </row>
    <row r="11" spans="2:28" x14ac:dyDescent="0.25">
      <c r="C11" s="6" t="s">
        <v>116</v>
      </c>
      <c r="D11" s="6"/>
      <c r="E11" s="6"/>
      <c r="F11" s="6"/>
      <c r="G11" s="6"/>
      <c r="R11" s="69"/>
      <c r="S11" s="69"/>
      <c r="T11" s="69"/>
      <c r="U11" s="69"/>
      <c r="V11" s="69"/>
      <c r="AB11" s="7"/>
    </row>
    <row r="13" spans="2:28" ht="15.95" x14ac:dyDescent="0.2">
      <c r="B13" s="4" t="s">
        <v>3</v>
      </c>
    </row>
    <row r="14" spans="2:28" ht="15" customHeight="1" x14ac:dyDescent="0.25">
      <c r="B14" s="74" t="s">
        <v>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9"/>
      <c r="Q14" s="75">
        <v>0</v>
      </c>
      <c r="R14" s="76"/>
      <c r="S14" s="76"/>
      <c r="T14" s="76"/>
      <c r="U14" s="76"/>
      <c r="V14" s="76"/>
      <c r="W14" s="70" t="s">
        <v>5</v>
      </c>
      <c r="X14" s="71"/>
    </row>
    <row r="15" spans="2:28" ht="15" customHeight="1" x14ac:dyDescent="0.2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9"/>
      <c r="Q15" s="77"/>
      <c r="R15" s="78"/>
      <c r="S15" s="78"/>
      <c r="T15" s="78"/>
      <c r="U15" s="78"/>
      <c r="V15" s="78"/>
      <c r="W15" s="72"/>
      <c r="X15" s="73"/>
    </row>
    <row r="16" spans="2:28" ht="15" customHeight="1" x14ac:dyDescent="0.25">
      <c r="B16" s="74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>
        <v>0</v>
      </c>
      <c r="R16" s="76"/>
      <c r="S16" s="76"/>
      <c r="T16" s="76"/>
      <c r="U16" s="76"/>
      <c r="V16" s="76"/>
      <c r="W16" s="70" t="s">
        <v>5</v>
      </c>
      <c r="X16" s="71"/>
    </row>
    <row r="17" spans="2:28" ht="15" customHeight="1" x14ac:dyDescent="0.2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7"/>
      <c r="R17" s="78"/>
      <c r="S17" s="78"/>
      <c r="T17" s="78"/>
      <c r="U17" s="78"/>
      <c r="V17" s="78"/>
      <c r="W17" s="72"/>
      <c r="X17" s="73"/>
    </row>
    <row r="18" spans="2:28" ht="15" customHeight="1" x14ac:dyDescent="0.25">
      <c r="B18" s="74" t="s">
        <v>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>
        <f>SUM('9.2'!Z5:AG5,'9.2'!Z50:AG50)</f>
        <v>0</v>
      </c>
      <c r="R18" s="76"/>
      <c r="S18" s="76"/>
      <c r="T18" s="76"/>
      <c r="U18" s="76"/>
      <c r="V18" s="76"/>
      <c r="W18" s="70" t="s">
        <v>5</v>
      </c>
      <c r="X18" s="71"/>
    </row>
    <row r="19" spans="2:28" ht="15" customHeight="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7"/>
      <c r="R19" s="78"/>
      <c r="S19" s="78"/>
      <c r="T19" s="78"/>
      <c r="U19" s="78"/>
      <c r="V19" s="78"/>
      <c r="W19" s="72"/>
      <c r="X19" s="73"/>
    </row>
    <row r="20" spans="2:28" ht="15" customHeight="1" x14ac:dyDescent="0.25">
      <c r="B20" s="74" t="s">
        <v>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>
        <v>0</v>
      </c>
      <c r="R20" s="76"/>
      <c r="S20" s="76"/>
      <c r="T20" s="76"/>
      <c r="U20" s="76"/>
      <c r="V20" s="76"/>
      <c r="W20" s="70" t="s">
        <v>5</v>
      </c>
      <c r="X20" s="71"/>
    </row>
    <row r="21" spans="2:28" ht="15" customHeight="1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7"/>
      <c r="R21" s="78"/>
      <c r="S21" s="78"/>
      <c r="T21" s="78"/>
      <c r="U21" s="78"/>
      <c r="V21" s="78"/>
      <c r="W21" s="72"/>
      <c r="X21" s="73"/>
      <c r="AB21" s="5"/>
    </row>
    <row r="22" spans="2:28" ht="15" customHeight="1" x14ac:dyDescent="0.25">
      <c r="B22" s="74" t="s">
        <v>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>
        <f>'9.2'!Z81+'9.2'!AD81</f>
        <v>0</v>
      </c>
      <c r="R22" s="76"/>
      <c r="S22" s="76"/>
      <c r="T22" s="76"/>
      <c r="U22" s="76"/>
      <c r="V22" s="76"/>
      <c r="W22" s="70" t="s">
        <v>5</v>
      </c>
      <c r="X22" s="71"/>
      <c r="AB22" s="5"/>
    </row>
    <row r="23" spans="2:28" ht="1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7"/>
      <c r="R23" s="78"/>
      <c r="S23" s="78"/>
      <c r="T23" s="78"/>
      <c r="U23" s="78"/>
      <c r="V23" s="78"/>
      <c r="W23" s="72"/>
      <c r="X23" s="73"/>
    </row>
    <row r="24" spans="2:28" ht="15" customHeight="1" x14ac:dyDescent="0.25">
      <c r="B24" s="80" t="s">
        <v>10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>
        <f>SUM(Q14:V23)</f>
        <v>0</v>
      </c>
      <c r="R24" s="82"/>
      <c r="S24" s="82"/>
      <c r="T24" s="82"/>
      <c r="U24" s="82"/>
      <c r="V24" s="82"/>
      <c r="W24" s="85" t="s">
        <v>5</v>
      </c>
      <c r="X24" s="86"/>
    </row>
    <row r="25" spans="2:28" ht="15" customHeight="1" x14ac:dyDescent="0.2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3"/>
      <c r="R25" s="84"/>
      <c r="S25" s="84"/>
      <c r="T25" s="84"/>
      <c r="U25" s="84"/>
      <c r="V25" s="84"/>
      <c r="W25" s="87"/>
      <c r="X25" s="88"/>
    </row>
    <row r="26" spans="2:28" ht="15.95" x14ac:dyDescent="0.2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4" t="s">
        <v>12</v>
      </c>
      <c r="C28" s="74"/>
      <c r="D28" s="74"/>
      <c r="E28" s="74"/>
      <c r="F28" s="74"/>
      <c r="G28" s="74"/>
      <c r="H28" s="74"/>
      <c r="I28" s="74"/>
      <c r="J28" s="74"/>
      <c r="K28" s="89" t="s">
        <v>13</v>
      </c>
      <c r="L28" s="89"/>
      <c r="M28" s="89"/>
      <c r="N28" s="89"/>
      <c r="O28" s="89"/>
      <c r="P28" s="89"/>
      <c r="Q28" s="75">
        <v>0</v>
      </c>
      <c r="R28" s="76"/>
      <c r="S28" s="76"/>
      <c r="T28" s="76"/>
      <c r="U28" s="76"/>
      <c r="V28" s="76"/>
      <c r="W28" s="70" t="s">
        <v>5</v>
      </c>
      <c r="X28" s="71"/>
    </row>
    <row r="29" spans="2:28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89"/>
      <c r="L29" s="89"/>
      <c r="M29" s="89"/>
      <c r="N29" s="89"/>
      <c r="O29" s="89"/>
      <c r="P29" s="89"/>
      <c r="Q29" s="77"/>
      <c r="R29" s="78"/>
      <c r="S29" s="78"/>
      <c r="T29" s="78"/>
      <c r="U29" s="78"/>
      <c r="V29" s="78"/>
      <c r="W29" s="72"/>
      <c r="X29" s="73"/>
    </row>
    <row r="30" spans="2:28" x14ac:dyDescent="0.25">
      <c r="B30" s="74" t="s">
        <v>14</v>
      </c>
      <c r="C30" s="74"/>
      <c r="D30" s="74"/>
      <c r="E30" s="74"/>
      <c r="F30" s="74"/>
      <c r="G30" s="74"/>
      <c r="H30" s="74"/>
      <c r="I30" s="74"/>
      <c r="J30" s="74"/>
      <c r="K30" s="89" t="s">
        <v>13</v>
      </c>
      <c r="L30" s="89"/>
      <c r="M30" s="89"/>
      <c r="N30" s="89"/>
      <c r="O30" s="89"/>
      <c r="P30" s="89"/>
      <c r="Q30" s="75">
        <v>0</v>
      </c>
      <c r="R30" s="76"/>
      <c r="S30" s="76"/>
      <c r="T30" s="76"/>
      <c r="U30" s="76"/>
      <c r="V30" s="76"/>
      <c r="W30" s="70" t="s">
        <v>5</v>
      </c>
      <c r="X30" s="71"/>
    </row>
    <row r="31" spans="2:28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89"/>
      <c r="L31" s="89"/>
      <c r="M31" s="89"/>
      <c r="N31" s="89"/>
      <c r="O31" s="89"/>
      <c r="P31" s="89"/>
      <c r="Q31" s="77"/>
      <c r="R31" s="78"/>
      <c r="S31" s="78"/>
      <c r="T31" s="78"/>
      <c r="U31" s="78"/>
      <c r="V31" s="78"/>
      <c r="W31" s="72"/>
      <c r="X31" s="73"/>
    </row>
    <row r="32" spans="2:28" x14ac:dyDescent="0.25">
      <c r="B32" s="74" t="s">
        <v>15</v>
      </c>
      <c r="C32" s="74"/>
      <c r="D32" s="74"/>
      <c r="E32" s="74"/>
      <c r="F32" s="74"/>
      <c r="G32" s="74"/>
      <c r="H32" s="74"/>
      <c r="I32" s="74"/>
      <c r="J32" s="74"/>
      <c r="K32" s="89" t="s">
        <v>16</v>
      </c>
      <c r="L32" s="89"/>
      <c r="M32" s="89"/>
      <c r="N32" s="89"/>
      <c r="O32" s="89"/>
      <c r="P32" s="89"/>
      <c r="Q32" s="75">
        <f>Q24</f>
        <v>0</v>
      </c>
      <c r="R32" s="76"/>
      <c r="S32" s="76"/>
      <c r="T32" s="76"/>
      <c r="U32" s="76"/>
      <c r="V32" s="76"/>
      <c r="W32" s="70" t="s">
        <v>5</v>
      </c>
      <c r="X32" s="71"/>
    </row>
    <row r="33" spans="1:27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89"/>
      <c r="L33" s="89"/>
      <c r="M33" s="89"/>
      <c r="N33" s="89"/>
      <c r="O33" s="89"/>
      <c r="P33" s="89"/>
      <c r="Q33" s="77"/>
      <c r="R33" s="78"/>
      <c r="S33" s="78"/>
      <c r="T33" s="78"/>
      <c r="U33" s="78"/>
      <c r="V33" s="78"/>
      <c r="W33" s="72"/>
      <c r="X33" s="73"/>
    </row>
    <row r="34" spans="1:27" x14ac:dyDescent="0.25">
      <c r="B34" s="74" t="s">
        <v>17</v>
      </c>
      <c r="C34" s="74"/>
      <c r="D34" s="74"/>
      <c r="E34" s="74"/>
      <c r="F34" s="74"/>
      <c r="G34" s="74"/>
      <c r="H34" s="74"/>
      <c r="I34" s="74"/>
      <c r="J34" s="74"/>
      <c r="K34" s="89" t="s">
        <v>16</v>
      </c>
      <c r="L34" s="89"/>
      <c r="M34" s="89"/>
      <c r="N34" s="89"/>
      <c r="O34" s="89"/>
      <c r="P34" s="89"/>
      <c r="Q34" s="75">
        <f>Q32*0.21</f>
        <v>0</v>
      </c>
      <c r="R34" s="76"/>
      <c r="S34" s="76"/>
      <c r="T34" s="76"/>
      <c r="U34" s="76"/>
      <c r="V34" s="76"/>
      <c r="W34" s="70" t="s">
        <v>5</v>
      </c>
      <c r="X34" s="71"/>
    </row>
    <row r="35" spans="1:27" x14ac:dyDescent="0.25">
      <c r="B35" s="100"/>
      <c r="C35" s="100"/>
      <c r="D35" s="100"/>
      <c r="E35" s="100"/>
      <c r="F35" s="100"/>
      <c r="G35" s="100"/>
      <c r="H35" s="100"/>
      <c r="I35" s="100"/>
      <c r="J35" s="100"/>
      <c r="K35" s="101"/>
      <c r="L35" s="101"/>
      <c r="M35" s="101"/>
      <c r="N35" s="101"/>
      <c r="O35" s="101"/>
      <c r="P35" s="101"/>
      <c r="Q35" s="102"/>
      <c r="R35" s="103"/>
      <c r="S35" s="103"/>
      <c r="T35" s="103"/>
      <c r="U35" s="103"/>
      <c r="V35" s="103"/>
      <c r="W35" s="104"/>
      <c r="X35" s="105"/>
    </row>
    <row r="36" spans="1:27" x14ac:dyDescent="0.25">
      <c r="B36" s="106" t="s">
        <v>18</v>
      </c>
      <c r="C36" s="107"/>
      <c r="D36" s="107"/>
      <c r="E36" s="107"/>
      <c r="F36" s="107"/>
      <c r="G36" s="107"/>
      <c r="H36" s="107"/>
      <c r="I36" s="107"/>
      <c r="J36" s="107"/>
      <c r="K36" s="109"/>
      <c r="L36" s="109"/>
      <c r="M36" s="109"/>
      <c r="N36" s="109"/>
      <c r="O36" s="109"/>
      <c r="P36" s="109"/>
      <c r="Q36" s="76">
        <v>0</v>
      </c>
      <c r="R36" s="76"/>
      <c r="S36" s="76"/>
      <c r="T36" s="76"/>
      <c r="U36" s="76"/>
      <c r="V36" s="76"/>
      <c r="W36" s="70" t="s">
        <v>5</v>
      </c>
      <c r="X36" s="71"/>
    </row>
    <row r="37" spans="1:27" x14ac:dyDescent="0.25">
      <c r="B37" s="108"/>
      <c r="C37" s="68"/>
      <c r="D37" s="68"/>
      <c r="E37" s="68"/>
      <c r="F37" s="68"/>
      <c r="G37" s="68"/>
      <c r="H37" s="68"/>
      <c r="I37" s="68"/>
      <c r="J37" s="68"/>
      <c r="K37" s="110"/>
      <c r="L37" s="110"/>
      <c r="M37" s="110"/>
      <c r="N37" s="110"/>
      <c r="O37" s="110"/>
      <c r="P37" s="110"/>
      <c r="Q37" s="78"/>
      <c r="R37" s="78"/>
      <c r="S37" s="78"/>
      <c r="T37" s="78"/>
      <c r="U37" s="78"/>
      <c r="V37" s="78"/>
      <c r="W37" s="72"/>
      <c r="X37" s="73"/>
    </row>
    <row r="38" spans="1:27" x14ac:dyDescent="0.25">
      <c r="B38" s="90" t="s">
        <v>19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4">
        <f>Q32+Q34</f>
        <v>0</v>
      </c>
      <c r="R38" s="94"/>
      <c r="S38" s="94"/>
      <c r="T38" s="94"/>
      <c r="U38" s="94"/>
      <c r="V38" s="94"/>
      <c r="W38" s="96" t="s">
        <v>5</v>
      </c>
      <c r="X38" s="97"/>
    </row>
    <row r="39" spans="1:27" x14ac:dyDescent="0.25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5"/>
      <c r="R39" s="95"/>
      <c r="S39" s="95"/>
      <c r="T39" s="95"/>
      <c r="U39" s="95"/>
      <c r="V39" s="95"/>
      <c r="W39" s="98"/>
      <c r="X39" s="99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/>
    <dataValidation errorStyle="warning" allowBlank="1" showInputMessage="1" error="Are you sure? " sqref="B215:AA215 B212:B214 B218 A209:A218 A220:AA226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455"/>
  <sheetViews>
    <sheetView tabSelected="1" view="pageLayout" zoomScaleNormal="100" workbookViewId="0">
      <selection activeCell="U17" sqref="U17:V17"/>
    </sheetView>
  </sheetViews>
  <sheetFormatPr defaultColWidth="9.85546875" defaultRowHeight="14.25" x14ac:dyDescent="0.25"/>
  <cols>
    <col min="1" max="2" width="3.140625" style="54" customWidth="1"/>
    <col min="3" max="24" width="3.140625" style="30" customWidth="1"/>
    <col min="25" max="25" width="3.7109375" style="30" customWidth="1"/>
    <col min="26" max="41" width="3.140625" style="30" customWidth="1"/>
    <col min="42" max="42" width="16.28515625" style="30" customWidth="1"/>
    <col min="43" max="67" width="3.140625" style="30" customWidth="1"/>
    <col min="68" max="16384" width="9.85546875" style="30"/>
  </cols>
  <sheetData>
    <row r="1" spans="1:42" ht="18" x14ac:dyDescent="0.25">
      <c r="U1" s="125" t="s">
        <v>0</v>
      </c>
      <c r="AC1" s="55"/>
    </row>
    <row r="3" spans="1:42" x14ac:dyDescent="0.25">
      <c r="A3" s="128" t="s">
        <v>24</v>
      </c>
      <c r="B3" s="128"/>
      <c r="C3" s="129" t="s">
        <v>25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 t="s">
        <v>108</v>
      </c>
      <c r="S3" s="129"/>
      <c r="T3" s="129"/>
      <c r="U3" s="129" t="s">
        <v>26</v>
      </c>
      <c r="V3" s="129"/>
      <c r="W3" s="129" t="s">
        <v>27</v>
      </c>
      <c r="X3" s="129"/>
      <c r="Y3" s="129"/>
      <c r="Z3" s="129"/>
      <c r="AA3" s="129"/>
      <c r="AB3" s="129"/>
      <c r="AC3" s="129"/>
      <c r="AD3" s="129"/>
      <c r="AE3" s="129"/>
      <c r="AF3" s="129"/>
      <c r="AG3" s="130"/>
      <c r="AH3" s="129" t="s">
        <v>28</v>
      </c>
      <c r="AI3" s="129"/>
      <c r="AJ3" s="129"/>
      <c r="AK3" s="129"/>
      <c r="AL3" s="129"/>
      <c r="AM3" s="129"/>
      <c r="AN3" s="129"/>
      <c r="AO3" s="129"/>
      <c r="AP3" s="202" t="s">
        <v>232</v>
      </c>
    </row>
    <row r="4" spans="1:42" s="33" customFormat="1" x14ac:dyDescent="0.25">
      <c r="A4" s="128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14" t="s">
        <v>29</v>
      </c>
      <c r="X4" s="114"/>
      <c r="Y4" s="114"/>
      <c r="Z4" s="114" t="s">
        <v>30</v>
      </c>
      <c r="AA4" s="114"/>
      <c r="AB4" s="114"/>
      <c r="AC4" s="114"/>
      <c r="AD4" s="114" t="s">
        <v>31</v>
      </c>
      <c r="AE4" s="114"/>
      <c r="AF4" s="114"/>
      <c r="AG4" s="115"/>
      <c r="AH4" s="114" t="s">
        <v>30</v>
      </c>
      <c r="AI4" s="114"/>
      <c r="AJ4" s="114"/>
      <c r="AK4" s="114"/>
      <c r="AL4" s="114" t="s">
        <v>31</v>
      </c>
      <c r="AM4" s="114"/>
      <c r="AN4" s="114"/>
      <c r="AO4" s="114"/>
      <c r="AP4" s="202"/>
    </row>
    <row r="5" spans="1:42" x14ac:dyDescent="0.25">
      <c r="A5" s="131" t="s">
        <v>32</v>
      </c>
      <c r="B5" s="132"/>
      <c r="C5" s="133" t="s">
        <v>33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5"/>
      <c r="S5" s="136"/>
      <c r="T5" s="136"/>
      <c r="U5" s="135" t="s">
        <v>34</v>
      </c>
      <c r="V5" s="137"/>
      <c r="W5" s="138" t="s">
        <v>34</v>
      </c>
      <c r="X5" s="139"/>
      <c r="Y5" s="140"/>
      <c r="Z5" s="141">
        <f>SUM(Z6:AC49)</f>
        <v>0</v>
      </c>
      <c r="AA5" s="142"/>
      <c r="AB5" s="142"/>
      <c r="AC5" s="143"/>
      <c r="AD5" s="141">
        <f>SUM(AD6:AG49)</f>
        <v>0</v>
      </c>
      <c r="AE5" s="142"/>
      <c r="AF5" s="142"/>
      <c r="AG5" s="143"/>
      <c r="AH5" s="141">
        <f>SUM(AH6:AK49)</f>
        <v>0</v>
      </c>
      <c r="AI5" s="142"/>
      <c r="AJ5" s="142"/>
      <c r="AK5" s="143"/>
      <c r="AL5" s="141">
        <f>SUM(AL6:AO49)</f>
        <v>0</v>
      </c>
      <c r="AM5" s="142"/>
      <c r="AN5" s="142"/>
      <c r="AO5" s="143"/>
      <c r="AP5" s="202"/>
    </row>
    <row r="6" spans="1:42" x14ac:dyDescent="0.25">
      <c r="A6" s="144" t="s">
        <v>35</v>
      </c>
      <c r="B6" s="144"/>
      <c r="C6" s="145" t="s">
        <v>117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>
        <v>8</v>
      </c>
      <c r="S6" s="148"/>
      <c r="T6" s="148"/>
      <c r="U6" s="147" t="s">
        <v>36</v>
      </c>
      <c r="V6" s="149"/>
      <c r="W6" s="150"/>
      <c r="X6" s="146"/>
      <c r="Y6" s="151"/>
      <c r="Z6" s="152">
        <f t="shared" ref="Z6:Z12" si="0">R6*W6</f>
        <v>0</v>
      </c>
      <c r="AA6" s="153"/>
      <c r="AB6" s="153"/>
      <c r="AC6" s="154"/>
      <c r="AD6" s="155" t="s">
        <v>34</v>
      </c>
      <c r="AE6" s="156"/>
      <c r="AF6" s="156"/>
      <c r="AG6" s="157"/>
      <c r="AH6" s="158">
        <f t="shared" ref="AH6:AH12" si="1">Z6*1.21</f>
        <v>0</v>
      </c>
      <c r="AI6" s="158"/>
      <c r="AJ6" s="158"/>
      <c r="AK6" s="158"/>
      <c r="AL6" s="159" t="s">
        <v>34</v>
      </c>
      <c r="AM6" s="159"/>
      <c r="AN6" s="159"/>
      <c r="AO6" s="159"/>
      <c r="AP6" s="127"/>
    </row>
    <row r="7" spans="1:42" x14ac:dyDescent="0.25">
      <c r="A7" s="144" t="s">
        <v>37</v>
      </c>
      <c r="B7" s="144"/>
      <c r="C7" s="145" t="s">
        <v>118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>
        <v>6</v>
      </c>
      <c r="S7" s="148"/>
      <c r="T7" s="148"/>
      <c r="U7" s="147" t="s">
        <v>36</v>
      </c>
      <c r="V7" s="149"/>
      <c r="W7" s="150"/>
      <c r="X7" s="146"/>
      <c r="Y7" s="151"/>
      <c r="Z7" s="152">
        <f t="shared" si="0"/>
        <v>0</v>
      </c>
      <c r="AA7" s="153"/>
      <c r="AB7" s="153"/>
      <c r="AC7" s="154"/>
      <c r="AD7" s="155" t="s">
        <v>34</v>
      </c>
      <c r="AE7" s="156"/>
      <c r="AF7" s="156"/>
      <c r="AG7" s="157"/>
      <c r="AH7" s="158">
        <f t="shared" si="1"/>
        <v>0</v>
      </c>
      <c r="AI7" s="158"/>
      <c r="AJ7" s="158"/>
      <c r="AK7" s="158"/>
      <c r="AL7" s="159" t="s">
        <v>34</v>
      </c>
      <c r="AM7" s="159"/>
      <c r="AN7" s="159"/>
      <c r="AO7" s="159"/>
      <c r="AP7" s="127"/>
    </row>
    <row r="8" spans="1:42" x14ac:dyDescent="0.25">
      <c r="A8" s="144" t="s">
        <v>38</v>
      </c>
      <c r="B8" s="144"/>
      <c r="C8" s="145" t="s">
        <v>141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>
        <v>7</v>
      </c>
      <c r="S8" s="148"/>
      <c r="T8" s="148"/>
      <c r="U8" s="147" t="s">
        <v>36</v>
      </c>
      <c r="V8" s="149"/>
      <c r="W8" s="150"/>
      <c r="X8" s="146"/>
      <c r="Y8" s="151"/>
      <c r="Z8" s="152">
        <f t="shared" si="0"/>
        <v>0</v>
      </c>
      <c r="AA8" s="153"/>
      <c r="AB8" s="153"/>
      <c r="AC8" s="154"/>
      <c r="AD8" s="155" t="s">
        <v>34</v>
      </c>
      <c r="AE8" s="156"/>
      <c r="AF8" s="156"/>
      <c r="AG8" s="157"/>
      <c r="AH8" s="158">
        <f t="shared" si="1"/>
        <v>0</v>
      </c>
      <c r="AI8" s="158"/>
      <c r="AJ8" s="158"/>
      <c r="AK8" s="158"/>
      <c r="AL8" s="159" t="s">
        <v>34</v>
      </c>
      <c r="AM8" s="159"/>
      <c r="AN8" s="159"/>
      <c r="AO8" s="159"/>
      <c r="AP8" s="127"/>
    </row>
    <row r="9" spans="1:42" x14ac:dyDescent="0.25">
      <c r="A9" s="144" t="s">
        <v>39</v>
      </c>
      <c r="B9" s="144"/>
      <c r="C9" s="145" t="s">
        <v>121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>
        <v>6</v>
      </c>
      <c r="S9" s="148"/>
      <c r="T9" s="148"/>
      <c r="U9" s="147" t="s">
        <v>36</v>
      </c>
      <c r="V9" s="149"/>
      <c r="W9" s="150"/>
      <c r="X9" s="146"/>
      <c r="Y9" s="151"/>
      <c r="Z9" s="152">
        <f t="shared" si="0"/>
        <v>0</v>
      </c>
      <c r="AA9" s="153"/>
      <c r="AB9" s="153"/>
      <c r="AC9" s="154"/>
      <c r="AD9" s="155" t="s">
        <v>34</v>
      </c>
      <c r="AE9" s="156"/>
      <c r="AF9" s="156"/>
      <c r="AG9" s="157"/>
      <c r="AH9" s="158">
        <f t="shared" si="1"/>
        <v>0</v>
      </c>
      <c r="AI9" s="158"/>
      <c r="AJ9" s="158"/>
      <c r="AK9" s="158"/>
      <c r="AL9" s="159" t="s">
        <v>34</v>
      </c>
      <c r="AM9" s="159"/>
      <c r="AN9" s="159"/>
      <c r="AO9" s="159"/>
      <c r="AP9" s="127"/>
    </row>
    <row r="10" spans="1:42" x14ac:dyDescent="0.25">
      <c r="A10" s="144" t="s">
        <v>40</v>
      </c>
      <c r="B10" s="144"/>
      <c r="C10" s="145" t="s">
        <v>122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>
        <v>28</v>
      </c>
      <c r="S10" s="148"/>
      <c r="T10" s="148"/>
      <c r="U10" s="147" t="s">
        <v>36</v>
      </c>
      <c r="V10" s="149"/>
      <c r="W10" s="150"/>
      <c r="X10" s="146"/>
      <c r="Y10" s="151"/>
      <c r="Z10" s="152">
        <f t="shared" si="0"/>
        <v>0</v>
      </c>
      <c r="AA10" s="153"/>
      <c r="AB10" s="153"/>
      <c r="AC10" s="154"/>
      <c r="AD10" s="155" t="s">
        <v>34</v>
      </c>
      <c r="AE10" s="156"/>
      <c r="AF10" s="156"/>
      <c r="AG10" s="157"/>
      <c r="AH10" s="158">
        <f t="shared" si="1"/>
        <v>0</v>
      </c>
      <c r="AI10" s="158"/>
      <c r="AJ10" s="158"/>
      <c r="AK10" s="158"/>
      <c r="AL10" s="159" t="s">
        <v>34</v>
      </c>
      <c r="AM10" s="159"/>
      <c r="AN10" s="159"/>
      <c r="AO10" s="159"/>
      <c r="AP10" s="127"/>
    </row>
    <row r="11" spans="1:42" x14ac:dyDescent="0.25">
      <c r="A11" s="144" t="s">
        <v>41</v>
      </c>
      <c r="B11" s="144"/>
      <c r="C11" s="145" t="s">
        <v>123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>
        <v>10</v>
      </c>
      <c r="S11" s="148"/>
      <c r="T11" s="148"/>
      <c r="U11" s="147" t="s">
        <v>36</v>
      </c>
      <c r="V11" s="149"/>
      <c r="W11" s="150"/>
      <c r="X11" s="146"/>
      <c r="Y11" s="151"/>
      <c r="Z11" s="152">
        <f t="shared" si="0"/>
        <v>0</v>
      </c>
      <c r="AA11" s="153"/>
      <c r="AB11" s="153"/>
      <c r="AC11" s="154"/>
      <c r="AD11" s="155" t="s">
        <v>34</v>
      </c>
      <c r="AE11" s="156"/>
      <c r="AF11" s="156"/>
      <c r="AG11" s="157"/>
      <c r="AH11" s="158">
        <f t="shared" si="1"/>
        <v>0</v>
      </c>
      <c r="AI11" s="158"/>
      <c r="AJ11" s="158"/>
      <c r="AK11" s="158"/>
      <c r="AL11" s="159" t="s">
        <v>34</v>
      </c>
      <c r="AM11" s="159"/>
      <c r="AN11" s="159"/>
      <c r="AO11" s="159"/>
      <c r="AP11" s="127"/>
    </row>
    <row r="12" spans="1:42" x14ac:dyDescent="0.25">
      <c r="A12" s="144" t="s">
        <v>42</v>
      </c>
      <c r="B12" s="144"/>
      <c r="C12" s="145" t="s">
        <v>124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7">
        <v>27</v>
      </c>
      <c r="S12" s="148"/>
      <c r="T12" s="148"/>
      <c r="U12" s="147" t="s">
        <v>36</v>
      </c>
      <c r="V12" s="149"/>
      <c r="W12" s="150"/>
      <c r="X12" s="146"/>
      <c r="Y12" s="151"/>
      <c r="Z12" s="152">
        <f t="shared" si="0"/>
        <v>0</v>
      </c>
      <c r="AA12" s="153"/>
      <c r="AB12" s="153"/>
      <c r="AC12" s="154"/>
      <c r="AD12" s="155" t="s">
        <v>34</v>
      </c>
      <c r="AE12" s="156"/>
      <c r="AF12" s="156"/>
      <c r="AG12" s="157"/>
      <c r="AH12" s="158">
        <f t="shared" si="1"/>
        <v>0</v>
      </c>
      <c r="AI12" s="158"/>
      <c r="AJ12" s="158"/>
      <c r="AK12" s="158"/>
      <c r="AL12" s="159" t="s">
        <v>34</v>
      </c>
      <c r="AM12" s="159"/>
      <c r="AN12" s="159"/>
      <c r="AO12" s="159"/>
      <c r="AP12" s="127"/>
    </row>
    <row r="13" spans="1:42" x14ac:dyDescent="0.25">
      <c r="A13" s="144" t="s">
        <v>43</v>
      </c>
      <c r="B13" s="144"/>
      <c r="C13" s="145" t="s">
        <v>128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7">
        <v>29</v>
      </c>
      <c r="S13" s="148"/>
      <c r="T13" s="148"/>
      <c r="U13" s="147" t="s">
        <v>36</v>
      </c>
      <c r="V13" s="149"/>
      <c r="W13" s="150"/>
      <c r="X13" s="146"/>
      <c r="Y13" s="151"/>
      <c r="Z13" s="152">
        <f t="shared" ref="Z13:Z17" si="2">R13*W13</f>
        <v>0</v>
      </c>
      <c r="AA13" s="153"/>
      <c r="AB13" s="153"/>
      <c r="AC13" s="154"/>
      <c r="AD13" s="155" t="s">
        <v>34</v>
      </c>
      <c r="AE13" s="156"/>
      <c r="AF13" s="156"/>
      <c r="AG13" s="157"/>
      <c r="AH13" s="158">
        <f t="shared" ref="AH13:AH17" si="3">Z13*1.21</f>
        <v>0</v>
      </c>
      <c r="AI13" s="158"/>
      <c r="AJ13" s="158"/>
      <c r="AK13" s="158"/>
      <c r="AL13" s="159" t="s">
        <v>34</v>
      </c>
      <c r="AM13" s="159"/>
      <c r="AN13" s="159"/>
      <c r="AO13" s="159"/>
      <c r="AP13" s="127"/>
    </row>
    <row r="14" spans="1:42" x14ac:dyDescent="0.25">
      <c r="A14" s="144" t="s">
        <v>44</v>
      </c>
      <c r="B14" s="144"/>
      <c r="C14" s="145" t="s">
        <v>129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7">
        <v>29</v>
      </c>
      <c r="S14" s="148"/>
      <c r="T14" s="148"/>
      <c r="U14" s="147" t="s">
        <v>36</v>
      </c>
      <c r="V14" s="149"/>
      <c r="W14" s="150"/>
      <c r="X14" s="146"/>
      <c r="Y14" s="151"/>
      <c r="Z14" s="152">
        <f t="shared" si="2"/>
        <v>0</v>
      </c>
      <c r="AA14" s="153"/>
      <c r="AB14" s="153"/>
      <c r="AC14" s="154"/>
      <c r="AD14" s="155" t="s">
        <v>34</v>
      </c>
      <c r="AE14" s="156"/>
      <c r="AF14" s="156"/>
      <c r="AG14" s="157"/>
      <c r="AH14" s="158">
        <f t="shared" si="3"/>
        <v>0</v>
      </c>
      <c r="AI14" s="158"/>
      <c r="AJ14" s="158"/>
      <c r="AK14" s="158"/>
      <c r="AL14" s="159" t="s">
        <v>34</v>
      </c>
      <c r="AM14" s="159"/>
      <c r="AN14" s="159"/>
      <c r="AO14" s="159"/>
      <c r="AP14" s="127"/>
    </row>
    <row r="15" spans="1:42" x14ac:dyDescent="0.25">
      <c r="A15" s="144" t="s">
        <v>45</v>
      </c>
      <c r="B15" s="144"/>
      <c r="C15" s="145" t="s">
        <v>130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>
        <v>7</v>
      </c>
      <c r="S15" s="148"/>
      <c r="T15" s="148"/>
      <c r="U15" s="147" t="s">
        <v>36</v>
      </c>
      <c r="V15" s="149"/>
      <c r="W15" s="150"/>
      <c r="X15" s="146"/>
      <c r="Y15" s="151"/>
      <c r="Z15" s="152">
        <f t="shared" si="2"/>
        <v>0</v>
      </c>
      <c r="AA15" s="153"/>
      <c r="AB15" s="153"/>
      <c r="AC15" s="154"/>
      <c r="AD15" s="155" t="s">
        <v>34</v>
      </c>
      <c r="AE15" s="156"/>
      <c r="AF15" s="156"/>
      <c r="AG15" s="157"/>
      <c r="AH15" s="158">
        <f t="shared" si="3"/>
        <v>0</v>
      </c>
      <c r="AI15" s="158"/>
      <c r="AJ15" s="158"/>
      <c r="AK15" s="158"/>
      <c r="AL15" s="159" t="s">
        <v>34</v>
      </c>
      <c r="AM15" s="159"/>
      <c r="AN15" s="159"/>
      <c r="AO15" s="159"/>
      <c r="AP15" s="127"/>
    </row>
    <row r="16" spans="1:42" x14ac:dyDescent="0.25">
      <c r="A16" s="144" t="s">
        <v>46</v>
      </c>
      <c r="B16" s="144"/>
      <c r="C16" s="145" t="s">
        <v>131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>
        <v>18</v>
      </c>
      <c r="S16" s="148"/>
      <c r="T16" s="148"/>
      <c r="U16" s="147" t="s">
        <v>36</v>
      </c>
      <c r="V16" s="149"/>
      <c r="W16" s="150"/>
      <c r="X16" s="146"/>
      <c r="Y16" s="151"/>
      <c r="Z16" s="152">
        <f t="shared" si="2"/>
        <v>0</v>
      </c>
      <c r="AA16" s="153"/>
      <c r="AB16" s="153"/>
      <c r="AC16" s="154"/>
      <c r="AD16" s="155" t="s">
        <v>34</v>
      </c>
      <c r="AE16" s="156"/>
      <c r="AF16" s="156"/>
      <c r="AG16" s="157"/>
      <c r="AH16" s="158">
        <f t="shared" si="3"/>
        <v>0</v>
      </c>
      <c r="AI16" s="158"/>
      <c r="AJ16" s="158"/>
      <c r="AK16" s="158"/>
      <c r="AL16" s="159" t="s">
        <v>34</v>
      </c>
      <c r="AM16" s="159"/>
      <c r="AN16" s="159"/>
      <c r="AO16" s="159"/>
      <c r="AP16" s="127"/>
    </row>
    <row r="17" spans="1:42" x14ac:dyDescent="0.25">
      <c r="A17" s="144" t="s">
        <v>47</v>
      </c>
      <c r="B17" s="144"/>
      <c r="C17" s="145" t="s">
        <v>133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>
        <v>7</v>
      </c>
      <c r="S17" s="148"/>
      <c r="T17" s="148"/>
      <c r="U17" s="147" t="s">
        <v>36</v>
      </c>
      <c r="V17" s="149"/>
      <c r="W17" s="150"/>
      <c r="X17" s="146"/>
      <c r="Y17" s="151"/>
      <c r="Z17" s="152">
        <f t="shared" si="2"/>
        <v>0</v>
      </c>
      <c r="AA17" s="153"/>
      <c r="AB17" s="153"/>
      <c r="AC17" s="154"/>
      <c r="AD17" s="155" t="s">
        <v>34</v>
      </c>
      <c r="AE17" s="156"/>
      <c r="AF17" s="156"/>
      <c r="AG17" s="157"/>
      <c r="AH17" s="158">
        <f t="shared" si="3"/>
        <v>0</v>
      </c>
      <c r="AI17" s="158"/>
      <c r="AJ17" s="158"/>
      <c r="AK17" s="158"/>
      <c r="AL17" s="159" t="s">
        <v>34</v>
      </c>
      <c r="AM17" s="159"/>
      <c r="AN17" s="159"/>
      <c r="AO17" s="159"/>
      <c r="AP17" s="127"/>
    </row>
    <row r="18" spans="1:42" x14ac:dyDescent="0.25">
      <c r="A18" s="144" t="s">
        <v>48</v>
      </c>
      <c r="B18" s="144"/>
      <c r="C18" s="145" t="s">
        <v>134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>
        <v>21</v>
      </c>
      <c r="S18" s="148"/>
      <c r="T18" s="148"/>
      <c r="U18" s="147" t="s">
        <v>36</v>
      </c>
      <c r="V18" s="149"/>
      <c r="W18" s="150"/>
      <c r="X18" s="146"/>
      <c r="Y18" s="151"/>
      <c r="Z18" s="152">
        <f t="shared" ref="Z18" si="4">R18*W18</f>
        <v>0</v>
      </c>
      <c r="AA18" s="153"/>
      <c r="AB18" s="153"/>
      <c r="AC18" s="154"/>
      <c r="AD18" s="155" t="s">
        <v>34</v>
      </c>
      <c r="AE18" s="156"/>
      <c r="AF18" s="156"/>
      <c r="AG18" s="157"/>
      <c r="AH18" s="158">
        <f t="shared" ref="AH18" si="5">Z18*1.21</f>
        <v>0</v>
      </c>
      <c r="AI18" s="158"/>
      <c r="AJ18" s="158"/>
      <c r="AK18" s="158"/>
      <c r="AL18" s="159" t="s">
        <v>34</v>
      </c>
      <c r="AM18" s="159"/>
      <c r="AN18" s="159"/>
      <c r="AO18" s="159"/>
      <c r="AP18" s="127"/>
    </row>
    <row r="19" spans="1:42" x14ac:dyDescent="0.25">
      <c r="A19" s="144" t="s">
        <v>50</v>
      </c>
      <c r="B19" s="144"/>
      <c r="C19" s="145" t="s">
        <v>119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>
        <v>3</v>
      </c>
      <c r="S19" s="148"/>
      <c r="T19" s="148"/>
      <c r="U19" s="147" t="s">
        <v>36</v>
      </c>
      <c r="V19" s="149"/>
      <c r="W19" s="150"/>
      <c r="X19" s="146"/>
      <c r="Y19" s="151"/>
      <c r="Z19" s="155" t="s">
        <v>34</v>
      </c>
      <c r="AA19" s="156"/>
      <c r="AB19" s="156"/>
      <c r="AC19" s="157"/>
      <c r="AD19" s="152">
        <f>R19*W19</f>
        <v>0</v>
      </c>
      <c r="AE19" s="153"/>
      <c r="AF19" s="153"/>
      <c r="AG19" s="154"/>
      <c r="AH19" s="159" t="s">
        <v>34</v>
      </c>
      <c r="AI19" s="159"/>
      <c r="AJ19" s="159"/>
      <c r="AK19" s="159"/>
      <c r="AL19" s="158">
        <f>AD19*1.21</f>
        <v>0</v>
      </c>
      <c r="AM19" s="158"/>
      <c r="AN19" s="158"/>
      <c r="AO19" s="158"/>
      <c r="AP19" s="127"/>
    </row>
    <row r="20" spans="1:42" x14ac:dyDescent="0.25">
      <c r="A20" s="144" t="s">
        <v>51</v>
      </c>
      <c r="B20" s="144"/>
      <c r="C20" s="145" t="s">
        <v>120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>
        <v>9</v>
      </c>
      <c r="S20" s="148"/>
      <c r="T20" s="148"/>
      <c r="U20" s="147" t="s">
        <v>36</v>
      </c>
      <c r="V20" s="149"/>
      <c r="W20" s="150"/>
      <c r="X20" s="146"/>
      <c r="Y20" s="151"/>
      <c r="Z20" s="155" t="s">
        <v>34</v>
      </c>
      <c r="AA20" s="156"/>
      <c r="AB20" s="156"/>
      <c r="AC20" s="157"/>
      <c r="AD20" s="152">
        <f>R20*W20</f>
        <v>0</v>
      </c>
      <c r="AE20" s="153"/>
      <c r="AF20" s="153"/>
      <c r="AG20" s="154"/>
      <c r="AH20" s="159" t="s">
        <v>34</v>
      </c>
      <c r="AI20" s="159"/>
      <c r="AJ20" s="159"/>
      <c r="AK20" s="159"/>
      <c r="AL20" s="158">
        <f>AD20*1.21</f>
        <v>0</v>
      </c>
      <c r="AM20" s="158"/>
      <c r="AN20" s="158"/>
      <c r="AO20" s="158"/>
      <c r="AP20" s="127"/>
    </row>
    <row r="21" spans="1:42" x14ac:dyDescent="0.25">
      <c r="A21" s="144" t="s">
        <v>142</v>
      </c>
      <c r="B21" s="144"/>
      <c r="C21" s="145" t="s">
        <v>125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7">
        <v>1</v>
      </c>
      <c r="S21" s="148"/>
      <c r="T21" s="148"/>
      <c r="U21" s="147" t="s">
        <v>36</v>
      </c>
      <c r="V21" s="149"/>
      <c r="W21" s="150"/>
      <c r="X21" s="146"/>
      <c r="Y21" s="151"/>
      <c r="Z21" s="155" t="s">
        <v>34</v>
      </c>
      <c r="AA21" s="156"/>
      <c r="AB21" s="156"/>
      <c r="AC21" s="157"/>
      <c r="AD21" s="152">
        <f t="shared" ref="AD21:AD24" si="6">R21*W21</f>
        <v>0</v>
      </c>
      <c r="AE21" s="153"/>
      <c r="AF21" s="153"/>
      <c r="AG21" s="154"/>
      <c r="AH21" s="159" t="s">
        <v>34</v>
      </c>
      <c r="AI21" s="159"/>
      <c r="AJ21" s="159"/>
      <c r="AK21" s="159"/>
      <c r="AL21" s="158">
        <f t="shared" ref="AL21:AL24" si="7">AD21*1.21</f>
        <v>0</v>
      </c>
      <c r="AM21" s="158"/>
      <c r="AN21" s="158"/>
      <c r="AO21" s="158"/>
      <c r="AP21" s="127"/>
    </row>
    <row r="22" spans="1:42" x14ac:dyDescent="0.25">
      <c r="A22" s="144" t="s">
        <v>143</v>
      </c>
      <c r="B22" s="144"/>
      <c r="C22" s="145" t="s">
        <v>132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7">
        <v>15</v>
      </c>
      <c r="S22" s="148"/>
      <c r="T22" s="148"/>
      <c r="U22" s="147" t="s">
        <v>36</v>
      </c>
      <c r="V22" s="149"/>
      <c r="W22" s="150"/>
      <c r="X22" s="146"/>
      <c r="Y22" s="151"/>
      <c r="Z22" s="155" t="s">
        <v>34</v>
      </c>
      <c r="AA22" s="156"/>
      <c r="AB22" s="156"/>
      <c r="AC22" s="157"/>
      <c r="AD22" s="152">
        <f t="shared" ref="AD22" si="8">R22*W22</f>
        <v>0</v>
      </c>
      <c r="AE22" s="153"/>
      <c r="AF22" s="153"/>
      <c r="AG22" s="154"/>
      <c r="AH22" s="159" t="s">
        <v>34</v>
      </c>
      <c r="AI22" s="159"/>
      <c r="AJ22" s="159"/>
      <c r="AK22" s="159"/>
      <c r="AL22" s="158">
        <f t="shared" ref="AL22" si="9">AD22*1.21</f>
        <v>0</v>
      </c>
      <c r="AM22" s="158"/>
      <c r="AN22" s="158"/>
      <c r="AO22" s="158"/>
      <c r="AP22" s="127"/>
    </row>
    <row r="23" spans="1:42" x14ac:dyDescent="0.25">
      <c r="A23" s="144" t="s">
        <v>103</v>
      </c>
      <c r="B23" s="144"/>
      <c r="C23" s="145" t="s">
        <v>126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7">
        <v>2</v>
      </c>
      <c r="S23" s="148"/>
      <c r="T23" s="148"/>
      <c r="U23" s="147" t="s">
        <v>36</v>
      </c>
      <c r="V23" s="149"/>
      <c r="W23" s="150"/>
      <c r="X23" s="146"/>
      <c r="Y23" s="151"/>
      <c r="Z23" s="155" t="s">
        <v>34</v>
      </c>
      <c r="AA23" s="156"/>
      <c r="AB23" s="156"/>
      <c r="AC23" s="157"/>
      <c r="AD23" s="152">
        <f t="shared" si="6"/>
        <v>0</v>
      </c>
      <c r="AE23" s="153"/>
      <c r="AF23" s="153"/>
      <c r="AG23" s="154"/>
      <c r="AH23" s="159" t="s">
        <v>34</v>
      </c>
      <c r="AI23" s="159"/>
      <c r="AJ23" s="159"/>
      <c r="AK23" s="159"/>
      <c r="AL23" s="158">
        <f t="shared" si="7"/>
        <v>0</v>
      </c>
      <c r="AM23" s="158"/>
      <c r="AN23" s="158"/>
      <c r="AO23" s="158"/>
      <c r="AP23" s="127"/>
    </row>
    <row r="24" spans="1:42" x14ac:dyDescent="0.25">
      <c r="A24" s="144" t="s">
        <v>105</v>
      </c>
      <c r="B24" s="144"/>
      <c r="C24" s="145" t="s">
        <v>127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>
        <v>2</v>
      </c>
      <c r="S24" s="148"/>
      <c r="T24" s="148"/>
      <c r="U24" s="147" t="s">
        <v>36</v>
      </c>
      <c r="V24" s="149"/>
      <c r="W24" s="150"/>
      <c r="X24" s="146"/>
      <c r="Y24" s="151"/>
      <c r="Z24" s="155" t="s">
        <v>34</v>
      </c>
      <c r="AA24" s="156"/>
      <c r="AB24" s="156"/>
      <c r="AC24" s="157"/>
      <c r="AD24" s="152">
        <f t="shared" si="6"/>
        <v>0</v>
      </c>
      <c r="AE24" s="153"/>
      <c r="AF24" s="153"/>
      <c r="AG24" s="154"/>
      <c r="AH24" s="159" t="s">
        <v>34</v>
      </c>
      <c r="AI24" s="159"/>
      <c r="AJ24" s="159"/>
      <c r="AK24" s="159"/>
      <c r="AL24" s="158">
        <f t="shared" si="7"/>
        <v>0</v>
      </c>
      <c r="AM24" s="158"/>
      <c r="AN24" s="158"/>
      <c r="AO24" s="158"/>
      <c r="AP24" s="127"/>
    </row>
    <row r="25" spans="1:42" x14ac:dyDescent="0.25">
      <c r="A25" s="144" t="s">
        <v>144</v>
      </c>
      <c r="B25" s="144"/>
      <c r="C25" s="160" t="s">
        <v>107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47">
        <v>1</v>
      </c>
      <c r="S25" s="148"/>
      <c r="T25" s="148"/>
      <c r="U25" s="147" t="s">
        <v>36</v>
      </c>
      <c r="V25" s="149"/>
      <c r="W25" s="150"/>
      <c r="X25" s="146"/>
      <c r="Y25" s="151"/>
      <c r="Z25" s="152">
        <f>R25*W25</f>
        <v>0</v>
      </c>
      <c r="AA25" s="153"/>
      <c r="AB25" s="153"/>
      <c r="AC25" s="154"/>
      <c r="AD25" s="155" t="s">
        <v>34</v>
      </c>
      <c r="AE25" s="156"/>
      <c r="AF25" s="156"/>
      <c r="AG25" s="157"/>
      <c r="AH25" s="158">
        <f>Z25*1.21</f>
        <v>0</v>
      </c>
      <c r="AI25" s="158"/>
      <c r="AJ25" s="158"/>
      <c r="AK25" s="158"/>
      <c r="AL25" s="159" t="s">
        <v>34</v>
      </c>
      <c r="AM25" s="159"/>
      <c r="AN25" s="159"/>
      <c r="AO25" s="159"/>
      <c r="AP25" s="127"/>
    </row>
    <row r="26" spans="1:42" x14ac:dyDescent="0.25">
      <c r="A26" s="144" t="s">
        <v>145</v>
      </c>
      <c r="B26" s="144"/>
      <c r="C26" s="160" t="s">
        <v>135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47">
        <v>3</v>
      </c>
      <c r="S26" s="148"/>
      <c r="T26" s="148"/>
      <c r="U26" s="147" t="s">
        <v>36</v>
      </c>
      <c r="V26" s="149"/>
      <c r="W26" s="150"/>
      <c r="X26" s="146"/>
      <c r="Y26" s="151"/>
      <c r="Z26" s="152">
        <f>R26*W26</f>
        <v>0</v>
      </c>
      <c r="AA26" s="153"/>
      <c r="AB26" s="153"/>
      <c r="AC26" s="154"/>
      <c r="AD26" s="155" t="s">
        <v>34</v>
      </c>
      <c r="AE26" s="156"/>
      <c r="AF26" s="156"/>
      <c r="AG26" s="157"/>
      <c r="AH26" s="158">
        <f>Z26*1.21</f>
        <v>0</v>
      </c>
      <c r="AI26" s="158"/>
      <c r="AJ26" s="158"/>
      <c r="AK26" s="158"/>
      <c r="AL26" s="159" t="s">
        <v>34</v>
      </c>
      <c r="AM26" s="159"/>
      <c r="AN26" s="159"/>
      <c r="AO26" s="159"/>
      <c r="AP26" s="127"/>
    </row>
    <row r="27" spans="1:42" x14ac:dyDescent="0.25">
      <c r="A27" s="144" t="s">
        <v>146</v>
      </c>
      <c r="B27" s="144"/>
      <c r="C27" s="160" t="s">
        <v>136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47">
        <v>1</v>
      </c>
      <c r="S27" s="148"/>
      <c r="T27" s="148"/>
      <c r="U27" s="147" t="s">
        <v>36</v>
      </c>
      <c r="V27" s="149"/>
      <c r="W27" s="150"/>
      <c r="X27" s="146"/>
      <c r="Y27" s="151"/>
      <c r="Z27" s="152">
        <f>R27*W27</f>
        <v>0</v>
      </c>
      <c r="AA27" s="153"/>
      <c r="AB27" s="153"/>
      <c r="AC27" s="154"/>
      <c r="AD27" s="155" t="s">
        <v>34</v>
      </c>
      <c r="AE27" s="156"/>
      <c r="AF27" s="156"/>
      <c r="AG27" s="157"/>
      <c r="AH27" s="158">
        <f>Z27*1.21</f>
        <v>0</v>
      </c>
      <c r="AI27" s="158"/>
      <c r="AJ27" s="158"/>
      <c r="AK27" s="158"/>
      <c r="AL27" s="159" t="s">
        <v>34</v>
      </c>
      <c r="AM27" s="159"/>
      <c r="AN27" s="159"/>
      <c r="AO27" s="159"/>
      <c r="AP27" s="127"/>
    </row>
    <row r="28" spans="1:42" x14ac:dyDescent="0.25">
      <c r="A28" s="144" t="s">
        <v>147</v>
      </c>
      <c r="B28" s="144"/>
      <c r="C28" s="160" t="s">
        <v>137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47">
        <v>30</v>
      </c>
      <c r="S28" s="148"/>
      <c r="T28" s="148"/>
      <c r="U28" s="147" t="s">
        <v>36</v>
      </c>
      <c r="V28" s="149"/>
      <c r="W28" s="150"/>
      <c r="X28" s="146"/>
      <c r="Y28" s="151"/>
      <c r="Z28" s="152">
        <f>R28*W28</f>
        <v>0</v>
      </c>
      <c r="AA28" s="153"/>
      <c r="AB28" s="153"/>
      <c r="AC28" s="154"/>
      <c r="AD28" s="155" t="s">
        <v>34</v>
      </c>
      <c r="AE28" s="156"/>
      <c r="AF28" s="156"/>
      <c r="AG28" s="157"/>
      <c r="AH28" s="158">
        <f>Z28*1.21</f>
        <v>0</v>
      </c>
      <c r="AI28" s="158"/>
      <c r="AJ28" s="158"/>
      <c r="AK28" s="158"/>
      <c r="AL28" s="159" t="s">
        <v>34</v>
      </c>
      <c r="AM28" s="159"/>
      <c r="AN28" s="159"/>
      <c r="AO28" s="159"/>
      <c r="AP28" s="127"/>
    </row>
    <row r="29" spans="1:42" x14ac:dyDescent="0.25">
      <c r="A29" s="144" t="s">
        <v>148</v>
      </c>
      <c r="B29" s="144"/>
      <c r="C29" s="160" t="s">
        <v>138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47">
        <v>3</v>
      </c>
      <c r="S29" s="148"/>
      <c r="T29" s="148"/>
      <c r="U29" s="147" t="s">
        <v>36</v>
      </c>
      <c r="V29" s="149"/>
      <c r="W29" s="150"/>
      <c r="X29" s="146"/>
      <c r="Y29" s="151"/>
      <c r="Z29" s="152">
        <f t="shared" ref="Z29:Z31" si="10">R29*W29</f>
        <v>0</v>
      </c>
      <c r="AA29" s="153"/>
      <c r="AB29" s="153"/>
      <c r="AC29" s="154"/>
      <c r="AD29" s="155" t="s">
        <v>34</v>
      </c>
      <c r="AE29" s="156"/>
      <c r="AF29" s="156"/>
      <c r="AG29" s="157"/>
      <c r="AH29" s="158">
        <f t="shared" ref="AH29:AH31" si="11">Z29*1.21</f>
        <v>0</v>
      </c>
      <c r="AI29" s="158"/>
      <c r="AJ29" s="158"/>
      <c r="AK29" s="158"/>
      <c r="AL29" s="159" t="s">
        <v>34</v>
      </c>
      <c r="AM29" s="159"/>
      <c r="AN29" s="159"/>
      <c r="AO29" s="159"/>
      <c r="AP29" s="127"/>
    </row>
    <row r="30" spans="1:42" x14ac:dyDescent="0.25">
      <c r="A30" s="144" t="s">
        <v>149</v>
      </c>
      <c r="B30" s="144"/>
      <c r="C30" s="160" t="s">
        <v>139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47">
        <v>4</v>
      </c>
      <c r="S30" s="148"/>
      <c r="T30" s="148"/>
      <c r="U30" s="147" t="s">
        <v>36</v>
      </c>
      <c r="V30" s="149"/>
      <c r="W30" s="150"/>
      <c r="X30" s="146"/>
      <c r="Y30" s="151"/>
      <c r="Z30" s="152">
        <f t="shared" si="10"/>
        <v>0</v>
      </c>
      <c r="AA30" s="153"/>
      <c r="AB30" s="153"/>
      <c r="AC30" s="154"/>
      <c r="AD30" s="155" t="s">
        <v>34</v>
      </c>
      <c r="AE30" s="156"/>
      <c r="AF30" s="156"/>
      <c r="AG30" s="157"/>
      <c r="AH30" s="158">
        <f t="shared" si="11"/>
        <v>0</v>
      </c>
      <c r="AI30" s="158"/>
      <c r="AJ30" s="158"/>
      <c r="AK30" s="158"/>
      <c r="AL30" s="159" t="s">
        <v>34</v>
      </c>
      <c r="AM30" s="159"/>
      <c r="AN30" s="159"/>
      <c r="AO30" s="159"/>
      <c r="AP30" s="127"/>
    </row>
    <row r="31" spans="1:42" x14ac:dyDescent="0.25">
      <c r="A31" s="144" t="s">
        <v>150</v>
      </c>
      <c r="B31" s="144"/>
      <c r="C31" s="160" t="s">
        <v>140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47">
        <v>2</v>
      </c>
      <c r="S31" s="148"/>
      <c r="T31" s="148"/>
      <c r="U31" s="147" t="s">
        <v>36</v>
      </c>
      <c r="V31" s="149"/>
      <c r="W31" s="150"/>
      <c r="X31" s="146"/>
      <c r="Y31" s="151"/>
      <c r="Z31" s="152">
        <f t="shared" si="10"/>
        <v>0</v>
      </c>
      <c r="AA31" s="153"/>
      <c r="AB31" s="153"/>
      <c r="AC31" s="154"/>
      <c r="AD31" s="155" t="s">
        <v>34</v>
      </c>
      <c r="AE31" s="156"/>
      <c r="AF31" s="156"/>
      <c r="AG31" s="157"/>
      <c r="AH31" s="158">
        <f t="shared" si="11"/>
        <v>0</v>
      </c>
      <c r="AI31" s="158"/>
      <c r="AJ31" s="158"/>
      <c r="AK31" s="158"/>
      <c r="AL31" s="159" t="s">
        <v>34</v>
      </c>
      <c r="AM31" s="159"/>
      <c r="AN31" s="159"/>
      <c r="AO31" s="159"/>
      <c r="AP31" s="127"/>
    </row>
    <row r="32" spans="1:42" ht="15" customHeight="1" x14ac:dyDescent="0.25">
      <c r="A32" s="144" t="s">
        <v>151</v>
      </c>
      <c r="B32" s="144"/>
      <c r="C32" s="160" t="s">
        <v>233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47">
        <f>SUM(R6:T18)*10</f>
        <v>2030</v>
      </c>
      <c r="S32" s="148"/>
      <c r="T32" s="148"/>
      <c r="U32" s="147" t="s">
        <v>49</v>
      </c>
      <c r="V32" s="149"/>
      <c r="W32" s="150"/>
      <c r="X32" s="146"/>
      <c r="Y32" s="151"/>
      <c r="Z32" s="152">
        <f>R32*W32</f>
        <v>0</v>
      </c>
      <c r="AA32" s="153"/>
      <c r="AB32" s="153"/>
      <c r="AC32" s="154"/>
      <c r="AD32" s="155" t="s">
        <v>34</v>
      </c>
      <c r="AE32" s="156"/>
      <c r="AF32" s="156"/>
      <c r="AG32" s="157"/>
      <c r="AH32" s="158">
        <f>Z32*1.21</f>
        <v>0</v>
      </c>
      <c r="AI32" s="158"/>
      <c r="AJ32" s="158"/>
      <c r="AK32" s="158"/>
      <c r="AL32" s="159" t="s">
        <v>34</v>
      </c>
      <c r="AM32" s="159"/>
      <c r="AN32" s="159"/>
      <c r="AO32" s="159"/>
      <c r="AP32" s="127"/>
    </row>
    <row r="33" spans="1:42" ht="15" customHeight="1" x14ac:dyDescent="0.25">
      <c r="A33" s="144" t="s">
        <v>152</v>
      </c>
      <c r="B33" s="144"/>
      <c r="C33" s="160" t="s">
        <v>234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47">
        <f>SUM(R19:T24)*10</f>
        <v>320</v>
      </c>
      <c r="S33" s="148"/>
      <c r="T33" s="148"/>
      <c r="U33" s="147" t="s">
        <v>49</v>
      </c>
      <c r="V33" s="149"/>
      <c r="W33" s="150"/>
      <c r="X33" s="146"/>
      <c r="Y33" s="151"/>
      <c r="Z33" s="155" t="s">
        <v>34</v>
      </c>
      <c r="AA33" s="156"/>
      <c r="AB33" s="156"/>
      <c r="AC33" s="157"/>
      <c r="AD33" s="152">
        <f>R33*W33</f>
        <v>0</v>
      </c>
      <c r="AE33" s="153"/>
      <c r="AF33" s="153"/>
      <c r="AG33" s="154"/>
      <c r="AH33" s="159" t="s">
        <v>34</v>
      </c>
      <c r="AI33" s="159"/>
      <c r="AJ33" s="159"/>
      <c r="AK33" s="159"/>
      <c r="AL33" s="158">
        <f>AD33*1.21</f>
        <v>0</v>
      </c>
      <c r="AM33" s="158"/>
      <c r="AN33" s="158"/>
      <c r="AO33" s="158"/>
      <c r="AP33" s="127"/>
    </row>
    <row r="34" spans="1:42" x14ac:dyDescent="0.25">
      <c r="A34" s="144" t="s">
        <v>153</v>
      </c>
      <c r="B34" s="144"/>
      <c r="C34" s="160" t="s">
        <v>52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47">
        <v>27</v>
      </c>
      <c r="S34" s="148"/>
      <c r="T34" s="148"/>
      <c r="U34" s="147" t="s">
        <v>36</v>
      </c>
      <c r="V34" s="149"/>
      <c r="W34" s="150"/>
      <c r="X34" s="146"/>
      <c r="Y34" s="151"/>
      <c r="Z34" s="152">
        <f>R34*W34</f>
        <v>0</v>
      </c>
      <c r="AA34" s="153"/>
      <c r="AB34" s="153"/>
      <c r="AC34" s="154"/>
      <c r="AD34" s="155" t="s">
        <v>34</v>
      </c>
      <c r="AE34" s="156"/>
      <c r="AF34" s="156"/>
      <c r="AG34" s="157"/>
      <c r="AH34" s="158">
        <f>Z34*1.21</f>
        <v>0</v>
      </c>
      <c r="AI34" s="158"/>
      <c r="AJ34" s="158"/>
      <c r="AK34" s="158"/>
      <c r="AL34" s="159" t="s">
        <v>34</v>
      </c>
      <c r="AM34" s="159"/>
      <c r="AN34" s="159"/>
      <c r="AO34" s="159"/>
      <c r="AP34" s="127"/>
    </row>
    <row r="35" spans="1:42" x14ac:dyDescent="0.25">
      <c r="A35" s="144" t="s">
        <v>154</v>
      </c>
      <c r="B35" s="144"/>
      <c r="C35" s="160" t="s">
        <v>53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47">
        <f>SUM(R6:T24)</f>
        <v>235</v>
      </c>
      <c r="S35" s="148"/>
      <c r="T35" s="148"/>
      <c r="U35" s="147" t="s">
        <v>36</v>
      </c>
      <c r="V35" s="149"/>
      <c r="W35" s="150"/>
      <c r="X35" s="146"/>
      <c r="Y35" s="151"/>
      <c r="Z35" s="155" t="s">
        <v>34</v>
      </c>
      <c r="AA35" s="156"/>
      <c r="AB35" s="156"/>
      <c r="AC35" s="157"/>
      <c r="AD35" s="152">
        <f>R35*W35</f>
        <v>0</v>
      </c>
      <c r="AE35" s="153"/>
      <c r="AF35" s="153"/>
      <c r="AG35" s="154"/>
      <c r="AH35" s="159" t="s">
        <v>34</v>
      </c>
      <c r="AI35" s="159"/>
      <c r="AJ35" s="159"/>
      <c r="AK35" s="159"/>
      <c r="AL35" s="158">
        <f>AD35*1.21</f>
        <v>0</v>
      </c>
      <c r="AM35" s="158"/>
      <c r="AN35" s="158"/>
      <c r="AO35" s="158"/>
      <c r="AP35" s="127"/>
    </row>
    <row r="36" spans="1:42" x14ac:dyDescent="0.2">
      <c r="A36" s="144" t="s">
        <v>169</v>
      </c>
      <c r="B36" s="144"/>
      <c r="C36" s="145" t="s">
        <v>158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47">
        <v>2</v>
      </c>
      <c r="S36" s="148"/>
      <c r="T36" s="148"/>
      <c r="U36" s="147" t="s">
        <v>36</v>
      </c>
      <c r="V36" s="149"/>
      <c r="W36" s="150"/>
      <c r="X36" s="161"/>
      <c r="Y36" s="162"/>
      <c r="Z36" s="163">
        <f>R36*W36</f>
        <v>0</v>
      </c>
      <c r="AA36" s="153"/>
      <c r="AB36" s="153"/>
      <c r="AC36" s="154"/>
      <c r="AD36" s="155" t="s">
        <v>34</v>
      </c>
      <c r="AE36" s="156"/>
      <c r="AF36" s="156"/>
      <c r="AG36" s="157"/>
      <c r="AH36" s="158">
        <f>Z36*1.21</f>
        <v>0</v>
      </c>
      <c r="AI36" s="158"/>
      <c r="AJ36" s="158"/>
      <c r="AK36" s="158"/>
      <c r="AL36" s="159" t="s">
        <v>34</v>
      </c>
      <c r="AM36" s="159"/>
      <c r="AN36" s="159"/>
      <c r="AO36" s="159"/>
      <c r="AP36" s="127"/>
    </row>
    <row r="37" spans="1:42" x14ac:dyDescent="0.2">
      <c r="A37" s="144" t="s">
        <v>170</v>
      </c>
      <c r="B37" s="144"/>
      <c r="C37" s="145" t="s">
        <v>159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47">
        <v>2</v>
      </c>
      <c r="S37" s="148"/>
      <c r="T37" s="148"/>
      <c r="U37" s="147" t="s">
        <v>36</v>
      </c>
      <c r="V37" s="149"/>
      <c r="W37" s="150"/>
      <c r="X37" s="161"/>
      <c r="Y37" s="162"/>
      <c r="Z37" s="163">
        <f>R37*W37</f>
        <v>0</v>
      </c>
      <c r="AA37" s="153"/>
      <c r="AB37" s="153"/>
      <c r="AC37" s="154"/>
      <c r="AD37" s="155" t="s">
        <v>34</v>
      </c>
      <c r="AE37" s="156"/>
      <c r="AF37" s="156"/>
      <c r="AG37" s="157"/>
      <c r="AH37" s="158">
        <f t="shared" ref="AH37:AH47" si="12">Z37*1.21</f>
        <v>0</v>
      </c>
      <c r="AI37" s="158"/>
      <c r="AJ37" s="158"/>
      <c r="AK37" s="158"/>
      <c r="AL37" s="159" t="s">
        <v>34</v>
      </c>
      <c r="AM37" s="159"/>
      <c r="AN37" s="159"/>
      <c r="AO37" s="159"/>
      <c r="AP37" s="127"/>
    </row>
    <row r="38" spans="1:42" x14ac:dyDescent="0.2">
      <c r="A38" s="144" t="s">
        <v>171</v>
      </c>
      <c r="B38" s="144"/>
      <c r="C38" s="145" t="s">
        <v>160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47">
        <v>2</v>
      </c>
      <c r="S38" s="148"/>
      <c r="T38" s="148"/>
      <c r="U38" s="147" t="s">
        <v>36</v>
      </c>
      <c r="V38" s="149"/>
      <c r="W38" s="150"/>
      <c r="X38" s="161"/>
      <c r="Y38" s="162"/>
      <c r="Z38" s="163">
        <f>R38*W38</f>
        <v>0</v>
      </c>
      <c r="AA38" s="153"/>
      <c r="AB38" s="153"/>
      <c r="AC38" s="154"/>
      <c r="AD38" s="155" t="s">
        <v>34</v>
      </c>
      <c r="AE38" s="156"/>
      <c r="AF38" s="156"/>
      <c r="AG38" s="157"/>
      <c r="AH38" s="158">
        <f t="shared" si="12"/>
        <v>0</v>
      </c>
      <c r="AI38" s="158"/>
      <c r="AJ38" s="158"/>
      <c r="AK38" s="158"/>
      <c r="AL38" s="159" t="s">
        <v>34</v>
      </c>
      <c r="AM38" s="159"/>
      <c r="AN38" s="159"/>
      <c r="AO38" s="159"/>
      <c r="AP38" s="127"/>
    </row>
    <row r="39" spans="1:42" x14ac:dyDescent="0.2">
      <c r="A39" s="144" t="s">
        <v>172</v>
      </c>
      <c r="B39" s="144"/>
      <c r="C39" s="145" t="s">
        <v>161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47">
        <v>5</v>
      </c>
      <c r="S39" s="148"/>
      <c r="T39" s="148"/>
      <c r="U39" s="147" t="s">
        <v>36</v>
      </c>
      <c r="V39" s="149"/>
      <c r="W39" s="150"/>
      <c r="X39" s="161"/>
      <c r="Y39" s="162"/>
      <c r="Z39" s="163">
        <f t="shared" ref="Z39:Z47" si="13">R39*W39</f>
        <v>0</v>
      </c>
      <c r="AA39" s="153"/>
      <c r="AB39" s="153"/>
      <c r="AC39" s="154"/>
      <c r="AD39" s="155" t="s">
        <v>34</v>
      </c>
      <c r="AE39" s="156"/>
      <c r="AF39" s="156"/>
      <c r="AG39" s="157"/>
      <c r="AH39" s="158">
        <f t="shared" si="12"/>
        <v>0</v>
      </c>
      <c r="AI39" s="158"/>
      <c r="AJ39" s="158"/>
      <c r="AK39" s="158"/>
      <c r="AL39" s="159" t="s">
        <v>34</v>
      </c>
      <c r="AM39" s="159"/>
      <c r="AN39" s="159"/>
      <c r="AO39" s="159"/>
      <c r="AP39" s="127"/>
    </row>
    <row r="40" spans="1:42" x14ac:dyDescent="0.2">
      <c r="A40" s="144" t="s">
        <v>173</v>
      </c>
      <c r="B40" s="144"/>
      <c r="C40" s="145" t="s">
        <v>162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47">
        <v>1</v>
      </c>
      <c r="S40" s="148"/>
      <c r="T40" s="148"/>
      <c r="U40" s="147" t="s">
        <v>36</v>
      </c>
      <c r="V40" s="149"/>
      <c r="W40" s="150"/>
      <c r="X40" s="161"/>
      <c r="Y40" s="162"/>
      <c r="Z40" s="163">
        <f t="shared" si="13"/>
        <v>0</v>
      </c>
      <c r="AA40" s="153"/>
      <c r="AB40" s="153"/>
      <c r="AC40" s="154"/>
      <c r="AD40" s="155" t="s">
        <v>34</v>
      </c>
      <c r="AE40" s="156"/>
      <c r="AF40" s="156"/>
      <c r="AG40" s="157"/>
      <c r="AH40" s="158">
        <f t="shared" si="12"/>
        <v>0</v>
      </c>
      <c r="AI40" s="158"/>
      <c r="AJ40" s="158"/>
      <c r="AK40" s="158"/>
      <c r="AL40" s="159" t="s">
        <v>34</v>
      </c>
      <c r="AM40" s="159"/>
      <c r="AN40" s="159"/>
      <c r="AO40" s="159"/>
      <c r="AP40" s="127"/>
    </row>
    <row r="41" spans="1:42" x14ac:dyDescent="0.2">
      <c r="A41" s="144" t="s">
        <v>174</v>
      </c>
      <c r="B41" s="144"/>
      <c r="C41" s="145" t="s">
        <v>163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47">
        <v>6</v>
      </c>
      <c r="S41" s="148"/>
      <c r="T41" s="148"/>
      <c r="U41" s="147" t="s">
        <v>36</v>
      </c>
      <c r="V41" s="149"/>
      <c r="W41" s="150"/>
      <c r="X41" s="161"/>
      <c r="Y41" s="162"/>
      <c r="Z41" s="163">
        <f t="shared" si="13"/>
        <v>0</v>
      </c>
      <c r="AA41" s="153"/>
      <c r="AB41" s="153"/>
      <c r="AC41" s="154"/>
      <c r="AD41" s="155" t="s">
        <v>34</v>
      </c>
      <c r="AE41" s="156"/>
      <c r="AF41" s="156"/>
      <c r="AG41" s="157"/>
      <c r="AH41" s="158">
        <f t="shared" si="12"/>
        <v>0</v>
      </c>
      <c r="AI41" s="158"/>
      <c r="AJ41" s="158"/>
      <c r="AK41" s="158"/>
      <c r="AL41" s="159" t="s">
        <v>34</v>
      </c>
      <c r="AM41" s="159"/>
      <c r="AN41" s="159"/>
      <c r="AO41" s="159"/>
      <c r="AP41" s="127"/>
    </row>
    <row r="42" spans="1:42" x14ac:dyDescent="0.2">
      <c r="A42" s="144" t="s">
        <v>175</v>
      </c>
      <c r="B42" s="144"/>
      <c r="C42" s="145" t="s">
        <v>224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47">
        <v>34</v>
      </c>
      <c r="S42" s="148"/>
      <c r="T42" s="148"/>
      <c r="U42" s="147" t="s">
        <v>36</v>
      </c>
      <c r="V42" s="149"/>
      <c r="W42" s="150"/>
      <c r="X42" s="161"/>
      <c r="Y42" s="162"/>
      <c r="Z42" s="163">
        <f t="shared" si="13"/>
        <v>0</v>
      </c>
      <c r="AA42" s="153"/>
      <c r="AB42" s="153"/>
      <c r="AC42" s="154"/>
      <c r="AD42" s="155" t="s">
        <v>34</v>
      </c>
      <c r="AE42" s="156"/>
      <c r="AF42" s="156"/>
      <c r="AG42" s="157"/>
      <c r="AH42" s="158">
        <f t="shared" si="12"/>
        <v>0</v>
      </c>
      <c r="AI42" s="158"/>
      <c r="AJ42" s="158"/>
      <c r="AK42" s="158"/>
      <c r="AL42" s="159" t="s">
        <v>34</v>
      </c>
      <c r="AM42" s="159"/>
      <c r="AN42" s="159"/>
      <c r="AO42" s="159"/>
      <c r="AP42" s="127"/>
    </row>
    <row r="43" spans="1:42" x14ac:dyDescent="0.2">
      <c r="A43" s="144" t="s">
        <v>176</v>
      </c>
      <c r="B43" s="144"/>
      <c r="C43" s="145" t="s">
        <v>225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47">
        <v>17</v>
      </c>
      <c r="S43" s="148"/>
      <c r="T43" s="148"/>
      <c r="U43" s="147" t="s">
        <v>36</v>
      </c>
      <c r="V43" s="149"/>
      <c r="W43" s="150"/>
      <c r="X43" s="161"/>
      <c r="Y43" s="162"/>
      <c r="Z43" s="163">
        <f t="shared" ref="Z43:Z44" si="14">R43*W43</f>
        <v>0</v>
      </c>
      <c r="AA43" s="153"/>
      <c r="AB43" s="153"/>
      <c r="AC43" s="154"/>
      <c r="AD43" s="155" t="s">
        <v>34</v>
      </c>
      <c r="AE43" s="156"/>
      <c r="AF43" s="156"/>
      <c r="AG43" s="157"/>
      <c r="AH43" s="158">
        <f t="shared" ref="AH43:AH44" si="15">Z43*1.21</f>
        <v>0</v>
      </c>
      <c r="AI43" s="158"/>
      <c r="AJ43" s="158"/>
      <c r="AK43" s="158"/>
      <c r="AL43" s="159" t="s">
        <v>34</v>
      </c>
      <c r="AM43" s="159"/>
      <c r="AN43" s="159"/>
      <c r="AO43" s="159"/>
      <c r="AP43" s="127"/>
    </row>
    <row r="44" spans="1:42" x14ac:dyDescent="0.2">
      <c r="A44" s="144" t="s">
        <v>177</v>
      </c>
      <c r="B44" s="144"/>
      <c r="C44" s="145" t="s">
        <v>226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47">
        <v>6</v>
      </c>
      <c r="S44" s="148"/>
      <c r="T44" s="148"/>
      <c r="U44" s="147" t="s">
        <v>36</v>
      </c>
      <c r="V44" s="149"/>
      <c r="W44" s="150"/>
      <c r="X44" s="161"/>
      <c r="Y44" s="162"/>
      <c r="Z44" s="163">
        <f t="shared" si="14"/>
        <v>0</v>
      </c>
      <c r="AA44" s="153"/>
      <c r="AB44" s="153"/>
      <c r="AC44" s="154"/>
      <c r="AD44" s="155" t="s">
        <v>34</v>
      </c>
      <c r="AE44" s="156"/>
      <c r="AF44" s="156"/>
      <c r="AG44" s="157"/>
      <c r="AH44" s="158">
        <f t="shared" si="15"/>
        <v>0</v>
      </c>
      <c r="AI44" s="158"/>
      <c r="AJ44" s="158"/>
      <c r="AK44" s="158"/>
      <c r="AL44" s="159" t="s">
        <v>34</v>
      </c>
      <c r="AM44" s="159"/>
      <c r="AN44" s="159"/>
      <c r="AO44" s="159"/>
      <c r="AP44" s="127"/>
    </row>
    <row r="45" spans="1:42" x14ac:dyDescent="0.2">
      <c r="A45" s="144" t="s">
        <v>178</v>
      </c>
      <c r="B45" s="144"/>
      <c r="C45" s="145" t="s">
        <v>164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47">
        <v>1</v>
      </c>
      <c r="S45" s="148"/>
      <c r="T45" s="148"/>
      <c r="U45" s="147" t="s">
        <v>36</v>
      </c>
      <c r="V45" s="149"/>
      <c r="W45" s="150"/>
      <c r="X45" s="161"/>
      <c r="Y45" s="162"/>
      <c r="Z45" s="163">
        <f t="shared" si="13"/>
        <v>0</v>
      </c>
      <c r="AA45" s="153"/>
      <c r="AB45" s="153"/>
      <c r="AC45" s="154"/>
      <c r="AD45" s="155" t="s">
        <v>34</v>
      </c>
      <c r="AE45" s="156"/>
      <c r="AF45" s="156"/>
      <c r="AG45" s="157"/>
      <c r="AH45" s="158">
        <f t="shared" si="12"/>
        <v>0</v>
      </c>
      <c r="AI45" s="158"/>
      <c r="AJ45" s="158"/>
      <c r="AK45" s="158"/>
      <c r="AL45" s="159" t="s">
        <v>34</v>
      </c>
      <c r="AM45" s="159"/>
      <c r="AN45" s="159"/>
      <c r="AO45" s="159"/>
      <c r="AP45" s="127"/>
    </row>
    <row r="46" spans="1:42" ht="31.5" customHeight="1" x14ac:dyDescent="0.2">
      <c r="A46" s="144" t="s">
        <v>179</v>
      </c>
      <c r="B46" s="144"/>
      <c r="C46" s="164" t="s">
        <v>165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47">
        <v>1</v>
      </c>
      <c r="S46" s="148"/>
      <c r="T46" s="148"/>
      <c r="U46" s="147" t="s">
        <v>69</v>
      </c>
      <c r="V46" s="149"/>
      <c r="W46" s="150"/>
      <c r="X46" s="161"/>
      <c r="Y46" s="162"/>
      <c r="Z46" s="163">
        <f t="shared" si="13"/>
        <v>0</v>
      </c>
      <c r="AA46" s="153"/>
      <c r="AB46" s="153"/>
      <c r="AC46" s="154"/>
      <c r="AD46" s="155" t="s">
        <v>34</v>
      </c>
      <c r="AE46" s="156"/>
      <c r="AF46" s="156"/>
      <c r="AG46" s="157"/>
      <c r="AH46" s="158">
        <f t="shared" si="12"/>
        <v>0</v>
      </c>
      <c r="AI46" s="158"/>
      <c r="AJ46" s="158"/>
      <c r="AK46" s="158"/>
      <c r="AL46" s="159" t="s">
        <v>34</v>
      </c>
      <c r="AM46" s="159"/>
      <c r="AN46" s="159"/>
      <c r="AO46" s="159"/>
      <c r="AP46" s="127"/>
    </row>
    <row r="47" spans="1:42" x14ac:dyDescent="0.2">
      <c r="A47" s="144" t="s">
        <v>180</v>
      </c>
      <c r="B47" s="144"/>
      <c r="C47" s="145" t="s">
        <v>166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47">
        <v>2</v>
      </c>
      <c r="S47" s="148"/>
      <c r="T47" s="148"/>
      <c r="U47" s="147" t="s">
        <v>36</v>
      </c>
      <c r="V47" s="149"/>
      <c r="W47" s="150"/>
      <c r="X47" s="161"/>
      <c r="Y47" s="162"/>
      <c r="Z47" s="163">
        <f t="shared" si="13"/>
        <v>0</v>
      </c>
      <c r="AA47" s="153"/>
      <c r="AB47" s="153"/>
      <c r="AC47" s="154"/>
      <c r="AD47" s="155" t="s">
        <v>34</v>
      </c>
      <c r="AE47" s="156"/>
      <c r="AF47" s="156"/>
      <c r="AG47" s="157"/>
      <c r="AH47" s="158">
        <f t="shared" si="12"/>
        <v>0</v>
      </c>
      <c r="AI47" s="158"/>
      <c r="AJ47" s="158"/>
      <c r="AK47" s="158"/>
      <c r="AL47" s="159" t="s">
        <v>34</v>
      </c>
      <c r="AM47" s="159"/>
      <c r="AN47" s="159"/>
      <c r="AO47" s="159"/>
      <c r="AP47" s="127"/>
    </row>
    <row r="48" spans="1:42" x14ac:dyDescent="0.2">
      <c r="A48" s="144" t="s">
        <v>227</v>
      </c>
      <c r="B48" s="144"/>
      <c r="C48" s="145" t="s">
        <v>167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47">
        <v>10</v>
      </c>
      <c r="S48" s="148"/>
      <c r="T48" s="148"/>
      <c r="U48" s="147" t="s">
        <v>36</v>
      </c>
      <c r="V48" s="149"/>
      <c r="W48" s="150"/>
      <c r="X48" s="161"/>
      <c r="Y48" s="162"/>
      <c r="Z48" s="155" t="s">
        <v>34</v>
      </c>
      <c r="AA48" s="156"/>
      <c r="AB48" s="156"/>
      <c r="AC48" s="157"/>
      <c r="AD48" s="163">
        <f>R48*W48</f>
        <v>0</v>
      </c>
      <c r="AE48" s="153"/>
      <c r="AF48" s="153"/>
      <c r="AG48" s="154"/>
      <c r="AH48" s="159" t="s">
        <v>34</v>
      </c>
      <c r="AI48" s="159"/>
      <c r="AJ48" s="159"/>
      <c r="AK48" s="159"/>
      <c r="AL48" s="158">
        <f>AD48*1.21</f>
        <v>0</v>
      </c>
      <c r="AM48" s="158"/>
      <c r="AN48" s="158"/>
      <c r="AO48" s="158"/>
      <c r="AP48" s="127"/>
    </row>
    <row r="49" spans="1:42" x14ac:dyDescent="0.2">
      <c r="A49" s="144" t="s">
        <v>228</v>
      </c>
      <c r="B49" s="144"/>
      <c r="C49" s="160" t="s">
        <v>168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47">
        <v>1</v>
      </c>
      <c r="S49" s="148"/>
      <c r="T49" s="149"/>
      <c r="U49" s="147" t="s">
        <v>69</v>
      </c>
      <c r="V49" s="149"/>
      <c r="W49" s="150"/>
      <c r="X49" s="161"/>
      <c r="Y49" s="162"/>
      <c r="Z49" s="152" t="s">
        <v>34</v>
      </c>
      <c r="AA49" s="153"/>
      <c r="AB49" s="153"/>
      <c r="AC49" s="154"/>
      <c r="AD49" s="152">
        <v>0</v>
      </c>
      <c r="AE49" s="153"/>
      <c r="AF49" s="153"/>
      <c r="AG49" s="154"/>
      <c r="AH49" s="158" t="s">
        <v>34</v>
      </c>
      <c r="AI49" s="158"/>
      <c r="AJ49" s="158"/>
      <c r="AK49" s="158"/>
      <c r="AL49" s="158">
        <f>AD49*1.21</f>
        <v>0</v>
      </c>
      <c r="AM49" s="158"/>
      <c r="AN49" s="158"/>
      <c r="AO49" s="158"/>
      <c r="AP49" s="127"/>
    </row>
    <row r="50" spans="1:42" x14ac:dyDescent="0.25">
      <c r="A50" s="166" t="s">
        <v>54</v>
      </c>
      <c r="B50" s="166"/>
      <c r="C50" s="167" t="s">
        <v>55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35" t="s">
        <v>34</v>
      </c>
      <c r="S50" s="136"/>
      <c r="T50" s="136"/>
      <c r="U50" s="135" t="s">
        <v>34</v>
      </c>
      <c r="V50" s="137"/>
      <c r="W50" s="138" t="s">
        <v>34</v>
      </c>
      <c r="X50" s="139"/>
      <c r="Y50" s="140"/>
      <c r="Z50" s="141">
        <f>SUM(Z51:AC80)</f>
        <v>0</v>
      </c>
      <c r="AA50" s="142"/>
      <c r="AB50" s="142"/>
      <c r="AC50" s="143"/>
      <c r="AD50" s="141">
        <f>SUM(AD51:AG80)</f>
        <v>0</v>
      </c>
      <c r="AE50" s="142"/>
      <c r="AF50" s="142"/>
      <c r="AG50" s="143"/>
      <c r="AH50" s="168">
        <f>SUM(AH51:AK80)</f>
        <v>0</v>
      </c>
      <c r="AI50" s="168"/>
      <c r="AJ50" s="168"/>
      <c r="AK50" s="168"/>
      <c r="AL50" s="168">
        <f>SUM(AL51:AO80)</f>
        <v>0</v>
      </c>
      <c r="AM50" s="168"/>
      <c r="AN50" s="168"/>
      <c r="AO50" s="168"/>
      <c r="AP50" s="127"/>
    </row>
    <row r="51" spans="1:42" x14ac:dyDescent="0.25">
      <c r="A51" s="144" t="s">
        <v>56</v>
      </c>
      <c r="B51" s="144"/>
      <c r="C51" s="160" t="s">
        <v>98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47">
        <f>SUM(R6:T18)</f>
        <v>203</v>
      </c>
      <c r="S51" s="148"/>
      <c r="T51" s="148"/>
      <c r="U51" s="147" t="s">
        <v>36</v>
      </c>
      <c r="V51" s="149"/>
      <c r="W51" s="169"/>
      <c r="X51" s="170"/>
      <c r="Y51" s="171"/>
      <c r="Z51" s="163">
        <f>R51*W51</f>
        <v>0</v>
      </c>
      <c r="AA51" s="153"/>
      <c r="AB51" s="153"/>
      <c r="AC51" s="154"/>
      <c r="AD51" s="155" t="s">
        <v>34</v>
      </c>
      <c r="AE51" s="156"/>
      <c r="AF51" s="156"/>
      <c r="AG51" s="157"/>
      <c r="AH51" s="152">
        <f>Z51*1.21</f>
        <v>0</v>
      </c>
      <c r="AI51" s="153"/>
      <c r="AJ51" s="153"/>
      <c r="AK51" s="154"/>
      <c r="AL51" s="155" t="s">
        <v>34</v>
      </c>
      <c r="AM51" s="156"/>
      <c r="AN51" s="156"/>
      <c r="AO51" s="157"/>
      <c r="AP51" s="127"/>
    </row>
    <row r="52" spans="1:42" x14ac:dyDescent="0.25">
      <c r="A52" s="144" t="s">
        <v>57</v>
      </c>
      <c r="B52" s="144"/>
      <c r="C52" s="160" t="s">
        <v>99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47">
        <f>SUM(R19:T24)</f>
        <v>32</v>
      </c>
      <c r="S52" s="148"/>
      <c r="T52" s="148"/>
      <c r="U52" s="147" t="s">
        <v>36</v>
      </c>
      <c r="V52" s="149"/>
      <c r="W52" s="169"/>
      <c r="X52" s="170"/>
      <c r="Y52" s="171"/>
      <c r="Z52" s="172" t="s">
        <v>34</v>
      </c>
      <c r="AA52" s="156"/>
      <c r="AB52" s="156"/>
      <c r="AC52" s="157"/>
      <c r="AD52" s="152">
        <f>R52*W52</f>
        <v>0</v>
      </c>
      <c r="AE52" s="153"/>
      <c r="AF52" s="153"/>
      <c r="AG52" s="154"/>
      <c r="AH52" s="155" t="s">
        <v>34</v>
      </c>
      <c r="AI52" s="156"/>
      <c r="AJ52" s="156"/>
      <c r="AK52" s="157"/>
      <c r="AL52" s="152">
        <f>AD52*1.21</f>
        <v>0</v>
      </c>
      <c r="AM52" s="153"/>
      <c r="AN52" s="153"/>
      <c r="AO52" s="154"/>
      <c r="AP52" s="127"/>
    </row>
    <row r="53" spans="1:42" x14ac:dyDescent="0.25">
      <c r="A53" s="144" t="s">
        <v>155</v>
      </c>
      <c r="B53" s="144"/>
      <c r="C53" s="173" t="s">
        <v>100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5"/>
      <c r="R53" s="147">
        <f>SUM(R25:T31)</f>
        <v>44</v>
      </c>
      <c r="S53" s="148"/>
      <c r="T53" s="148"/>
      <c r="U53" s="147" t="s">
        <v>36</v>
      </c>
      <c r="V53" s="149"/>
      <c r="W53" s="169"/>
      <c r="X53" s="170"/>
      <c r="Y53" s="171"/>
      <c r="Z53" s="163">
        <f>R53*W53</f>
        <v>0</v>
      </c>
      <c r="AA53" s="153"/>
      <c r="AB53" s="153"/>
      <c r="AC53" s="154"/>
      <c r="AD53" s="155" t="s">
        <v>34</v>
      </c>
      <c r="AE53" s="156"/>
      <c r="AF53" s="156"/>
      <c r="AG53" s="157"/>
      <c r="AH53" s="152">
        <f t="shared" ref="AH53:AH62" si="16">Z53*1.21</f>
        <v>0</v>
      </c>
      <c r="AI53" s="153"/>
      <c r="AJ53" s="153"/>
      <c r="AK53" s="154"/>
      <c r="AL53" s="155" t="s">
        <v>34</v>
      </c>
      <c r="AM53" s="156"/>
      <c r="AN53" s="156"/>
      <c r="AO53" s="157"/>
      <c r="AP53" s="127"/>
    </row>
    <row r="54" spans="1:42" x14ac:dyDescent="0.25">
      <c r="A54" s="144" t="s">
        <v>58</v>
      </c>
      <c r="B54" s="144"/>
      <c r="C54" s="173" t="s">
        <v>101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5"/>
      <c r="R54" s="147">
        <f>R34/3</f>
        <v>9</v>
      </c>
      <c r="S54" s="148"/>
      <c r="T54" s="148"/>
      <c r="U54" s="147" t="s">
        <v>36</v>
      </c>
      <c r="V54" s="149"/>
      <c r="W54" s="150"/>
      <c r="X54" s="170"/>
      <c r="Y54" s="171"/>
      <c r="Z54" s="163">
        <f>R54*W54</f>
        <v>0</v>
      </c>
      <c r="AA54" s="153"/>
      <c r="AB54" s="153"/>
      <c r="AC54" s="154"/>
      <c r="AD54" s="155" t="s">
        <v>34</v>
      </c>
      <c r="AE54" s="156"/>
      <c r="AF54" s="156"/>
      <c r="AG54" s="157"/>
      <c r="AH54" s="152">
        <f t="shared" si="16"/>
        <v>0</v>
      </c>
      <c r="AI54" s="153"/>
      <c r="AJ54" s="153"/>
      <c r="AK54" s="154"/>
      <c r="AL54" s="155" t="s">
        <v>34</v>
      </c>
      <c r="AM54" s="156"/>
      <c r="AN54" s="156"/>
      <c r="AO54" s="157"/>
      <c r="AP54" s="127"/>
    </row>
    <row r="55" spans="1:42" ht="15" customHeight="1" x14ac:dyDescent="0.25">
      <c r="A55" s="144" t="s">
        <v>59</v>
      </c>
      <c r="B55" s="144"/>
      <c r="C55" s="173" t="s">
        <v>235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47">
        <f>R32</f>
        <v>2030</v>
      </c>
      <c r="S55" s="148"/>
      <c r="T55" s="148"/>
      <c r="U55" s="147" t="s">
        <v>49</v>
      </c>
      <c r="V55" s="149"/>
      <c r="W55" s="150"/>
      <c r="X55" s="170"/>
      <c r="Y55" s="171"/>
      <c r="Z55" s="163">
        <f>R55*W55</f>
        <v>0</v>
      </c>
      <c r="AA55" s="153"/>
      <c r="AB55" s="153"/>
      <c r="AC55" s="154"/>
      <c r="AD55" s="155" t="s">
        <v>34</v>
      </c>
      <c r="AE55" s="156"/>
      <c r="AF55" s="156"/>
      <c r="AG55" s="157"/>
      <c r="AH55" s="152">
        <f t="shared" si="16"/>
        <v>0</v>
      </c>
      <c r="AI55" s="153"/>
      <c r="AJ55" s="153"/>
      <c r="AK55" s="154"/>
      <c r="AL55" s="155" t="s">
        <v>34</v>
      </c>
      <c r="AM55" s="156"/>
      <c r="AN55" s="156"/>
      <c r="AO55" s="157"/>
      <c r="AP55" s="127"/>
    </row>
    <row r="56" spans="1:42" ht="15" customHeight="1" x14ac:dyDescent="0.25">
      <c r="A56" s="144" t="s">
        <v>156</v>
      </c>
      <c r="B56" s="144"/>
      <c r="C56" s="173" t="s">
        <v>236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47">
        <f>R33</f>
        <v>320</v>
      </c>
      <c r="S56" s="148"/>
      <c r="T56" s="148"/>
      <c r="U56" s="147" t="s">
        <v>49</v>
      </c>
      <c r="V56" s="149"/>
      <c r="W56" s="150"/>
      <c r="X56" s="170"/>
      <c r="Y56" s="171"/>
      <c r="Z56" s="172" t="s">
        <v>34</v>
      </c>
      <c r="AA56" s="156"/>
      <c r="AB56" s="156"/>
      <c r="AC56" s="157"/>
      <c r="AD56" s="152">
        <f>R56*W56</f>
        <v>0</v>
      </c>
      <c r="AE56" s="153"/>
      <c r="AF56" s="153"/>
      <c r="AG56" s="154"/>
      <c r="AH56" s="155" t="s">
        <v>34</v>
      </c>
      <c r="AI56" s="156"/>
      <c r="AJ56" s="156"/>
      <c r="AK56" s="157"/>
      <c r="AL56" s="152">
        <f>AD56*1.21</f>
        <v>0</v>
      </c>
      <c r="AM56" s="153"/>
      <c r="AN56" s="153"/>
      <c r="AO56" s="154"/>
      <c r="AP56" s="127"/>
    </row>
    <row r="57" spans="1:42" x14ac:dyDescent="0.25">
      <c r="A57" s="144" t="s">
        <v>157</v>
      </c>
      <c r="B57" s="144"/>
      <c r="C57" s="173" t="s">
        <v>104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5"/>
      <c r="R57" s="147">
        <v>15</v>
      </c>
      <c r="S57" s="148"/>
      <c r="T57" s="148"/>
      <c r="U57" s="147" t="s">
        <v>60</v>
      </c>
      <c r="V57" s="149"/>
      <c r="W57" s="150"/>
      <c r="X57" s="170"/>
      <c r="Y57" s="171"/>
      <c r="Z57" s="172" t="s">
        <v>34</v>
      </c>
      <c r="AA57" s="156"/>
      <c r="AB57" s="156"/>
      <c r="AC57" s="157"/>
      <c r="AD57" s="152">
        <f>R57*W57</f>
        <v>0</v>
      </c>
      <c r="AE57" s="153"/>
      <c r="AF57" s="153"/>
      <c r="AG57" s="154"/>
      <c r="AH57" s="155" t="s">
        <v>34</v>
      </c>
      <c r="AI57" s="156"/>
      <c r="AJ57" s="156"/>
      <c r="AK57" s="157"/>
      <c r="AL57" s="152">
        <f>AD57*1.21</f>
        <v>0</v>
      </c>
      <c r="AM57" s="153"/>
      <c r="AN57" s="153"/>
      <c r="AO57" s="154"/>
      <c r="AP57" s="127"/>
    </row>
    <row r="58" spans="1:42" x14ac:dyDescent="0.25">
      <c r="A58" s="144" t="s">
        <v>61</v>
      </c>
      <c r="B58" s="144"/>
      <c r="C58" s="173" t="s">
        <v>92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6">
        <f>SUM(R6:T18)*2/3</f>
        <v>135.33333333333334</v>
      </c>
      <c r="S58" s="177"/>
      <c r="T58" s="177"/>
      <c r="U58" s="147" t="s">
        <v>60</v>
      </c>
      <c r="V58" s="149"/>
      <c r="W58" s="150"/>
      <c r="X58" s="170"/>
      <c r="Y58" s="178"/>
      <c r="Z58" s="163">
        <f>R58*W58</f>
        <v>0</v>
      </c>
      <c r="AA58" s="153"/>
      <c r="AB58" s="153"/>
      <c r="AC58" s="154"/>
      <c r="AD58" s="155" t="s">
        <v>34</v>
      </c>
      <c r="AE58" s="156"/>
      <c r="AF58" s="156"/>
      <c r="AG58" s="157"/>
      <c r="AH58" s="152">
        <f t="shared" si="16"/>
        <v>0</v>
      </c>
      <c r="AI58" s="153"/>
      <c r="AJ58" s="153"/>
      <c r="AK58" s="154"/>
      <c r="AL58" s="155" t="s">
        <v>34</v>
      </c>
      <c r="AM58" s="156"/>
      <c r="AN58" s="156"/>
      <c r="AO58" s="157"/>
      <c r="AP58" s="127"/>
    </row>
    <row r="59" spans="1:42" x14ac:dyDescent="0.25">
      <c r="A59" s="144" t="s">
        <v>62</v>
      </c>
      <c r="B59" s="144"/>
      <c r="C59" s="173" t="s">
        <v>93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6">
        <f>SUM(R19:T24)*2/3</f>
        <v>21.333333333333332</v>
      </c>
      <c r="S59" s="177"/>
      <c r="T59" s="177"/>
      <c r="U59" s="147" t="s">
        <v>60</v>
      </c>
      <c r="V59" s="149"/>
      <c r="W59" s="150"/>
      <c r="X59" s="170"/>
      <c r="Y59" s="178"/>
      <c r="Z59" s="172" t="s">
        <v>34</v>
      </c>
      <c r="AA59" s="156"/>
      <c r="AB59" s="156"/>
      <c r="AC59" s="157"/>
      <c r="AD59" s="152">
        <f>R59*W59</f>
        <v>0</v>
      </c>
      <c r="AE59" s="153"/>
      <c r="AF59" s="153"/>
      <c r="AG59" s="154"/>
      <c r="AH59" s="155" t="s">
        <v>34</v>
      </c>
      <c r="AI59" s="156"/>
      <c r="AJ59" s="156"/>
      <c r="AK59" s="157"/>
      <c r="AL59" s="152">
        <f>AD59*1.21</f>
        <v>0</v>
      </c>
      <c r="AM59" s="153"/>
      <c r="AN59" s="153"/>
      <c r="AO59" s="154"/>
      <c r="AP59" s="127"/>
    </row>
    <row r="60" spans="1:42" x14ac:dyDescent="0.25">
      <c r="A60" s="144" t="s">
        <v>63</v>
      </c>
      <c r="B60" s="144"/>
      <c r="C60" s="160" t="s">
        <v>95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47">
        <v>211</v>
      </c>
      <c r="S60" s="148"/>
      <c r="T60" s="148"/>
      <c r="U60" s="147" t="s">
        <v>36</v>
      </c>
      <c r="V60" s="149"/>
      <c r="W60" s="158"/>
      <c r="X60" s="158"/>
      <c r="Y60" s="158"/>
      <c r="Z60" s="163">
        <f>R60*W60</f>
        <v>0</v>
      </c>
      <c r="AA60" s="153"/>
      <c r="AB60" s="153"/>
      <c r="AC60" s="154"/>
      <c r="AD60" s="155" t="s">
        <v>34</v>
      </c>
      <c r="AE60" s="156"/>
      <c r="AF60" s="156"/>
      <c r="AG60" s="157"/>
      <c r="AH60" s="152">
        <f t="shared" si="16"/>
        <v>0</v>
      </c>
      <c r="AI60" s="153"/>
      <c r="AJ60" s="153"/>
      <c r="AK60" s="154"/>
      <c r="AL60" s="159" t="s">
        <v>34</v>
      </c>
      <c r="AM60" s="159"/>
      <c r="AN60" s="159"/>
      <c r="AO60" s="159"/>
      <c r="AP60" s="127"/>
    </row>
    <row r="61" spans="1:42" x14ac:dyDescent="0.25">
      <c r="A61" s="144" t="s">
        <v>64</v>
      </c>
      <c r="B61" s="144"/>
      <c r="C61" s="160" t="s">
        <v>96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47">
        <v>32</v>
      </c>
      <c r="S61" s="148"/>
      <c r="T61" s="148"/>
      <c r="U61" s="147" t="s">
        <v>36</v>
      </c>
      <c r="V61" s="149"/>
      <c r="W61" s="158"/>
      <c r="X61" s="158"/>
      <c r="Y61" s="158"/>
      <c r="Z61" s="172" t="s">
        <v>34</v>
      </c>
      <c r="AA61" s="156"/>
      <c r="AB61" s="156"/>
      <c r="AC61" s="157"/>
      <c r="AD61" s="152">
        <f>R61*W61</f>
        <v>0</v>
      </c>
      <c r="AE61" s="153"/>
      <c r="AF61" s="153"/>
      <c r="AG61" s="154"/>
      <c r="AH61" s="155" t="s">
        <v>34</v>
      </c>
      <c r="AI61" s="156"/>
      <c r="AJ61" s="156"/>
      <c r="AK61" s="157"/>
      <c r="AL61" s="158">
        <f>AD61*1.21</f>
        <v>0</v>
      </c>
      <c r="AM61" s="158"/>
      <c r="AN61" s="158"/>
      <c r="AO61" s="158"/>
      <c r="AP61" s="127"/>
    </row>
    <row r="62" spans="1:42" x14ac:dyDescent="0.25">
      <c r="A62" s="144" t="s">
        <v>94</v>
      </c>
      <c r="B62" s="144"/>
      <c r="C62" s="160" t="s">
        <v>91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47">
        <f>R54*4</f>
        <v>36</v>
      </c>
      <c r="S62" s="148"/>
      <c r="T62" s="148"/>
      <c r="U62" s="147" t="s">
        <v>60</v>
      </c>
      <c r="V62" s="149"/>
      <c r="W62" s="158"/>
      <c r="X62" s="158"/>
      <c r="Y62" s="158"/>
      <c r="Z62" s="163">
        <f>R62*W62</f>
        <v>0</v>
      </c>
      <c r="AA62" s="153"/>
      <c r="AB62" s="153"/>
      <c r="AC62" s="154"/>
      <c r="AD62" s="155" t="s">
        <v>34</v>
      </c>
      <c r="AE62" s="156"/>
      <c r="AF62" s="156"/>
      <c r="AG62" s="157"/>
      <c r="AH62" s="152">
        <f t="shared" si="16"/>
        <v>0</v>
      </c>
      <c r="AI62" s="153"/>
      <c r="AJ62" s="153"/>
      <c r="AK62" s="154"/>
      <c r="AL62" s="159" t="s">
        <v>34</v>
      </c>
      <c r="AM62" s="159"/>
      <c r="AN62" s="159"/>
      <c r="AO62" s="159"/>
      <c r="AP62" s="127"/>
    </row>
    <row r="63" spans="1:42" x14ac:dyDescent="0.25">
      <c r="A63" s="144" t="s">
        <v>199</v>
      </c>
      <c r="B63" s="144"/>
      <c r="C63" s="160" t="s">
        <v>181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47">
        <v>3</v>
      </c>
      <c r="S63" s="148"/>
      <c r="T63" s="149"/>
      <c r="U63" s="147" t="s">
        <v>36</v>
      </c>
      <c r="V63" s="149"/>
      <c r="W63" s="169"/>
      <c r="X63" s="170"/>
      <c r="Y63" s="171"/>
      <c r="Z63" s="163">
        <f>R63*W63</f>
        <v>0</v>
      </c>
      <c r="AA63" s="153"/>
      <c r="AB63" s="153"/>
      <c r="AC63" s="154"/>
      <c r="AD63" s="155" t="s">
        <v>34</v>
      </c>
      <c r="AE63" s="156"/>
      <c r="AF63" s="156"/>
      <c r="AG63" s="157"/>
      <c r="AH63" s="152">
        <f>Z63*1.21</f>
        <v>0</v>
      </c>
      <c r="AI63" s="153"/>
      <c r="AJ63" s="153"/>
      <c r="AK63" s="154"/>
      <c r="AL63" s="155" t="s">
        <v>34</v>
      </c>
      <c r="AM63" s="156"/>
      <c r="AN63" s="156"/>
      <c r="AO63" s="157"/>
      <c r="AP63" s="127"/>
    </row>
    <row r="64" spans="1:42" ht="15" customHeight="1" x14ac:dyDescent="0.25">
      <c r="A64" s="144" t="s">
        <v>200</v>
      </c>
      <c r="B64" s="144"/>
      <c r="C64" s="173" t="s">
        <v>182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5"/>
      <c r="R64" s="147">
        <v>2</v>
      </c>
      <c r="S64" s="148"/>
      <c r="T64" s="149"/>
      <c r="U64" s="147" t="s">
        <v>36</v>
      </c>
      <c r="V64" s="149"/>
      <c r="W64" s="169"/>
      <c r="X64" s="170"/>
      <c r="Y64" s="171"/>
      <c r="Z64" s="163" t="s">
        <v>34</v>
      </c>
      <c r="AA64" s="153"/>
      <c r="AB64" s="153"/>
      <c r="AC64" s="154"/>
      <c r="AD64" s="152">
        <v>0</v>
      </c>
      <c r="AE64" s="153"/>
      <c r="AF64" s="153"/>
      <c r="AG64" s="154"/>
      <c r="AH64" s="152" t="s">
        <v>34</v>
      </c>
      <c r="AI64" s="153"/>
      <c r="AJ64" s="153"/>
      <c r="AK64" s="154"/>
      <c r="AL64" s="158">
        <f>AD64*1.21</f>
        <v>0</v>
      </c>
      <c r="AM64" s="158"/>
      <c r="AN64" s="158"/>
      <c r="AO64" s="158"/>
      <c r="AP64" s="127"/>
    </row>
    <row r="65" spans="1:42" x14ac:dyDescent="0.25">
      <c r="A65" s="144" t="s">
        <v>201</v>
      </c>
      <c r="B65" s="144"/>
      <c r="C65" s="173" t="s">
        <v>183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5"/>
      <c r="R65" s="147">
        <v>2</v>
      </c>
      <c r="S65" s="148"/>
      <c r="T65" s="149"/>
      <c r="U65" s="147" t="s">
        <v>36</v>
      </c>
      <c r="V65" s="149"/>
      <c r="W65" s="169"/>
      <c r="X65" s="170"/>
      <c r="Y65" s="171"/>
      <c r="Z65" s="163">
        <f t="shared" ref="Z65:Z80" si="17">R65*W65</f>
        <v>0</v>
      </c>
      <c r="AA65" s="153"/>
      <c r="AB65" s="153"/>
      <c r="AC65" s="154"/>
      <c r="AD65" s="155" t="s">
        <v>34</v>
      </c>
      <c r="AE65" s="156"/>
      <c r="AF65" s="156"/>
      <c r="AG65" s="157"/>
      <c r="AH65" s="152">
        <f t="shared" ref="AH65:AH80" si="18">Z65*1.21</f>
        <v>0</v>
      </c>
      <c r="AI65" s="153"/>
      <c r="AJ65" s="153"/>
      <c r="AK65" s="154"/>
      <c r="AL65" s="155" t="s">
        <v>34</v>
      </c>
      <c r="AM65" s="156"/>
      <c r="AN65" s="156"/>
      <c r="AO65" s="157"/>
      <c r="AP65" s="127"/>
    </row>
    <row r="66" spans="1:42" x14ac:dyDescent="0.25">
      <c r="A66" s="144" t="s">
        <v>202</v>
      </c>
      <c r="B66" s="144"/>
      <c r="C66" s="173" t="s">
        <v>184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5"/>
      <c r="R66" s="147">
        <v>2</v>
      </c>
      <c r="S66" s="148"/>
      <c r="T66" s="149"/>
      <c r="U66" s="147" t="s">
        <v>36</v>
      </c>
      <c r="V66" s="149"/>
      <c r="W66" s="150"/>
      <c r="X66" s="170"/>
      <c r="Y66" s="171"/>
      <c r="Z66" s="163">
        <f t="shared" si="17"/>
        <v>0</v>
      </c>
      <c r="AA66" s="153"/>
      <c r="AB66" s="153"/>
      <c r="AC66" s="154"/>
      <c r="AD66" s="155" t="s">
        <v>34</v>
      </c>
      <c r="AE66" s="156"/>
      <c r="AF66" s="156"/>
      <c r="AG66" s="157"/>
      <c r="AH66" s="152">
        <f t="shared" si="18"/>
        <v>0</v>
      </c>
      <c r="AI66" s="153"/>
      <c r="AJ66" s="153"/>
      <c r="AK66" s="154"/>
      <c r="AL66" s="155" t="s">
        <v>34</v>
      </c>
      <c r="AM66" s="156"/>
      <c r="AN66" s="156"/>
      <c r="AO66" s="157"/>
      <c r="AP66" s="127"/>
    </row>
    <row r="67" spans="1:42" x14ac:dyDescent="0.25">
      <c r="A67" s="144" t="s">
        <v>203</v>
      </c>
      <c r="B67" s="144"/>
      <c r="C67" s="173" t="s">
        <v>185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5"/>
      <c r="R67" s="147">
        <v>2</v>
      </c>
      <c r="S67" s="148"/>
      <c r="T67" s="149"/>
      <c r="U67" s="147" t="s">
        <v>36</v>
      </c>
      <c r="V67" s="149"/>
      <c r="W67" s="150"/>
      <c r="X67" s="170"/>
      <c r="Y67" s="171"/>
      <c r="Z67" s="163">
        <f t="shared" si="17"/>
        <v>0</v>
      </c>
      <c r="AA67" s="153"/>
      <c r="AB67" s="153"/>
      <c r="AC67" s="154"/>
      <c r="AD67" s="155" t="s">
        <v>34</v>
      </c>
      <c r="AE67" s="156"/>
      <c r="AF67" s="156"/>
      <c r="AG67" s="157"/>
      <c r="AH67" s="152">
        <f t="shared" si="18"/>
        <v>0</v>
      </c>
      <c r="AI67" s="153"/>
      <c r="AJ67" s="153"/>
      <c r="AK67" s="154"/>
      <c r="AL67" s="155" t="s">
        <v>34</v>
      </c>
      <c r="AM67" s="156"/>
      <c r="AN67" s="156"/>
      <c r="AO67" s="157"/>
      <c r="AP67" s="127"/>
    </row>
    <row r="68" spans="1:42" ht="33" customHeight="1" x14ac:dyDescent="0.25">
      <c r="A68" s="144" t="s">
        <v>204</v>
      </c>
      <c r="B68" s="144"/>
      <c r="C68" s="179" t="s">
        <v>186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1"/>
      <c r="R68" s="147">
        <v>5</v>
      </c>
      <c r="S68" s="148"/>
      <c r="T68" s="149"/>
      <c r="U68" s="147" t="s">
        <v>69</v>
      </c>
      <c r="V68" s="149"/>
      <c r="W68" s="150"/>
      <c r="X68" s="170"/>
      <c r="Y68" s="171"/>
      <c r="Z68" s="163">
        <f t="shared" si="17"/>
        <v>0</v>
      </c>
      <c r="AA68" s="153"/>
      <c r="AB68" s="153"/>
      <c r="AC68" s="154"/>
      <c r="AD68" s="155" t="s">
        <v>34</v>
      </c>
      <c r="AE68" s="156"/>
      <c r="AF68" s="156"/>
      <c r="AG68" s="157"/>
      <c r="AH68" s="152">
        <f t="shared" si="18"/>
        <v>0</v>
      </c>
      <c r="AI68" s="153"/>
      <c r="AJ68" s="153"/>
      <c r="AK68" s="154"/>
      <c r="AL68" s="155" t="s">
        <v>34</v>
      </c>
      <c r="AM68" s="156"/>
      <c r="AN68" s="156"/>
      <c r="AO68" s="157"/>
      <c r="AP68" s="127"/>
    </row>
    <row r="69" spans="1:42" x14ac:dyDescent="0.25">
      <c r="A69" s="144" t="s">
        <v>205</v>
      </c>
      <c r="B69" s="144"/>
      <c r="C69" s="173" t="s">
        <v>187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5"/>
      <c r="R69" s="147">
        <v>1</v>
      </c>
      <c r="S69" s="148"/>
      <c r="T69" s="149"/>
      <c r="U69" s="147" t="s">
        <v>69</v>
      </c>
      <c r="V69" s="149"/>
      <c r="W69" s="150"/>
      <c r="X69" s="170"/>
      <c r="Y69" s="171"/>
      <c r="Z69" s="163">
        <f t="shared" si="17"/>
        <v>0</v>
      </c>
      <c r="AA69" s="153"/>
      <c r="AB69" s="153"/>
      <c r="AC69" s="154"/>
      <c r="AD69" s="155" t="s">
        <v>34</v>
      </c>
      <c r="AE69" s="156"/>
      <c r="AF69" s="156"/>
      <c r="AG69" s="157"/>
      <c r="AH69" s="152">
        <f t="shared" si="18"/>
        <v>0</v>
      </c>
      <c r="AI69" s="153"/>
      <c r="AJ69" s="153"/>
      <c r="AK69" s="154"/>
      <c r="AL69" s="155" t="s">
        <v>34</v>
      </c>
      <c r="AM69" s="156"/>
      <c r="AN69" s="156"/>
      <c r="AO69" s="157"/>
      <c r="AP69" s="127"/>
    </row>
    <row r="70" spans="1:42" ht="15" customHeight="1" x14ac:dyDescent="0.25">
      <c r="A70" s="144" t="s">
        <v>206</v>
      </c>
      <c r="B70" s="144"/>
      <c r="C70" s="173" t="s">
        <v>188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5"/>
      <c r="R70" s="147">
        <v>2</v>
      </c>
      <c r="S70" s="148"/>
      <c r="T70" s="149"/>
      <c r="U70" s="147" t="s">
        <v>69</v>
      </c>
      <c r="V70" s="149"/>
      <c r="W70" s="150"/>
      <c r="X70" s="170"/>
      <c r="Y70" s="171"/>
      <c r="Z70" s="163">
        <f t="shared" si="17"/>
        <v>0</v>
      </c>
      <c r="AA70" s="153"/>
      <c r="AB70" s="153"/>
      <c r="AC70" s="154"/>
      <c r="AD70" s="155" t="s">
        <v>34</v>
      </c>
      <c r="AE70" s="156"/>
      <c r="AF70" s="156"/>
      <c r="AG70" s="157"/>
      <c r="AH70" s="152">
        <f t="shared" si="18"/>
        <v>0</v>
      </c>
      <c r="AI70" s="153"/>
      <c r="AJ70" s="153"/>
      <c r="AK70" s="154"/>
      <c r="AL70" s="155" t="s">
        <v>34</v>
      </c>
      <c r="AM70" s="156"/>
      <c r="AN70" s="156"/>
      <c r="AO70" s="157"/>
      <c r="AP70" s="127"/>
    </row>
    <row r="71" spans="1:42" x14ac:dyDescent="0.25">
      <c r="A71" s="144" t="s">
        <v>207</v>
      </c>
      <c r="B71" s="144"/>
      <c r="C71" s="173" t="s">
        <v>189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147">
        <f>SUM(R42:T44)</f>
        <v>57</v>
      </c>
      <c r="S71" s="148"/>
      <c r="T71" s="149"/>
      <c r="U71" s="147" t="s">
        <v>36</v>
      </c>
      <c r="V71" s="149"/>
      <c r="W71" s="150"/>
      <c r="X71" s="170"/>
      <c r="Y71" s="171"/>
      <c r="Z71" s="163">
        <f t="shared" si="17"/>
        <v>0</v>
      </c>
      <c r="AA71" s="153"/>
      <c r="AB71" s="153"/>
      <c r="AC71" s="154"/>
      <c r="AD71" s="155" t="s">
        <v>34</v>
      </c>
      <c r="AE71" s="156"/>
      <c r="AF71" s="156"/>
      <c r="AG71" s="157"/>
      <c r="AH71" s="152">
        <f t="shared" si="18"/>
        <v>0</v>
      </c>
      <c r="AI71" s="153"/>
      <c r="AJ71" s="153"/>
      <c r="AK71" s="154"/>
      <c r="AL71" s="155" t="s">
        <v>34</v>
      </c>
      <c r="AM71" s="156"/>
      <c r="AN71" s="156"/>
      <c r="AO71" s="157"/>
      <c r="AP71" s="127"/>
    </row>
    <row r="72" spans="1:42" x14ac:dyDescent="0.25">
      <c r="A72" s="144" t="s">
        <v>208</v>
      </c>
      <c r="B72" s="144"/>
      <c r="C72" s="173" t="s">
        <v>190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5"/>
      <c r="R72" s="176">
        <v>1</v>
      </c>
      <c r="S72" s="177"/>
      <c r="T72" s="182"/>
      <c r="U72" s="147" t="s">
        <v>36</v>
      </c>
      <c r="V72" s="149"/>
      <c r="W72" s="150"/>
      <c r="X72" s="170"/>
      <c r="Y72" s="178"/>
      <c r="Z72" s="163">
        <f t="shared" si="17"/>
        <v>0</v>
      </c>
      <c r="AA72" s="153"/>
      <c r="AB72" s="153"/>
      <c r="AC72" s="154"/>
      <c r="AD72" s="155" t="s">
        <v>34</v>
      </c>
      <c r="AE72" s="156"/>
      <c r="AF72" s="156"/>
      <c r="AG72" s="157"/>
      <c r="AH72" s="152">
        <f t="shared" si="18"/>
        <v>0</v>
      </c>
      <c r="AI72" s="153"/>
      <c r="AJ72" s="153"/>
      <c r="AK72" s="154"/>
      <c r="AL72" s="155" t="s">
        <v>34</v>
      </c>
      <c r="AM72" s="156"/>
      <c r="AN72" s="156"/>
      <c r="AO72" s="157"/>
      <c r="AP72" s="127"/>
    </row>
    <row r="73" spans="1:42" x14ac:dyDescent="0.25">
      <c r="A73" s="144" t="s">
        <v>209</v>
      </c>
      <c r="B73" s="144"/>
      <c r="C73" s="160" t="s">
        <v>191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47">
        <v>1</v>
      </c>
      <c r="S73" s="148"/>
      <c r="T73" s="149"/>
      <c r="U73" s="147" t="s">
        <v>69</v>
      </c>
      <c r="V73" s="149"/>
      <c r="W73" s="158"/>
      <c r="X73" s="158"/>
      <c r="Y73" s="158"/>
      <c r="Z73" s="163">
        <f t="shared" si="17"/>
        <v>0</v>
      </c>
      <c r="AA73" s="153"/>
      <c r="AB73" s="153"/>
      <c r="AC73" s="154"/>
      <c r="AD73" s="155" t="s">
        <v>34</v>
      </c>
      <c r="AE73" s="156"/>
      <c r="AF73" s="156"/>
      <c r="AG73" s="157"/>
      <c r="AH73" s="152">
        <f t="shared" si="18"/>
        <v>0</v>
      </c>
      <c r="AI73" s="153"/>
      <c r="AJ73" s="153"/>
      <c r="AK73" s="154"/>
      <c r="AL73" s="155" t="s">
        <v>34</v>
      </c>
      <c r="AM73" s="156"/>
      <c r="AN73" s="156"/>
      <c r="AO73" s="157"/>
      <c r="AP73" s="127"/>
    </row>
    <row r="74" spans="1:42" x14ac:dyDescent="0.25">
      <c r="A74" s="144" t="s">
        <v>210</v>
      </c>
      <c r="B74" s="144"/>
      <c r="C74" s="160" t="s">
        <v>192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47">
        <v>3</v>
      </c>
      <c r="S74" s="148"/>
      <c r="T74" s="149"/>
      <c r="U74" s="147" t="s">
        <v>36</v>
      </c>
      <c r="V74" s="149"/>
      <c r="W74" s="158"/>
      <c r="X74" s="158"/>
      <c r="Y74" s="158"/>
      <c r="Z74" s="163">
        <f t="shared" si="17"/>
        <v>0</v>
      </c>
      <c r="AA74" s="153"/>
      <c r="AB74" s="153"/>
      <c r="AC74" s="154"/>
      <c r="AD74" s="155" t="s">
        <v>34</v>
      </c>
      <c r="AE74" s="156"/>
      <c r="AF74" s="156"/>
      <c r="AG74" s="157"/>
      <c r="AH74" s="152">
        <f t="shared" si="18"/>
        <v>0</v>
      </c>
      <c r="AI74" s="153"/>
      <c r="AJ74" s="153"/>
      <c r="AK74" s="154"/>
      <c r="AL74" s="155" t="s">
        <v>34</v>
      </c>
      <c r="AM74" s="156"/>
      <c r="AN74" s="156"/>
      <c r="AO74" s="157"/>
      <c r="AP74" s="127"/>
    </row>
    <row r="75" spans="1:42" x14ac:dyDescent="0.25">
      <c r="A75" s="144" t="s">
        <v>211</v>
      </c>
      <c r="B75" s="144"/>
      <c r="C75" s="160" t="s">
        <v>193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47">
        <v>3</v>
      </c>
      <c r="S75" s="148"/>
      <c r="T75" s="149"/>
      <c r="U75" s="147" t="s">
        <v>60</v>
      </c>
      <c r="V75" s="149"/>
      <c r="W75" s="158"/>
      <c r="X75" s="158"/>
      <c r="Y75" s="158"/>
      <c r="Z75" s="163">
        <f t="shared" si="17"/>
        <v>0</v>
      </c>
      <c r="AA75" s="153"/>
      <c r="AB75" s="153"/>
      <c r="AC75" s="154"/>
      <c r="AD75" s="155" t="s">
        <v>34</v>
      </c>
      <c r="AE75" s="156"/>
      <c r="AF75" s="156"/>
      <c r="AG75" s="157"/>
      <c r="AH75" s="152">
        <f t="shared" si="18"/>
        <v>0</v>
      </c>
      <c r="AI75" s="153"/>
      <c r="AJ75" s="153"/>
      <c r="AK75" s="154"/>
      <c r="AL75" s="155" t="s">
        <v>34</v>
      </c>
      <c r="AM75" s="156"/>
      <c r="AN75" s="156"/>
      <c r="AO75" s="157"/>
      <c r="AP75" s="127"/>
    </row>
    <row r="76" spans="1:42" ht="32.25" customHeight="1" x14ac:dyDescent="0.25">
      <c r="A76" s="144" t="s">
        <v>212</v>
      </c>
      <c r="B76" s="144"/>
      <c r="C76" s="183" t="s">
        <v>194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47">
        <v>1</v>
      </c>
      <c r="S76" s="148"/>
      <c r="T76" s="149"/>
      <c r="U76" s="147" t="s">
        <v>69</v>
      </c>
      <c r="V76" s="149"/>
      <c r="W76" s="158"/>
      <c r="X76" s="158"/>
      <c r="Y76" s="158"/>
      <c r="Z76" s="163">
        <f t="shared" si="17"/>
        <v>0</v>
      </c>
      <c r="AA76" s="153"/>
      <c r="AB76" s="153"/>
      <c r="AC76" s="154"/>
      <c r="AD76" s="155" t="s">
        <v>34</v>
      </c>
      <c r="AE76" s="156"/>
      <c r="AF76" s="156"/>
      <c r="AG76" s="157"/>
      <c r="AH76" s="152">
        <f t="shared" si="18"/>
        <v>0</v>
      </c>
      <c r="AI76" s="153"/>
      <c r="AJ76" s="153"/>
      <c r="AK76" s="154"/>
      <c r="AL76" s="155" t="s">
        <v>34</v>
      </c>
      <c r="AM76" s="156"/>
      <c r="AN76" s="156"/>
      <c r="AO76" s="157"/>
      <c r="AP76" s="127"/>
    </row>
    <row r="77" spans="1:42" x14ac:dyDescent="0.25">
      <c r="A77" s="144" t="s">
        <v>213</v>
      </c>
      <c r="B77" s="144"/>
      <c r="C77" s="160" t="s">
        <v>195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47">
        <v>2</v>
      </c>
      <c r="S77" s="148"/>
      <c r="T77" s="149"/>
      <c r="U77" s="147" t="s">
        <v>36</v>
      </c>
      <c r="V77" s="149"/>
      <c r="W77" s="158"/>
      <c r="X77" s="158"/>
      <c r="Y77" s="158"/>
      <c r="Z77" s="163">
        <f t="shared" si="17"/>
        <v>0</v>
      </c>
      <c r="AA77" s="153"/>
      <c r="AB77" s="153"/>
      <c r="AC77" s="154"/>
      <c r="AD77" s="155" t="s">
        <v>34</v>
      </c>
      <c r="AE77" s="156"/>
      <c r="AF77" s="156"/>
      <c r="AG77" s="157"/>
      <c r="AH77" s="152">
        <f t="shared" si="18"/>
        <v>0</v>
      </c>
      <c r="AI77" s="153"/>
      <c r="AJ77" s="153"/>
      <c r="AK77" s="154"/>
      <c r="AL77" s="155" t="s">
        <v>34</v>
      </c>
      <c r="AM77" s="156"/>
      <c r="AN77" s="156"/>
      <c r="AO77" s="157"/>
      <c r="AP77" s="127"/>
    </row>
    <row r="78" spans="1:42" x14ac:dyDescent="0.25">
      <c r="A78" s="144" t="s">
        <v>214</v>
      </c>
      <c r="B78" s="144"/>
      <c r="C78" s="173" t="s">
        <v>196</v>
      </c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5"/>
      <c r="R78" s="147">
        <v>10</v>
      </c>
      <c r="S78" s="148"/>
      <c r="T78" s="149"/>
      <c r="U78" s="147" t="s">
        <v>36</v>
      </c>
      <c r="V78" s="149"/>
      <c r="W78" s="150"/>
      <c r="X78" s="170"/>
      <c r="Y78" s="171"/>
      <c r="Z78" s="155" t="s">
        <v>34</v>
      </c>
      <c r="AA78" s="156"/>
      <c r="AB78" s="156"/>
      <c r="AC78" s="157"/>
      <c r="AD78" s="163">
        <f>R78*W78</f>
        <v>0</v>
      </c>
      <c r="AE78" s="153"/>
      <c r="AF78" s="153"/>
      <c r="AG78" s="154"/>
      <c r="AH78" s="155" t="s">
        <v>34</v>
      </c>
      <c r="AI78" s="156"/>
      <c r="AJ78" s="156"/>
      <c r="AK78" s="157"/>
      <c r="AL78" s="152">
        <f>AD78*1.21</f>
        <v>0</v>
      </c>
      <c r="AM78" s="153"/>
      <c r="AN78" s="153"/>
      <c r="AO78" s="154"/>
      <c r="AP78" s="127"/>
    </row>
    <row r="79" spans="1:42" x14ac:dyDescent="0.25">
      <c r="A79" s="144" t="s">
        <v>215</v>
      </c>
      <c r="B79" s="144"/>
      <c r="C79" s="160" t="s">
        <v>197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47">
        <v>1</v>
      </c>
      <c r="S79" s="148"/>
      <c r="T79" s="149"/>
      <c r="U79" s="147" t="s">
        <v>69</v>
      </c>
      <c r="V79" s="149"/>
      <c r="W79" s="158"/>
      <c r="X79" s="158"/>
      <c r="Y79" s="158"/>
      <c r="Z79" s="155" t="s">
        <v>34</v>
      </c>
      <c r="AA79" s="156"/>
      <c r="AB79" s="156"/>
      <c r="AC79" s="157"/>
      <c r="AD79" s="163">
        <f>R79*W79</f>
        <v>0</v>
      </c>
      <c r="AE79" s="153"/>
      <c r="AF79" s="153"/>
      <c r="AG79" s="154"/>
      <c r="AH79" s="155" t="s">
        <v>34</v>
      </c>
      <c r="AI79" s="156"/>
      <c r="AJ79" s="156"/>
      <c r="AK79" s="157"/>
      <c r="AL79" s="152">
        <f>AD79*1.21</f>
        <v>0</v>
      </c>
      <c r="AM79" s="153"/>
      <c r="AN79" s="153"/>
      <c r="AO79" s="154"/>
      <c r="AP79" s="127"/>
    </row>
    <row r="80" spans="1:42" ht="30" customHeight="1" x14ac:dyDescent="0.25">
      <c r="A80" s="144" t="s">
        <v>216</v>
      </c>
      <c r="B80" s="144"/>
      <c r="C80" s="183" t="s">
        <v>198</v>
      </c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47">
        <v>1</v>
      </c>
      <c r="S80" s="148"/>
      <c r="T80" s="149"/>
      <c r="U80" s="147" t="s">
        <v>69</v>
      </c>
      <c r="V80" s="149"/>
      <c r="W80" s="158"/>
      <c r="X80" s="158"/>
      <c r="Y80" s="158"/>
      <c r="Z80" s="163">
        <f t="shared" si="17"/>
        <v>0</v>
      </c>
      <c r="AA80" s="153"/>
      <c r="AB80" s="153"/>
      <c r="AC80" s="154"/>
      <c r="AD80" s="155" t="s">
        <v>34</v>
      </c>
      <c r="AE80" s="156"/>
      <c r="AF80" s="156"/>
      <c r="AG80" s="157"/>
      <c r="AH80" s="152">
        <f t="shared" si="18"/>
        <v>0</v>
      </c>
      <c r="AI80" s="153"/>
      <c r="AJ80" s="153"/>
      <c r="AK80" s="154"/>
      <c r="AL80" s="155" t="s">
        <v>34</v>
      </c>
      <c r="AM80" s="156"/>
      <c r="AN80" s="156"/>
      <c r="AO80" s="157"/>
      <c r="AP80" s="127"/>
    </row>
    <row r="81" spans="1:52" x14ac:dyDescent="0.25">
      <c r="A81" s="184" t="s">
        <v>65</v>
      </c>
      <c r="B81" s="184"/>
      <c r="C81" s="185" t="s">
        <v>66</v>
      </c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35" t="s">
        <v>34</v>
      </c>
      <c r="S81" s="136"/>
      <c r="T81" s="136"/>
      <c r="U81" s="135" t="s">
        <v>34</v>
      </c>
      <c r="V81" s="137"/>
      <c r="W81" s="138" t="s">
        <v>34</v>
      </c>
      <c r="X81" s="139"/>
      <c r="Y81" s="140"/>
      <c r="Z81" s="141">
        <f>SUM(Z82:AC94)</f>
        <v>0</v>
      </c>
      <c r="AA81" s="142"/>
      <c r="AB81" s="142"/>
      <c r="AC81" s="143"/>
      <c r="AD81" s="141">
        <f>SUM(AD82:AG94)</f>
        <v>0</v>
      </c>
      <c r="AE81" s="142"/>
      <c r="AF81" s="142"/>
      <c r="AG81" s="143"/>
      <c r="AH81" s="186">
        <f>SUM(AH82:AK94)</f>
        <v>0</v>
      </c>
      <c r="AI81" s="186"/>
      <c r="AJ81" s="186"/>
      <c r="AK81" s="186"/>
      <c r="AL81" s="186">
        <f>SUM(AL82:AO94)</f>
        <v>0</v>
      </c>
      <c r="AM81" s="186"/>
      <c r="AN81" s="186"/>
      <c r="AO81" s="186"/>
      <c r="AP81" s="127"/>
    </row>
    <row r="82" spans="1:52" x14ac:dyDescent="0.25">
      <c r="A82" s="144" t="s">
        <v>67</v>
      </c>
      <c r="B82" s="144"/>
      <c r="C82" s="160" t="s">
        <v>68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47">
        <v>1</v>
      </c>
      <c r="S82" s="148"/>
      <c r="T82" s="149"/>
      <c r="U82" s="187" t="s">
        <v>69</v>
      </c>
      <c r="V82" s="187"/>
      <c r="W82" s="150"/>
      <c r="X82" s="146"/>
      <c r="Y82" s="151"/>
      <c r="Z82" s="155" t="s">
        <v>34</v>
      </c>
      <c r="AA82" s="156"/>
      <c r="AB82" s="156"/>
      <c r="AC82" s="157"/>
      <c r="AD82" s="152">
        <f>R82*W82</f>
        <v>0</v>
      </c>
      <c r="AE82" s="153"/>
      <c r="AF82" s="153"/>
      <c r="AG82" s="154"/>
      <c r="AH82" s="159" t="s">
        <v>34</v>
      </c>
      <c r="AI82" s="159"/>
      <c r="AJ82" s="159"/>
      <c r="AK82" s="159"/>
      <c r="AL82" s="158">
        <f>AD82*1.21</f>
        <v>0</v>
      </c>
      <c r="AM82" s="158"/>
      <c r="AN82" s="158"/>
      <c r="AO82" s="158"/>
      <c r="AP82" s="127"/>
    </row>
    <row r="83" spans="1:52" x14ac:dyDescent="0.25">
      <c r="A83" s="144" t="s">
        <v>70</v>
      </c>
      <c r="B83" s="144"/>
      <c r="C83" s="160" t="s">
        <v>97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47">
        <v>1</v>
      </c>
      <c r="S83" s="148"/>
      <c r="T83" s="149"/>
      <c r="U83" s="187" t="s">
        <v>69</v>
      </c>
      <c r="V83" s="187"/>
      <c r="W83" s="150"/>
      <c r="X83" s="146"/>
      <c r="Y83" s="151"/>
      <c r="Z83" s="152">
        <f>R83*W83</f>
        <v>0</v>
      </c>
      <c r="AA83" s="153"/>
      <c r="AB83" s="153"/>
      <c r="AC83" s="154"/>
      <c r="AD83" s="155" t="s">
        <v>34</v>
      </c>
      <c r="AE83" s="156"/>
      <c r="AF83" s="156"/>
      <c r="AG83" s="157"/>
      <c r="AH83" s="158">
        <f>Z83*1.21</f>
        <v>0</v>
      </c>
      <c r="AI83" s="158"/>
      <c r="AJ83" s="158"/>
      <c r="AK83" s="158"/>
      <c r="AL83" s="159" t="s">
        <v>34</v>
      </c>
      <c r="AM83" s="159"/>
      <c r="AN83" s="159"/>
      <c r="AO83" s="159"/>
      <c r="AP83" s="127"/>
    </row>
    <row r="84" spans="1:52" x14ac:dyDescent="0.25">
      <c r="A84" s="144" t="s">
        <v>71</v>
      </c>
      <c r="B84" s="144"/>
      <c r="C84" s="160" t="s">
        <v>72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47">
        <f>R61+R60</f>
        <v>243</v>
      </c>
      <c r="S84" s="148"/>
      <c r="T84" s="149"/>
      <c r="U84" s="187" t="s">
        <v>36</v>
      </c>
      <c r="V84" s="187"/>
      <c r="W84" s="150"/>
      <c r="X84" s="146"/>
      <c r="Y84" s="151"/>
      <c r="Z84" s="155" t="s">
        <v>34</v>
      </c>
      <c r="AA84" s="156"/>
      <c r="AB84" s="156"/>
      <c r="AC84" s="157"/>
      <c r="AD84" s="152">
        <f>R84*W84</f>
        <v>0</v>
      </c>
      <c r="AE84" s="153"/>
      <c r="AF84" s="153"/>
      <c r="AG84" s="154"/>
      <c r="AH84" s="159" t="s">
        <v>34</v>
      </c>
      <c r="AI84" s="159"/>
      <c r="AJ84" s="159"/>
      <c r="AK84" s="159"/>
      <c r="AL84" s="158">
        <f>AD84*1.21</f>
        <v>0</v>
      </c>
      <c r="AM84" s="158"/>
      <c r="AN84" s="158"/>
      <c r="AO84" s="158"/>
      <c r="AP84" s="127"/>
    </row>
    <row r="85" spans="1:52" x14ac:dyDescent="0.25">
      <c r="A85" s="144" t="s">
        <v>73</v>
      </c>
      <c r="B85" s="144"/>
      <c r="C85" s="160" t="s">
        <v>74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47">
        <v>1</v>
      </c>
      <c r="S85" s="148"/>
      <c r="T85" s="149"/>
      <c r="U85" s="187" t="s">
        <v>69</v>
      </c>
      <c r="V85" s="187"/>
      <c r="W85" s="150"/>
      <c r="X85" s="146"/>
      <c r="Y85" s="151"/>
      <c r="Z85" s="152">
        <f>R85*W85</f>
        <v>0</v>
      </c>
      <c r="AA85" s="153"/>
      <c r="AB85" s="153"/>
      <c r="AC85" s="154"/>
      <c r="AD85" s="155" t="s">
        <v>34</v>
      </c>
      <c r="AE85" s="156"/>
      <c r="AF85" s="156"/>
      <c r="AG85" s="157"/>
      <c r="AH85" s="158">
        <f>Z85*1.21</f>
        <v>0</v>
      </c>
      <c r="AI85" s="158"/>
      <c r="AJ85" s="158"/>
      <c r="AK85" s="158"/>
      <c r="AL85" s="159" t="s">
        <v>34</v>
      </c>
      <c r="AM85" s="159"/>
      <c r="AN85" s="159"/>
      <c r="AO85" s="159"/>
      <c r="AP85" s="127"/>
    </row>
    <row r="86" spans="1:52" x14ac:dyDescent="0.25">
      <c r="A86" s="144" t="s">
        <v>75</v>
      </c>
      <c r="B86" s="144"/>
      <c r="C86" s="160" t="s">
        <v>90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47">
        <v>1</v>
      </c>
      <c r="S86" s="148"/>
      <c r="T86" s="149"/>
      <c r="U86" s="187" t="s">
        <v>69</v>
      </c>
      <c r="V86" s="187"/>
      <c r="W86" s="150"/>
      <c r="X86" s="146"/>
      <c r="Y86" s="151"/>
      <c r="Z86" s="152">
        <f>R86*W86</f>
        <v>0</v>
      </c>
      <c r="AA86" s="153"/>
      <c r="AB86" s="153"/>
      <c r="AC86" s="154"/>
      <c r="AD86" s="155" t="s">
        <v>34</v>
      </c>
      <c r="AE86" s="156"/>
      <c r="AF86" s="156"/>
      <c r="AG86" s="157"/>
      <c r="AH86" s="158">
        <f>Z86*1.21</f>
        <v>0</v>
      </c>
      <c r="AI86" s="158"/>
      <c r="AJ86" s="158"/>
      <c r="AK86" s="158"/>
      <c r="AL86" s="159" t="s">
        <v>34</v>
      </c>
      <c r="AM86" s="159"/>
      <c r="AN86" s="159"/>
      <c r="AO86" s="159"/>
      <c r="AP86" s="127"/>
    </row>
    <row r="87" spans="1:52" x14ac:dyDescent="0.25">
      <c r="A87" s="144" t="s">
        <v>76</v>
      </c>
      <c r="B87" s="144"/>
      <c r="C87" s="160" t="s">
        <v>77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47">
        <v>1</v>
      </c>
      <c r="S87" s="148"/>
      <c r="T87" s="149"/>
      <c r="U87" s="187" t="s">
        <v>69</v>
      </c>
      <c r="V87" s="187"/>
      <c r="W87" s="150"/>
      <c r="X87" s="146"/>
      <c r="Y87" s="151"/>
      <c r="Z87" s="155" t="s">
        <v>34</v>
      </c>
      <c r="AA87" s="156"/>
      <c r="AB87" s="156"/>
      <c r="AC87" s="157"/>
      <c r="AD87" s="152">
        <f>R87*W87</f>
        <v>0</v>
      </c>
      <c r="AE87" s="153"/>
      <c r="AF87" s="153"/>
      <c r="AG87" s="154"/>
      <c r="AH87" s="159" t="s">
        <v>34</v>
      </c>
      <c r="AI87" s="159"/>
      <c r="AJ87" s="159"/>
      <c r="AK87" s="159"/>
      <c r="AL87" s="158">
        <f>AD87*1.21</f>
        <v>0</v>
      </c>
      <c r="AM87" s="158"/>
      <c r="AN87" s="158"/>
      <c r="AO87" s="158"/>
      <c r="AP87" s="127"/>
    </row>
    <row r="88" spans="1:52" ht="30" customHeight="1" x14ac:dyDescent="0.25">
      <c r="A88" s="144" t="s">
        <v>78</v>
      </c>
      <c r="B88" s="144"/>
      <c r="C88" s="183" t="s">
        <v>106</v>
      </c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47">
        <v>1</v>
      </c>
      <c r="S88" s="148"/>
      <c r="T88" s="149"/>
      <c r="U88" s="187" t="s">
        <v>69</v>
      </c>
      <c r="V88" s="187"/>
      <c r="W88" s="150"/>
      <c r="X88" s="146"/>
      <c r="Y88" s="151"/>
      <c r="Z88" s="155" t="s">
        <v>34</v>
      </c>
      <c r="AA88" s="156"/>
      <c r="AB88" s="156"/>
      <c r="AC88" s="157"/>
      <c r="AD88" s="152">
        <f>R88*W88</f>
        <v>0</v>
      </c>
      <c r="AE88" s="153"/>
      <c r="AF88" s="153"/>
      <c r="AG88" s="154"/>
      <c r="AH88" s="159" t="s">
        <v>34</v>
      </c>
      <c r="AI88" s="159"/>
      <c r="AJ88" s="159"/>
      <c r="AK88" s="159"/>
      <c r="AL88" s="158">
        <f>AD88*1.21</f>
        <v>0</v>
      </c>
      <c r="AM88" s="158"/>
      <c r="AN88" s="158"/>
      <c r="AO88" s="158"/>
      <c r="AP88" s="127"/>
    </row>
    <row r="89" spans="1:52" x14ac:dyDescent="0.25">
      <c r="A89" s="144" t="s">
        <v>79</v>
      </c>
      <c r="B89" s="144"/>
      <c r="C89" s="173" t="s">
        <v>109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5"/>
      <c r="R89" s="147">
        <v>1</v>
      </c>
      <c r="S89" s="148"/>
      <c r="T89" s="149"/>
      <c r="U89" s="187" t="s">
        <v>69</v>
      </c>
      <c r="V89" s="187"/>
      <c r="W89" s="150"/>
      <c r="X89" s="146"/>
      <c r="Y89" s="151"/>
      <c r="Z89" s="152">
        <f>R89*W89</f>
        <v>0</v>
      </c>
      <c r="AA89" s="153"/>
      <c r="AB89" s="153"/>
      <c r="AC89" s="154"/>
      <c r="AD89" s="155" t="s">
        <v>34</v>
      </c>
      <c r="AE89" s="156"/>
      <c r="AF89" s="156"/>
      <c r="AG89" s="157"/>
      <c r="AH89" s="158">
        <f>Z89*1.21</f>
        <v>0</v>
      </c>
      <c r="AI89" s="158"/>
      <c r="AJ89" s="158"/>
      <c r="AK89" s="158"/>
      <c r="AL89" s="159" t="s">
        <v>34</v>
      </c>
      <c r="AM89" s="159"/>
      <c r="AN89" s="159"/>
      <c r="AO89" s="159"/>
      <c r="AP89" s="127"/>
    </row>
    <row r="90" spans="1:52" ht="30" customHeight="1" x14ac:dyDescent="0.25">
      <c r="A90" s="144" t="s">
        <v>80</v>
      </c>
      <c r="B90" s="144"/>
      <c r="C90" s="188" t="s">
        <v>110</v>
      </c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9">
        <v>30</v>
      </c>
      <c r="S90" s="190"/>
      <c r="T90" s="191"/>
      <c r="U90" s="187" t="s">
        <v>60</v>
      </c>
      <c r="V90" s="187"/>
      <c r="W90" s="192"/>
      <c r="X90" s="193"/>
      <c r="Y90" s="194"/>
      <c r="Z90" s="152">
        <f>R90*W90</f>
        <v>0</v>
      </c>
      <c r="AA90" s="153"/>
      <c r="AB90" s="153"/>
      <c r="AC90" s="154"/>
      <c r="AD90" s="195" t="s">
        <v>34</v>
      </c>
      <c r="AE90" s="196"/>
      <c r="AF90" s="196"/>
      <c r="AG90" s="197"/>
      <c r="AH90" s="198">
        <f>Z90*1.21</f>
        <v>0</v>
      </c>
      <c r="AI90" s="198"/>
      <c r="AJ90" s="198"/>
      <c r="AK90" s="198"/>
      <c r="AL90" s="199" t="s">
        <v>34</v>
      </c>
      <c r="AM90" s="199"/>
      <c r="AN90" s="199"/>
      <c r="AO90" s="199"/>
      <c r="AP90" s="127"/>
    </row>
    <row r="91" spans="1:52" x14ac:dyDescent="0.25">
      <c r="A91" s="144" t="s">
        <v>102</v>
      </c>
      <c r="B91" s="144"/>
      <c r="C91" s="160" t="s">
        <v>81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87">
        <v>1</v>
      </c>
      <c r="S91" s="187"/>
      <c r="T91" s="187"/>
      <c r="U91" s="187" t="s">
        <v>69</v>
      </c>
      <c r="V91" s="187"/>
      <c r="W91" s="200"/>
      <c r="X91" s="201"/>
      <c r="Y91" s="201"/>
      <c r="Z91" s="159" t="s">
        <v>34</v>
      </c>
      <c r="AA91" s="159"/>
      <c r="AB91" s="159"/>
      <c r="AC91" s="159"/>
      <c r="AD91" s="158">
        <f>R91*W91</f>
        <v>0</v>
      </c>
      <c r="AE91" s="158"/>
      <c r="AF91" s="158"/>
      <c r="AG91" s="158"/>
      <c r="AH91" s="159" t="s">
        <v>34</v>
      </c>
      <c r="AI91" s="159"/>
      <c r="AJ91" s="159"/>
      <c r="AK91" s="159"/>
      <c r="AL91" s="158">
        <f>AD91*1.21</f>
        <v>0</v>
      </c>
      <c r="AM91" s="158"/>
      <c r="AN91" s="158"/>
      <c r="AO91" s="158"/>
      <c r="AP91" s="127"/>
    </row>
    <row r="92" spans="1:52" x14ac:dyDescent="0.2">
      <c r="A92" s="144" t="s">
        <v>229</v>
      </c>
      <c r="B92" s="144"/>
      <c r="C92" s="160" t="s">
        <v>217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47">
        <v>25</v>
      </c>
      <c r="S92" s="148"/>
      <c r="T92" s="149"/>
      <c r="U92" s="187" t="s">
        <v>60</v>
      </c>
      <c r="V92" s="187"/>
      <c r="W92" s="150"/>
      <c r="X92" s="161"/>
      <c r="Y92" s="162"/>
      <c r="Z92" s="155" t="s">
        <v>34</v>
      </c>
      <c r="AA92" s="156"/>
      <c r="AB92" s="156"/>
      <c r="AC92" s="157"/>
      <c r="AD92" s="152">
        <f>R92*W92</f>
        <v>0</v>
      </c>
      <c r="AE92" s="153"/>
      <c r="AF92" s="153"/>
      <c r="AG92" s="154"/>
      <c r="AH92" s="158" t="s">
        <v>34</v>
      </c>
      <c r="AI92" s="158"/>
      <c r="AJ92" s="158"/>
      <c r="AK92" s="158"/>
      <c r="AL92" s="158">
        <f>AD92*1.21</f>
        <v>0</v>
      </c>
      <c r="AM92" s="158"/>
      <c r="AN92" s="158"/>
      <c r="AO92" s="158"/>
      <c r="AP92" s="127"/>
    </row>
    <row r="93" spans="1:52" x14ac:dyDescent="0.2">
      <c r="A93" s="144" t="s">
        <v>230</v>
      </c>
      <c r="B93" s="144"/>
      <c r="C93" s="160" t="s">
        <v>218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47">
        <v>10</v>
      </c>
      <c r="S93" s="148"/>
      <c r="T93" s="149"/>
      <c r="U93" s="187" t="s">
        <v>60</v>
      </c>
      <c r="V93" s="187"/>
      <c r="W93" s="150"/>
      <c r="X93" s="161"/>
      <c r="Y93" s="162"/>
      <c r="Z93" s="155" t="s">
        <v>34</v>
      </c>
      <c r="AA93" s="156"/>
      <c r="AB93" s="156"/>
      <c r="AC93" s="157"/>
      <c r="AD93" s="152">
        <f>R93*W93</f>
        <v>0</v>
      </c>
      <c r="AE93" s="153"/>
      <c r="AF93" s="153"/>
      <c r="AG93" s="154"/>
      <c r="AH93" s="158" t="s">
        <v>34</v>
      </c>
      <c r="AI93" s="158"/>
      <c r="AJ93" s="158"/>
      <c r="AK93" s="158"/>
      <c r="AL93" s="158">
        <f>AD93*1.21</f>
        <v>0</v>
      </c>
      <c r="AM93" s="158"/>
      <c r="AN93" s="158"/>
      <c r="AO93" s="158"/>
      <c r="AP93" s="127"/>
    </row>
    <row r="94" spans="1:52" x14ac:dyDescent="0.2">
      <c r="A94" s="144" t="s">
        <v>231</v>
      </c>
      <c r="B94" s="144"/>
      <c r="C94" s="160" t="s">
        <v>219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47">
        <v>1</v>
      </c>
      <c r="S94" s="148"/>
      <c r="T94" s="149"/>
      <c r="U94" s="187" t="s">
        <v>69</v>
      </c>
      <c r="V94" s="187"/>
      <c r="W94" s="150"/>
      <c r="X94" s="161"/>
      <c r="Y94" s="162"/>
      <c r="Z94" s="155" t="s">
        <v>34</v>
      </c>
      <c r="AA94" s="156"/>
      <c r="AB94" s="156"/>
      <c r="AC94" s="157"/>
      <c r="AD94" s="152">
        <f>R94*W94</f>
        <v>0</v>
      </c>
      <c r="AE94" s="153"/>
      <c r="AF94" s="153"/>
      <c r="AG94" s="154"/>
      <c r="AH94" s="158" t="s">
        <v>34</v>
      </c>
      <c r="AI94" s="158"/>
      <c r="AJ94" s="158"/>
      <c r="AK94" s="158"/>
      <c r="AL94" s="158">
        <f>AD94*1.21</f>
        <v>0</v>
      </c>
      <c r="AM94" s="158"/>
      <c r="AN94" s="158"/>
      <c r="AO94" s="158"/>
      <c r="AP94" s="127"/>
    </row>
    <row r="95" spans="1:52" ht="15" thickBot="1" x14ac:dyDescent="0.3">
      <c r="A95" s="56"/>
      <c r="B95" s="56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57"/>
      <c r="S95" s="57"/>
      <c r="T95" s="57"/>
      <c r="U95" s="57"/>
      <c r="V95" s="57"/>
      <c r="W95" s="58"/>
      <c r="X95" s="67"/>
      <c r="Y95" s="67"/>
      <c r="Z95" s="59"/>
      <c r="AA95" s="59"/>
      <c r="AB95" s="59"/>
      <c r="AC95" s="59"/>
      <c r="AD95" s="59"/>
      <c r="AE95" s="59"/>
      <c r="AF95" s="59"/>
      <c r="AG95" s="59"/>
      <c r="AH95" s="60"/>
      <c r="AI95" s="60"/>
      <c r="AJ95" s="60"/>
      <c r="AK95" s="60"/>
      <c r="AL95" s="60"/>
      <c r="AM95" s="60"/>
      <c r="AN95" s="60"/>
      <c r="AO95" s="60"/>
    </row>
    <row r="96" spans="1:52" ht="15" thickBot="1" x14ac:dyDescent="0.3">
      <c r="A96" s="121" t="s">
        <v>10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3">
        <f>Z81+Z50+Z5</f>
        <v>0</v>
      </c>
      <c r="AA96" s="123"/>
      <c r="AB96" s="123"/>
      <c r="AC96" s="123"/>
      <c r="AD96" s="123">
        <f>AD81+AD50+AD5</f>
        <v>0</v>
      </c>
      <c r="AE96" s="123"/>
      <c r="AF96" s="123"/>
      <c r="AG96" s="123"/>
      <c r="AH96" s="123">
        <f>AH81+AH50+AH5</f>
        <v>0</v>
      </c>
      <c r="AI96" s="123"/>
      <c r="AJ96" s="123"/>
      <c r="AK96" s="123"/>
      <c r="AL96" s="123">
        <f>AL81+AL50+AL5</f>
        <v>0</v>
      </c>
      <c r="AM96" s="123"/>
      <c r="AN96" s="123"/>
      <c r="AO96" s="124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</row>
    <row r="97" spans="1:41" x14ac:dyDescent="0.25"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</row>
    <row r="98" spans="1:41" x14ac:dyDescent="0.25">
      <c r="A98" s="62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116" t="s">
        <v>82</v>
      </c>
      <c r="V98" s="116"/>
      <c r="W98" s="116"/>
      <c r="X98" s="65"/>
      <c r="Y98" s="66"/>
      <c r="Z98" s="116" t="s">
        <v>83</v>
      </c>
      <c r="AA98" s="116"/>
      <c r="AB98" s="116"/>
      <c r="AC98" s="116"/>
      <c r="AD98" s="116"/>
      <c r="AE98" s="116"/>
      <c r="AF98" s="116"/>
      <c r="AG98" s="116" t="s">
        <v>84</v>
      </c>
      <c r="AH98" s="116"/>
      <c r="AI98" s="116"/>
      <c r="AJ98" s="116"/>
      <c r="AK98" s="116" t="s">
        <v>85</v>
      </c>
      <c r="AL98" s="116"/>
      <c r="AM98" s="116"/>
      <c r="AN98" s="116"/>
      <c r="AO98" s="116"/>
    </row>
    <row r="99" spans="1:41" x14ac:dyDescent="0.25">
      <c r="A99" s="117" t="s">
        <v>86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1" t="s">
        <v>87</v>
      </c>
      <c r="V99" s="111"/>
      <c r="W99" s="111"/>
      <c r="X99" s="118" t="s">
        <v>5</v>
      </c>
      <c r="Y99" s="118"/>
      <c r="Z99" s="113">
        <f>Z96+AD96</f>
        <v>0</v>
      </c>
      <c r="AA99" s="113"/>
      <c r="AB99" s="113"/>
      <c r="AC99" s="113"/>
      <c r="AD99" s="113"/>
      <c r="AE99" s="113"/>
      <c r="AF99" s="113"/>
      <c r="AG99" s="113">
        <f>AK99-Z99</f>
        <v>0</v>
      </c>
      <c r="AH99" s="113"/>
      <c r="AI99" s="113"/>
      <c r="AJ99" s="113"/>
      <c r="AK99" s="113">
        <f>AH96+AL96</f>
        <v>0</v>
      </c>
      <c r="AL99" s="113"/>
      <c r="AM99" s="113"/>
      <c r="AN99" s="113"/>
      <c r="AO99" s="113"/>
    </row>
    <row r="100" spans="1:41" ht="15" customHeight="1" x14ac:dyDescent="0.25">
      <c r="A100" s="112" t="s">
        <v>88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9" t="e">
        <f>AK100/AK99</f>
        <v>#DIV/0!</v>
      </c>
      <c r="V100" s="119"/>
      <c r="W100" s="119"/>
      <c r="X100" s="118" t="s">
        <v>5</v>
      </c>
      <c r="Y100" s="118"/>
      <c r="Z100" s="113">
        <f>Z96</f>
        <v>0</v>
      </c>
      <c r="AA100" s="113"/>
      <c r="AB100" s="113"/>
      <c r="AC100" s="113"/>
      <c r="AD100" s="113"/>
      <c r="AE100" s="113"/>
      <c r="AF100" s="113"/>
      <c r="AG100" s="113">
        <f>AK100-Z100</f>
        <v>0</v>
      </c>
      <c r="AH100" s="113"/>
      <c r="AI100" s="113"/>
      <c r="AJ100" s="113"/>
      <c r="AK100" s="113">
        <f>AH96</f>
        <v>0</v>
      </c>
      <c r="AL100" s="113"/>
      <c r="AM100" s="113"/>
      <c r="AN100" s="113"/>
      <c r="AO100" s="113"/>
    </row>
    <row r="101" spans="1:41" x14ac:dyDescent="0.25">
      <c r="A101" s="112" t="s">
        <v>89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9" t="e">
        <f>U99-U100</f>
        <v>#DIV/0!</v>
      </c>
      <c r="V101" s="119"/>
      <c r="W101" s="119"/>
      <c r="X101" s="118" t="s">
        <v>5</v>
      </c>
      <c r="Y101" s="118"/>
      <c r="Z101" s="113">
        <f>AD96</f>
        <v>0</v>
      </c>
      <c r="AA101" s="113"/>
      <c r="AB101" s="113"/>
      <c r="AC101" s="113"/>
      <c r="AD101" s="113"/>
      <c r="AE101" s="113"/>
      <c r="AF101" s="113"/>
      <c r="AG101" s="113">
        <f>AK101-Z101</f>
        <v>0</v>
      </c>
      <c r="AH101" s="113"/>
      <c r="AI101" s="113"/>
      <c r="AJ101" s="113"/>
      <c r="AK101" s="113">
        <f>AL96</f>
        <v>0</v>
      </c>
      <c r="AL101" s="113"/>
      <c r="AM101" s="113"/>
      <c r="AN101" s="113"/>
      <c r="AO101" s="113"/>
    </row>
    <row r="102" spans="1:41" x14ac:dyDescent="0.25"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</row>
    <row r="103" spans="1:41" ht="15" customHeight="1" x14ac:dyDescent="0.25">
      <c r="A103" s="126" t="s">
        <v>220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</row>
    <row r="104" spans="1:41" ht="15" customHeight="1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</row>
    <row r="105" spans="1:41" x14ac:dyDescent="0.25">
      <c r="A105" s="54" t="s">
        <v>221</v>
      </c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</row>
    <row r="106" spans="1:41" x14ac:dyDescent="0.25">
      <c r="A106" s="54" t="s">
        <v>222</v>
      </c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  <row r="107" spans="1:41" ht="15" customHeight="1" x14ac:dyDescent="0.25">
      <c r="A107" s="126" t="s">
        <v>223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</row>
    <row r="108" spans="1:41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</row>
    <row r="109" spans="1:41" x14ac:dyDescent="0.25">
      <c r="AC109" s="34"/>
      <c r="AD109" s="35"/>
      <c r="AE109" s="35"/>
    </row>
    <row r="110" spans="1:41" x14ac:dyDescent="0.25">
      <c r="AD110" s="33"/>
      <c r="AE110" s="33"/>
    </row>
    <row r="111" spans="1:41" x14ac:dyDescent="0.25">
      <c r="AD111" s="33"/>
      <c r="AE111" s="33"/>
      <c r="AF111" s="31"/>
    </row>
    <row r="112" spans="1:41" x14ac:dyDescent="0.25">
      <c r="AD112" s="33"/>
      <c r="AE112" s="33"/>
    </row>
    <row r="113" spans="30:31" x14ac:dyDescent="0.25">
      <c r="AD113" s="33"/>
      <c r="AE113" s="33"/>
    </row>
    <row r="114" spans="30:31" x14ac:dyDescent="0.25">
      <c r="AD114" s="33"/>
      <c r="AE114" s="33"/>
    </row>
    <row r="115" spans="30:31" x14ac:dyDescent="0.25">
      <c r="AD115" s="33"/>
      <c r="AE115" s="33"/>
    </row>
    <row r="116" spans="30:31" x14ac:dyDescent="0.25">
      <c r="AD116" s="33"/>
      <c r="AE116" s="33"/>
    </row>
    <row r="117" spans="30:31" x14ac:dyDescent="0.25">
      <c r="AD117" s="33"/>
      <c r="AE117" s="33"/>
    </row>
    <row r="118" spans="30:31" x14ac:dyDescent="0.25">
      <c r="AD118" s="33"/>
      <c r="AE118" s="33"/>
    </row>
    <row r="119" spans="30:31" x14ac:dyDescent="0.25">
      <c r="AD119" s="33"/>
      <c r="AE119" s="33"/>
    </row>
    <row r="120" spans="30:31" x14ac:dyDescent="0.25">
      <c r="AD120" s="33"/>
      <c r="AE120" s="33"/>
    </row>
    <row r="121" spans="30:31" x14ac:dyDescent="0.25">
      <c r="AD121" s="33"/>
      <c r="AE121" s="33"/>
    </row>
    <row r="122" spans="30:31" x14ac:dyDescent="0.25">
      <c r="AD122" s="33"/>
      <c r="AE122" s="33"/>
    </row>
    <row r="145" spans="1:32" s="37" customFormat="1" ht="15" customHeight="1" x14ac:dyDescent="0.25">
      <c r="A145" s="54"/>
      <c r="B145" s="54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2"/>
      <c r="AD145" s="32"/>
      <c r="AE145" s="32"/>
    </row>
    <row r="147" spans="1:32" x14ac:dyDescent="0.25">
      <c r="AC147" s="38"/>
      <c r="AD147" s="38"/>
      <c r="AE147" s="38"/>
      <c r="AF147" s="39"/>
    </row>
    <row r="148" spans="1:32" x14ac:dyDescent="0.25">
      <c r="AC148" s="38"/>
      <c r="AD148" s="38"/>
      <c r="AE148" s="38"/>
    </row>
    <row r="149" spans="1:32" x14ac:dyDescent="0.25">
      <c r="AC149" s="36"/>
      <c r="AD149" s="36"/>
      <c r="AE149" s="36"/>
    </row>
    <row r="150" spans="1:32" x14ac:dyDescent="0.25">
      <c r="AC150" s="38"/>
      <c r="AD150" s="38"/>
      <c r="AE150" s="38"/>
    </row>
    <row r="151" spans="1:32" x14ac:dyDescent="0.25">
      <c r="AC151" s="38"/>
      <c r="AD151" s="38"/>
      <c r="AE151" s="38"/>
    </row>
    <row r="152" spans="1:32" x14ac:dyDescent="0.25">
      <c r="AC152" s="38"/>
      <c r="AD152" s="38"/>
      <c r="AE152" s="38"/>
    </row>
    <row r="154" spans="1:32" ht="15.75" x14ac:dyDescent="0.25">
      <c r="AC154" s="4"/>
      <c r="AD154" s="4"/>
      <c r="AE154" s="4"/>
    </row>
    <row r="166" spans="29:32" ht="15.75" x14ac:dyDescent="0.25">
      <c r="AC166" s="4"/>
      <c r="AD166" s="4"/>
      <c r="AE166" s="4"/>
    </row>
    <row r="168" spans="29:32" x14ac:dyDescent="0.25">
      <c r="AF168" s="39"/>
    </row>
    <row r="169" spans="29:32" x14ac:dyDescent="0.25">
      <c r="AC169" s="40"/>
      <c r="AD169" s="40"/>
      <c r="AE169" s="40"/>
    </row>
    <row r="171" spans="29:32" x14ac:dyDescent="0.25">
      <c r="AC171" s="40"/>
      <c r="AD171" s="40"/>
      <c r="AE171" s="40"/>
    </row>
    <row r="173" spans="29:32" x14ac:dyDescent="0.25">
      <c r="AC173" s="40"/>
      <c r="AD173" s="40"/>
      <c r="AE173" s="40"/>
    </row>
    <row r="174" spans="29:32" ht="15.75" x14ac:dyDescent="0.25">
      <c r="AC174" s="4"/>
      <c r="AD174" s="4"/>
      <c r="AE174" s="4"/>
    </row>
    <row r="177" spans="29:31" x14ac:dyDescent="0.25">
      <c r="AC177" s="40"/>
      <c r="AD177" s="40"/>
      <c r="AE177" s="40"/>
    </row>
    <row r="179" spans="29:31" x14ac:dyDescent="0.25">
      <c r="AC179" s="40"/>
      <c r="AD179" s="40"/>
      <c r="AE179" s="40"/>
    </row>
    <row r="181" spans="29:31" x14ac:dyDescent="0.25">
      <c r="AC181" s="40"/>
      <c r="AD181" s="40"/>
      <c r="AE181" s="40"/>
    </row>
    <row r="183" spans="29:31" x14ac:dyDescent="0.25">
      <c r="AC183" s="40"/>
      <c r="AD183" s="40"/>
      <c r="AE183" s="40"/>
    </row>
    <row r="187" spans="29:31" x14ac:dyDescent="0.25">
      <c r="AC187" s="40"/>
      <c r="AD187" s="40"/>
      <c r="AE187" s="40"/>
    </row>
    <row r="189" spans="29:31" x14ac:dyDescent="0.25">
      <c r="AC189" s="40"/>
      <c r="AD189" s="40"/>
      <c r="AE189" s="40"/>
    </row>
    <row r="190" spans="29:31" x14ac:dyDescent="0.25">
      <c r="AC190" s="40"/>
      <c r="AD190" s="40"/>
      <c r="AE190" s="40"/>
    </row>
    <row r="191" spans="29:31" x14ac:dyDescent="0.25">
      <c r="AC191" s="40"/>
      <c r="AD191" s="40"/>
      <c r="AE191" s="40"/>
    </row>
    <row r="192" spans="29:31" x14ac:dyDescent="0.25">
      <c r="AC192" s="40"/>
      <c r="AD192" s="40"/>
      <c r="AE192" s="40"/>
    </row>
    <row r="193" spans="29:32" x14ac:dyDescent="0.25">
      <c r="AC193" s="40"/>
      <c r="AD193" s="40"/>
      <c r="AE193" s="40"/>
    </row>
    <row r="194" spans="29:32" x14ac:dyDescent="0.25">
      <c r="AC194" s="40"/>
      <c r="AD194" s="40"/>
      <c r="AE194" s="40"/>
    </row>
    <row r="195" spans="29:32" x14ac:dyDescent="0.25">
      <c r="AC195" s="40"/>
      <c r="AD195" s="40"/>
      <c r="AE195" s="40"/>
    </row>
    <row r="196" spans="29:32" x14ac:dyDescent="0.25">
      <c r="AC196" s="40"/>
      <c r="AD196" s="40"/>
      <c r="AE196" s="40"/>
    </row>
    <row r="197" spans="29:32" x14ac:dyDescent="0.25">
      <c r="AC197" s="40"/>
      <c r="AD197" s="40"/>
      <c r="AE197" s="40"/>
    </row>
    <row r="199" spans="29:32" ht="15.75" x14ac:dyDescent="0.25">
      <c r="AC199" s="4"/>
      <c r="AD199" s="4"/>
      <c r="AE199" s="4"/>
    </row>
    <row r="201" spans="29:32" x14ac:dyDescent="0.25">
      <c r="AC201" s="38"/>
      <c r="AD201" s="38"/>
      <c r="AE201" s="38"/>
      <c r="AF201" s="39"/>
    </row>
    <row r="202" spans="29:32" x14ac:dyDescent="0.25">
      <c r="AC202" s="38"/>
      <c r="AD202" s="38"/>
      <c r="AE202" s="38"/>
      <c r="AF202" s="39"/>
    </row>
    <row r="203" spans="29:32" x14ac:dyDescent="0.25">
      <c r="AC203" s="38"/>
      <c r="AD203" s="38"/>
      <c r="AE203" s="38"/>
    </row>
    <row r="204" spans="29:32" x14ac:dyDescent="0.25">
      <c r="AC204" s="38"/>
      <c r="AD204" s="38"/>
      <c r="AE204" s="38"/>
    </row>
    <row r="206" spans="29:32" ht="15.75" x14ac:dyDescent="0.25">
      <c r="AC206" s="4"/>
      <c r="AD206" s="4"/>
      <c r="AE206" s="4"/>
    </row>
    <row r="214" spans="1:31" x14ac:dyDescent="0.25">
      <c r="AC214" s="34"/>
      <c r="AD214" s="34"/>
      <c r="AE214" s="34"/>
    </row>
    <row r="215" spans="1:31" x14ac:dyDescent="0.25">
      <c r="AC215" s="34"/>
      <c r="AD215" s="34"/>
      <c r="AE215" s="34"/>
    </row>
    <row r="216" spans="1:31" x14ac:dyDescent="0.25">
      <c r="AC216" s="36"/>
    </row>
    <row r="219" spans="1:31" x14ac:dyDescent="0.25">
      <c r="AC219" s="34"/>
      <c r="AD219" s="34"/>
      <c r="AE219" s="34"/>
    </row>
    <row r="220" spans="1:31" x14ac:dyDescent="0.25">
      <c r="AC220" s="34"/>
      <c r="AD220" s="34"/>
      <c r="AE220" s="34"/>
    </row>
    <row r="223" spans="1:31" s="37" customFormat="1" ht="18" x14ac:dyDescent="0.25">
      <c r="A223" s="54"/>
      <c r="B223" s="54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2"/>
      <c r="AD223" s="32"/>
      <c r="AE223" s="32"/>
    </row>
    <row r="225" spans="1:32" x14ac:dyDescent="0.25">
      <c r="AC225" s="38"/>
      <c r="AD225" s="38"/>
      <c r="AE225" s="38"/>
      <c r="AF225" s="31"/>
    </row>
    <row r="226" spans="1:32" x14ac:dyDescent="0.25">
      <c r="AC226" s="38"/>
      <c r="AD226" s="38"/>
      <c r="AE226" s="38"/>
      <c r="AF226" s="31"/>
    </row>
    <row r="227" spans="1:32" x14ac:dyDescent="0.25">
      <c r="AC227" s="38"/>
      <c r="AD227" s="38"/>
      <c r="AE227" s="38"/>
    </row>
    <row r="228" spans="1:32" x14ac:dyDescent="0.25">
      <c r="AC228" s="38"/>
      <c r="AD228" s="38"/>
      <c r="AE228" s="38"/>
    </row>
    <row r="230" spans="1:32" ht="15.75" x14ac:dyDescent="0.25">
      <c r="AC230" s="4"/>
      <c r="AD230" s="4"/>
      <c r="AE230" s="4"/>
    </row>
    <row r="231" spans="1:32" ht="15.75" x14ac:dyDescent="0.25">
      <c r="AC231" s="4"/>
      <c r="AD231" s="4"/>
      <c r="AE231" s="4"/>
    </row>
    <row r="232" spans="1:32" x14ac:dyDescent="0.25">
      <c r="AC232" s="38"/>
      <c r="AD232" s="38"/>
      <c r="AE232" s="38"/>
      <c r="AF232" s="31"/>
    </row>
    <row r="233" spans="1:32" x14ac:dyDescent="0.25">
      <c r="AC233" s="38"/>
      <c r="AD233" s="38"/>
      <c r="AE233" s="38"/>
      <c r="AF233" s="31"/>
    </row>
    <row r="234" spans="1:32" x14ac:dyDescent="0.25">
      <c r="AC234" s="38"/>
      <c r="AD234" s="38"/>
      <c r="AE234" s="38"/>
    </row>
    <row r="235" spans="1:32" x14ac:dyDescent="0.25">
      <c r="AC235" s="36"/>
      <c r="AD235" s="36"/>
      <c r="AE235" s="36"/>
    </row>
    <row r="237" spans="1:32" s="37" customFormat="1" ht="18" x14ac:dyDescent="0.25">
      <c r="A237" s="54"/>
      <c r="B237" s="54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41"/>
      <c r="AD237" s="41"/>
      <c r="AE237" s="41"/>
    </row>
    <row r="238" spans="1:32" ht="15.75" x14ac:dyDescent="0.25">
      <c r="AC238" s="11"/>
      <c r="AD238" s="11"/>
      <c r="AE238" s="11"/>
    </row>
    <row r="239" spans="1:32" x14ac:dyDescent="0.25">
      <c r="AC239" s="38"/>
      <c r="AD239" s="38"/>
      <c r="AE239" s="38"/>
      <c r="AF239" s="31"/>
    </row>
    <row r="240" spans="1:32" x14ac:dyDescent="0.25">
      <c r="AC240" s="38"/>
      <c r="AD240" s="38"/>
      <c r="AE240" s="38"/>
    </row>
    <row r="241" spans="29:32" x14ac:dyDescent="0.25">
      <c r="AC241" s="38"/>
      <c r="AD241" s="38"/>
      <c r="AE241" s="38"/>
    </row>
    <row r="242" spans="29:32" x14ac:dyDescent="0.25">
      <c r="AC242" s="38"/>
      <c r="AD242" s="38"/>
      <c r="AE242" s="38"/>
    </row>
    <row r="243" spans="29:32" x14ac:dyDescent="0.25">
      <c r="AC243" s="38"/>
      <c r="AD243" s="38"/>
      <c r="AE243" s="38"/>
    </row>
    <row r="244" spans="29:32" x14ac:dyDescent="0.25">
      <c r="AC244" s="38"/>
      <c r="AD244" s="38"/>
      <c r="AE244" s="38"/>
      <c r="AF244" s="31"/>
    </row>
    <row r="245" spans="29:32" x14ac:dyDescent="0.25">
      <c r="AC245" s="38"/>
      <c r="AD245" s="38"/>
      <c r="AE245" s="38"/>
      <c r="AF245" s="31"/>
    </row>
    <row r="246" spans="29:32" x14ac:dyDescent="0.25">
      <c r="AC246" s="36"/>
      <c r="AD246" s="36"/>
      <c r="AE246" s="36"/>
      <c r="AF246" s="31"/>
    </row>
    <row r="247" spans="29:32" ht="15.75" x14ac:dyDescent="0.25">
      <c r="AC247" s="11"/>
      <c r="AD247" s="11"/>
      <c r="AE247" s="11"/>
      <c r="AF247" s="31"/>
    </row>
    <row r="248" spans="29:32" ht="15.75" x14ac:dyDescent="0.25">
      <c r="AC248" s="16"/>
      <c r="AD248" s="16"/>
      <c r="AE248" s="16"/>
      <c r="AF248" s="31"/>
    </row>
    <row r="249" spans="29:32" x14ac:dyDescent="0.25">
      <c r="AC249" s="34"/>
      <c r="AD249" s="34"/>
      <c r="AE249" s="34"/>
      <c r="AF249" s="31"/>
    </row>
    <row r="250" spans="29:32" x14ac:dyDescent="0.25">
      <c r="AC250" s="42"/>
      <c r="AD250" s="42"/>
      <c r="AE250" s="42"/>
      <c r="AF250" s="31"/>
    </row>
    <row r="251" spans="29:32" x14ac:dyDescent="0.25">
      <c r="AC251" s="43"/>
      <c r="AD251" s="43"/>
      <c r="AE251" s="43"/>
      <c r="AF251" s="31"/>
    </row>
    <row r="252" spans="29:32" x14ac:dyDescent="0.25">
      <c r="AC252" s="43"/>
      <c r="AD252" s="43"/>
      <c r="AE252" s="43"/>
      <c r="AF252" s="31"/>
    </row>
    <row r="253" spans="29:32" x14ac:dyDescent="0.25">
      <c r="AC253" s="42"/>
      <c r="AD253" s="42"/>
      <c r="AE253" s="42"/>
      <c r="AF253" s="31"/>
    </row>
    <row r="254" spans="29:32" x14ac:dyDescent="0.25">
      <c r="AC254" s="44"/>
      <c r="AD254" s="44"/>
      <c r="AE254" s="44"/>
      <c r="AF254" s="39"/>
    </row>
    <row r="255" spans="29:32" x14ac:dyDescent="0.25">
      <c r="AC255" s="44"/>
      <c r="AD255" s="44"/>
      <c r="AE255" s="44"/>
    </row>
    <row r="256" spans="29:32" x14ac:dyDescent="0.25">
      <c r="AC256" s="45"/>
      <c r="AD256" s="45"/>
      <c r="AE256" s="45"/>
    </row>
    <row r="257" spans="29:32" x14ac:dyDescent="0.25">
      <c r="AC257" s="46"/>
      <c r="AD257" s="46"/>
      <c r="AE257" s="46"/>
      <c r="AF257" s="31"/>
    </row>
    <row r="258" spans="29:32" x14ac:dyDescent="0.25">
      <c r="AC258" s="47"/>
      <c r="AD258" s="47"/>
      <c r="AE258" s="47"/>
    </row>
    <row r="259" spans="29:32" x14ac:dyDescent="0.25">
      <c r="AC259" s="48"/>
      <c r="AD259" s="48"/>
      <c r="AE259" s="48"/>
    </row>
    <row r="260" spans="29:32" x14ac:dyDescent="0.25">
      <c r="AC260" s="47"/>
      <c r="AD260" s="47"/>
      <c r="AE260" s="47"/>
      <c r="AF260" s="34"/>
    </row>
    <row r="261" spans="29:32" x14ac:dyDescent="0.25">
      <c r="AC261" s="47"/>
      <c r="AD261" s="47"/>
      <c r="AE261" s="47"/>
      <c r="AF261" s="34"/>
    </row>
    <row r="262" spans="29:32" x14ac:dyDescent="0.25">
      <c r="AC262" s="47"/>
      <c r="AD262" s="47"/>
      <c r="AE262" s="47"/>
      <c r="AF262" s="34"/>
    </row>
    <row r="263" spans="29:32" x14ac:dyDescent="0.25">
      <c r="AC263" s="47"/>
      <c r="AD263" s="47"/>
      <c r="AE263" s="47"/>
    </row>
    <row r="264" spans="29:32" x14ac:dyDescent="0.25">
      <c r="AC264" s="47"/>
      <c r="AD264" s="47"/>
      <c r="AE264" s="47"/>
    </row>
    <row r="265" spans="29:32" x14ac:dyDescent="0.25">
      <c r="AC265" s="48"/>
      <c r="AD265" s="48"/>
      <c r="AE265" s="48"/>
    </row>
    <row r="266" spans="29:32" x14ac:dyDescent="0.25">
      <c r="AC266" s="47"/>
      <c r="AD266" s="47"/>
      <c r="AE266" s="47"/>
    </row>
    <row r="267" spans="29:32" x14ac:dyDescent="0.25">
      <c r="AC267" s="42"/>
      <c r="AD267" s="42"/>
      <c r="AE267" s="42"/>
    </row>
    <row r="268" spans="29:32" x14ac:dyDescent="0.25">
      <c r="AC268" s="38"/>
      <c r="AD268" s="38"/>
      <c r="AE268" s="38"/>
      <c r="AF268" s="31"/>
    </row>
    <row r="269" spans="29:32" x14ac:dyDescent="0.25">
      <c r="AC269" s="38"/>
      <c r="AD269" s="38"/>
      <c r="AE269" s="38"/>
    </row>
    <row r="270" spans="29:32" x14ac:dyDescent="0.25">
      <c r="AC270" s="38"/>
      <c r="AD270" s="38"/>
      <c r="AE270" s="38"/>
    </row>
    <row r="271" spans="29:32" x14ac:dyDescent="0.25">
      <c r="AC271" s="38"/>
      <c r="AD271" s="38"/>
      <c r="AE271" s="38"/>
    </row>
    <row r="272" spans="29:32" x14ac:dyDescent="0.25">
      <c r="AC272" s="38"/>
      <c r="AD272" s="38"/>
      <c r="AE272" s="38"/>
    </row>
    <row r="273" spans="29:32" x14ac:dyDescent="0.25">
      <c r="AC273" s="38"/>
      <c r="AD273" s="38"/>
      <c r="AE273" s="38"/>
    </row>
    <row r="274" spans="29:32" x14ac:dyDescent="0.25">
      <c r="AC274" s="36"/>
      <c r="AD274" s="36"/>
      <c r="AE274" s="36"/>
    </row>
    <row r="275" spans="29:32" x14ac:dyDescent="0.25">
      <c r="AC275" s="49"/>
      <c r="AD275" s="49"/>
      <c r="AE275" s="49"/>
    </row>
    <row r="276" spans="29:32" x14ac:dyDescent="0.25">
      <c r="AC276" s="49"/>
      <c r="AD276" s="49"/>
      <c r="AE276" s="49"/>
    </row>
    <row r="277" spans="29:32" x14ac:dyDescent="0.25">
      <c r="AF277" s="31"/>
    </row>
    <row r="302" spans="29:32" x14ac:dyDescent="0.25">
      <c r="AF302" s="31"/>
    </row>
    <row r="303" spans="29:32" x14ac:dyDescent="0.25">
      <c r="AC303" s="36"/>
      <c r="AD303" s="36"/>
      <c r="AE303" s="36"/>
      <c r="AF303" s="31"/>
    </row>
    <row r="304" spans="29:32" ht="15.75" x14ac:dyDescent="0.25">
      <c r="AC304" s="11"/>
      <c r="AD304" s="11"/>
      <c r="AE304" s="11"/>
      <c r="AF304" s="31"/>
    </row>
    <row r="305" spans="29:32" x14ac:dyDescent="0.25">
      <c r="AC305" s="36"/>
      <c r="AD305" s="36"/>
      <c r="AE305" s="36"/>
      <c r="AF305" s="31"/>
    </row>
    <row r="306" spans="29:32" x14ac:dyDescent="0.25">
      <c r="AC306" s="38"/>
      <c r="AD306" s="38"/>
      <c r="AE306" s="38"/>
      <c r="AF306" s="39"/>
    </row>
    <row r="307" spans="29:32" x14ac:dyDescent="0.25">
      <c r="AC307" s="38"/>
      <c r="AD307" s="38"/>
      <c r="AE307" s="38"/>
      <c r="AF307" s="39"/>
    </row>
    <row r="308" spans="29:32" x14ac:dyDescent="0.25">
      <c r="AC308" s="42"/>
      <c r="AD308" s="42"/>
      <c r="AE308" s="42"/>
      <c r="AF308" s="31"/>
    </row>
    <row r="309" spans="29:32" x14ac:dyDescent="0.25">
      <c r="AC309" s="35"/>
      <c r="AD309" s="35"/>
      <c r="AE309" s="35"/>
      <c r="AF309" s="31"/>
    </row>
    <row r="310" spans="29:32" x14ac:dyDescent="0.25">
      <c r="AC310" s="38"/>
      <c r="AD310" s="38"/>
      <c r="AE310" s="38"/>
      <c r="AF310" s="31"/>
    </row>
    <row r="311" spans="29:32" x14ac:dyDescent="0.25">
      <c r="AC311" s="38"/>
      <c r="AD311" s="38"/>
      <c r="AE311" s="38"/>
      <c r="AF311" s="31"/>
    </row>
    <row r="312" spans="29:32" x14ac:dyDescent="0.25">
      <c r="AC312" s="38"/>
      <c r="AD312" s="38"/>
      <c r="AE312" s="38"/>
      <c r="AF312" s="31"/>
    </row>
    <row r="313" spans="29:32" x14ac:dyDescent="0.25">
      <c r="AC313" s="50"/>
      <c r="AD313" s="50"/>
      <c r="AE313" s="50"/>
      <c r="AF313" s="31"/>
    </row>
    <row r="314" spans="29:32" x14ac:dyDescent="0.25">
      <c r="AC314" s="35"/>
      <c r="AD314" s="35"/>
      <c r="AE314" s="35"/>
      <c r="AF314" s="31"/>
    </row>
    <row r="315" spans="29:32" x14ac:dyDescent="0.25">
      <c r="AC315" s="38"/>
      <c r="AD315" s="38"/>
      <c r="AE315" s="38"/>
      <c r="AF315" s="31"/>
    </row>
    <row r="316" spans="29:32" x14ac:dyDescent="0.25">
      <c r="AC316" s="38"/>
      <c r="AD316" s="38"/>
      <c r="AE316" s="38"/>
      <c r="AF316" s="31"/>
    </row>
    <row r="317" spans="29:32" x14ac:dyDescent="0.25">
      <c r="AC317" s="38"/>
      <c r="AD317" s="38"/>
      <c r="AE317" s="38"/>
      <c r="AF317" s="31"/>
    </row>
    <row r="318" spans="29:32" x14ac:dyDescent="0.25">
      <c r="AC318" s="38"/>
      <c r="AD318" s="38"/>
      <c r="AE318" s="38"/>
      <c r="AF318" s="31"/>
    </row>
    <row r="319" spans="29:32" x14ac:dyDescent="0.25">
      <c r="AC319" s="36"/>
      <c r="AD319" s="36"/>
      <c r="AE319" s="36"/>
      <c r="AF319" s="31"/>
    </row>
    <row r="321" spans="29:32" x14ac:dyDescent="0.25">
      <c r="AF321" s="31"/>
    </row>
    <row r="334" spans="29:32" x14ac:dyDescent="0.25">
      <c r="AC334" s="40"/>
      <c r="AD334" s="40"/>
      <c r="AE334" s="40"/>
    </row>
    <row r="335" spans="29:32" x14ac:dyDescent="0.25">
      <c r="AC335" s="35"/>
      <c r="AD335" s="35"/>
      <c r="AE335" s="35"/>
      <c r="AF335" s="31"/>
    </row>
    <row r="336" spans="29:32" x14ac:dyDescent="0.25">
      <c r="AC336" s="35"/>
      <c r="AD336" s="35"/>
      <c r="AE336" s="35"/>
      <c r="AF336" s="31"/>
    </row>
    <row r="337" spans="29:32" x14ac:dyDescent="0.25">
      <c r="AC337" s="38"/>
      <c r="AD337" s="38"/>
      <c r="AE337" s="38"/>
      <c r="AF337" s="39"/>
    </row>
    <row r="338" spans="29:32" x14ac:dyDescent="0.25">
      <c r="AC338" s="38"/>
      <c r="AD338" s="38"/>
      <c r="AE338" s="38"/>
    </row>
    <row r="339" spans="29:32" x14ac:dyDescent="0.25">
      <c r="AC339" s="38"/>
      <c r="AD339" s="38"/>
      <c r="AE339" s="38"/>
    </row>
    <row r="340" spans="29:32" x14ac:dyDescent="0.25">
      <c r="AC340" s="36"/>
      <c r="AD340" s="36"/>
      <c r="AE340" s="36"/>
    </row>
    <row r="345" spans="29:32" x14ac:dyDescent="0.25">
      <c r="AF345" s="31"/>
    </row>
    <row r="352" spans="29:32" x14ac:dyDescent="0.25">
      <c r="AC352" s="33"/>
      <c r="AD352" s="33"/>
      <c r="AE352" s="33"/>
    </row>
    <row r="353" spans="29:32" x14ac:dyDescent="0.25">
      <c r="AC353" s="51"/>
      <c r="AD353" s="51"/>
      <c r="AE353" s="51"/>
      <c r="AF353" s="39"/>
    </row>
    <row r="354" spans="29:32" x14ac:dyDescent="0.25">
      <c r="AC354" s="51"/>
      <c r="AD354" s="51"/>
      <c r="AE354" s="51"/>
      <c r="AF354" s="39"/>
    </row>
    <row r="355" spans="29:32" x14ac:dyDescent="0.25">
      <c r="AC355" s="51"/>
      <c r="AD355" s="51"/>
      <c r="AE355" s="51"/>
      <c r="AF355" s="39"/>
    </row>
    <row r="356" spans="29:32" x14ac:dyDescent="0.25">
      <c r="AC356" s="51"/>
      <c r="AD356" s="51"/>
      <c r="AE356" s="51"/>
      <c r="AF356" s="39"/>
    </row>
    <row r="357" spans="29:32" x14ac:dyDescent="0.25">
      <c r="AC357" s="51"/>
      <c r="AD357" s="51"/>
      <c r="AE357" s="51"/>
      <c r="AF357" s="39"/>
    </row>
    <row r="358" spans="29:32" x14ac:dyDescent="0.25">
      <c r="AC358" s="51"/>
      <c r="AD358" s="51"/>
      <c r="AE358" s="51"/>
    </row>
    <row r="359" spans="29:32" x14ac:dyDescent="0.25">
      <c r="AC359" s="40"/>
      <c r="AD359" s="40"/>
      <c r="AE359" s="40"/>
    </row>
    <row r="360" spans="29:32" x14ac:dyDescent="0.25">
      <c r="AF360" s="31"/>
    </row>
    <row r="361" spans="29:32" x14ac:dyDescent="0.25">
      <c r="AF361" s="31"/>
    </row>
    <row r="362" spans="29:32" x14ac:dyDescent="0.25">
      <c r="AF362" s="31"/>
    </row>
    <row r="363" spans="29:32" x14ac:dyDescent="0.25">
      <c r="AF363" s="31"/>
    </row>
    <row r="364" spans="29:32" x14ac:dyDescent="0.25">
      <c r="AF364" s="31"/>
    </row>
    <row r="367" spans="29:32" x14ac:dyDescent="0.25">
      <c r="AF367" s="31"/>
    </row>
    <row r="383" spans="32:32" x14ac:dyDescent="0.25">
      <c r="AF383" s="31"/>
    </row>
    <row r="384" spans="32:32" x14ac:dyDescent="0.25">
      <c r="AF384" s="31"/>
    </row>
    <row r="388" spans="29:32" x14ac:dyDescent="0.25">
      <c r="AF388" s="31"/>
    </row>
    <row r="390" spans="29:32" x14ac:dyDescent="0.25">
      <c r="AF390" s="39"/>
    </row>
    <row r="391" spans="29:32" x14ac:dyDescent="0.25">
      <c r="AF391" s="39"/>
    </row>
    <row r="394" spans="29:32" x14ac:dyDescent="0.25">
      <c r="AF394" s="39"/>
    </row>
    <row r="395" spans="29:32" x14ac:dyDescent="0.25">
      <c r="AC395" s="38"/>
      <c r="AD395" s="38"/>
      <c r="AE395" s="38"/>
    </row>
    <row r="396" spans="29:32" x14ac:dyDescent="0.25">
      <c r="AC396" s="52"/>
      <c r="AD396" s="52"/>
      <c r="AE396" s="52"/>
    </row>
    <row r="397" spans="29:32" x14ac:dyDescent="0.25">
      <c r="AC397" s="33"/>
      <c r="AD397" s="33"/>
      <c r="AE397" s="33"/>
    </row>
    <row r="398" spans="29:32" x14ac:dyDescent="0.25">
      <c r="AC398" s="38"/>
      <c r="AD398" s="38"/>
      <c r="AE398" s="38"/>
      <c r="AF398" s="39"/>
    </row>
    <row r="399" spans="29:32" x14ac:dyDescent="0.25">
      <c r="AC399" s="38"/>
      <c r="AD399" s="38"/>
      <c r="AE399" s="38"/>
      <c r="AF399" s="39"/>
    </row>
    <row r="400" spans="29:32" x14ac:dyDescent="0.25">
      <c r="AC400" s="36"/>
      <c r="AD400" s="36"/>
      <c r="AE400" s="36"/>
    </row>
    <row r="401" spans="29:32" x14ac:dyDescent="0.25">
      <c r="AC401" s="38"/>
      <c r="AD401" s="38"/>
      <c r="AE401" s="38"/>
      <c r="AF401" s="31"/>
    </row>
    <row r="402" spans="29:32" x14ac:dyDescent="0.25">
      <c r="AC402" s="38"/>
      <c r="AD402" s="38"/>
      <c r="AE402" s="38"/>
      <c r="AF402" s="31"/>
    </row>
    <row r="403" spans="29:32" x14ac:dyDescent="0.25">
      <c r="AC403" s="38"/>
      <c r="AD403" s="38"/>
      <c r="AE403" s="38"/>
      <c r="AF403" s="31"/>
    </row>
    <row r="404" spans="29:32" x14ac:dyDescent="0.25">
      <c r="AC404" s="36"/>
      <c r="AD404" s="36"/>
      <c r="AE404" s="36"/>
      <c r="AF404" s="31"/>
    </row>
    <row r="405" spans="29:32" x14ac:dyDescent="0.25">
      <c r="AC405" s="33"/>
      <c r="AD405" s="33"/>
      <c r="AE405" s="33"/>
    </row>
    <row r="406" spans="29:32" x14ac:dyDescent="0.25">
      <c r="AC406" s="38"/>
      <c r="AD406" s="38"/>
      <c r="AE406" s="38"/>
      <c r="AF406" s="39"/>
    </row>
    <row r="407" spans="29:32" x14ac:dyDescent="0.25">
      <c r="AC407" s="38"/>
      <c r="AD407" s="38"/>
      <c r="AE407" s="38"/>
      <c r="AF407" s="31"/>
    </row>
    <row r="408" spans="29:32" x14ac:dyDescent="0.25">
      <c r="AC408" s="38"/>
      <c r="AD408" s="38"/>
      <c r="AE408" s="38"/>
    </row>
    <row r="409" spans="29:32" x14ac:dyDescent="0.25">
      <c r="AC409" s="38"/>
      <c r="AD409" s="38"/>
      <c r="AE409" s="38"/>
    </row>
    <row r="410" spans="29:32" x14ac:dyDescent="0.25">
      <c r="AC410" s="38"/>
      <c r="AD410" s="38"/>
      <c r="AE410" s="38"/>
    </row>
    <row r="411" spans="29:32" x14ac:dyDescent="0.25">
      <c r="AC411" s="38"/>
      <c r="AD411" s="38"/>
      <c r="AE411" s="38"/>
    </row>
    <row r="412" spans="29:32" x14ac:dyDescent="0.25">
      <c r="AC412" s="38"/>
      <c r="AD412" s="38"/>
      <c r="AE412" s="38"/>
    </row>
    <row r="413" spans="29:32" x14ac:dyDescent="0.25">
      <c r="AC413" s="38"/>
      <c r="AD413" s="38"/>
      <c r="AE413" s="38"/>
    </row>
    <row r="414" spans="29:32" x14ac:dyDescent="0.25">
      <c r="AC414" s="38"/>
      <c r="AD414" s="38"/>
      <c r="AE414" s="38"/>
    </row>
    <row r="415" spans="29:32" x14ac:dyDescent="0.25">
      <c r="AC415" s="38"/>
      <c r="AD415" s="38"/>
      <c r="AE415" s="38"/>
    </row>
    <row r="417" spans="1:32" x14ac:dyDescent="0.25">
      <c r="AC417" s="35"/>
      <c r="AD417" s="35"/>
      <c r="AE417" s="35"/>
    </row>
    <row r="418" spans="1:32" x14ac:dyDescent="0.25">
      <c r="AC418" s="38"/>
      <c r="AD418" s="38"/>
      <c r="AE418" s="38"/>
      <c r="AF418" s="39"/>
    </row>
    <row r="419" spans="1:32" x14ac:dyDescent="0.25">
      <c r="AC419" s="38"/>
      <c r="AD419" s="38"/>
      <c r="AE419" s="38"/>
      <c r="AF419" s="39"/>
    </row>
    <row r="420" spans="1:32" x14ac:dyDescent="0.25">
      <c r="AC420" s="38"/>
      <c r="AD420" s="38"/>
      <c r="AE420" s="38"/>
    </row>
    <row r="425" spans="1:32" s="37" customFormat="1" ht="18" x14ac:dyDescent="0.25">
      <c r="A425" s="54"/>
      <c r="B425" s="54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8"/>
      <c r="AD425" s="38"/>
      <c r="AE425" s="38"/>
    </row>
    <row r="426" spans="1:32" s="37" customFormat="1" ht="18" x14ac:dyDescent="0.25">
      <c r="A426" s="54"/>
      <c r="B426" s="54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</row>
    <row r="427" spans="1:32" x14ac:dyDescent="0.25">
      <c r="AC427" s="38"/>
      <c r="AD427" s="38"/>
      <c r="AE427" s="38"/>
    </row>
    <row r="428" spans="1:32" x14ac:dyDescent="0.25">
      <c r="AF428" s="39"/>
    </row>
    <row r="429" spans="1:32" x14ac:dyDescent="0.25">
      <c r="AC429" s="38"/>
      <c r="AD429" s="38"/>
      <c r="AE429" s="38"/>
    </row>
    <row r="431" spans="1:32" x14ac:dyDescent="0.25">
      <c r="AC431" s="38"/>
      <c r="AD431" s="38"/>
      <c r="AE431" s="38"/>
    </row>
    <row r="433" spans="1:32" x14ac:dyDescent="0.25">
      <c r="AC433" s="38"/>
      <c r="AD433" s="38"/>
      <c r="AE433" s="38"/>
    </row>
    <row r="435" spans="1:32" x14ac:dyDescent="0.25">
      <c r="AC435" s="38"/>
      <c r="AD435" s="38"/>
      <c r="AE435" s="38"/>
    </row>
    <row r="437" spans="1:32" x14ac:dyDescent="0.25">
      <c r="AC437" s="38"/>
      <c r="AD437" s="38"/>
      <c r="AE437" s="38"/>
    </row>
    <row r="439" spans="1:32" s="32" customFormat="1" ht="18" x14ac:dyDescent="0.25">
      <c r="A439" s="54"/>
      <c r="B439" s="54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8"/>
      <c r="AD439" s="38"/>
      <c r="AE439" s="38"/>
    </row>
    <row r="441" spans="1:32" x14ac:dyDescent="0.25">
      <c r="AC441" s="38"/>
      <c r="AD441" s="38"/>
      <c r="AE441" s="38"/>
      <c r="AF441" s="39"/>
    </row>
    <row r="443" spans="1:32" x14ac:dyDescent="0.25">
      <c r="AC443" s="38"/>
      <c r="AD443" s="38"/>
      <c r="AE443" s="38"/>
    </row>
    <row r="446" spans="1:32" s="37" customFormat="1" ht="18" x14ac:dyDescent="0.25">
      <c r="A446" s="54"/>
      <c r="B446" s="54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41"/>
      <c r="AD446" s="41"/>
      <c r="AE446" s="41"/>
    </row>
    <row r="455" spans="32:32" x14ac:dyDescent="0.25">
      <c r="AF455" s="53"/>
    </row>
  </sheetData>
  <mergeCells count="852">
    <mergeCell ref="AP3:AP5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W20:Y20"/>
    <mergeCell ref="W19:Y19"/>
    <mergeCell ref="A19:B19"/>
    <mergeCell ref="C19:Q19"/>
    <mergeCell ref="R19:T19"/>
    <mergeCell ref="U19:V19"/>
    <mergeCell ref="Z19:AC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U14:V14"/>
    <mergeCell ref="W14:Y14"/>
    <mergeCell ref="Z14:AC14"/>
    <mergeCell ref="AD14:AG14"/>
    <mergeCell ref="AH14:AK14"/>
    <mergeCell ref="AL14:AO14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W24:Y24"/>
    <mergeCell ref="A24:B24"/>
    <mergeCell ref="C24:Q24"/>
    <mergeCell ref="R24:T24"/>
    <mergeCell ref="U24:V24"/>
    <mergeCell ref="Z24:AC24"/>
    <mergeCell ref="AD24:AG24"/>
    <mergeCell ref="AH24:AK24"/>
    <mergeCell ref="AL24:AO24"/>
    <mergeCell ref="AL21:AO21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W21:Y21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Q96:AZ96"/>
    <mergeCell ref="AL88:AO88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96:Y96"/>
    <mergeCell ref="Z96:AC96"/>
    <mergeCell ref="AD96:AG96"/>
    <mergeCell ref="AH96:AK96"/>
    <mergeCell ref="AL96:AO96"/>
    <mergeCell ref="AH90:AK90"/>
    <mergeCell ref="AL90:AO90"/>
    <mergeCell ref="A91:B91"/>
    <mergeCell ref="C91:Q91"/>
    <mergeCell ref="R91:T91"/>
    <mergeCell ref="U91:V91"/>
    <mergeCell ref="W91:Y91"/>
    <mergeCell ref="Z91:AC91"/>
    <mergeCell ref="A101:T101"/>
    <mergeCell ref="U101:W101"/>
    <mergeCell ref="X101:Y101"/>
    <mergeCell ref="Z101:AF101"/>
    <mergeCell ref="AG101:AJ101"/>
    <mergeCell ref="AK101:AO101"/>
    <mergeCell ref="A100:T100"/>
    <mergeCell ref="U100:W100"/>
    <mergeCell ref="X100:Y100"/>
    <mergeCell ref="Z100:AF100"/>
    <mergeCell ref="AG100:AJ100"/>
    <mergeCell ref="AK100:AO100"/>
    <mergeCell ref="U98:W98"/>
    <mergeCell ref="Z98:AF98"/>
    <mergeCell ref="AG98:AJ98"/>
    <mergeCell ref="AK98:AO98"/>
    <mergeCell ref="A99:T99"/>
    <mergeCell ref="U99:W99"/>
    <mergeCell ref="X99:Y99"/>
    <mergeCell ref="Z99:AF99"/>
    <mergeCell ref="AG99:AJ99"/>
    <mergeCell ref="AK99:AO99"/>
    <mergeCell ref="AD91:AG91"/>
    <mergeCell ref="AH91:AK91"/>
    <mergeCell ref="AL91:AO91"/>
    <mergeCell ref="A87:B87"/>
    <mergeCell ref="AD87:AG87"/>
    <mergeCell ref="AH87:AK87"/>
    <mergeCell ref="AL87:AO87"/>
    <mergeCell ref="A90:B90"/>
    <mergeCell ref="C90:Q90"/>
    <mergeCell ref="R90:T90"/>
    <mergeCell ref="U90:V90"/>
    <mergeCell ref="W90:Y90"/>
    <mergeCell ref="Z90:AC90"/>
    <mergeCell ref="AD90:AG90"/>
    <mergeCell ref="C87:Q87"/>
    <mergeCell ref="R87:T87"/>
    <mergeCell ref="U87:V87"/>
    <mergeCell ref="W87:Y87"/>
    <mergeCell ref="Z87:AC87"/>
    <mergeCell ref="A88:B88"/>
    <mergeCell ref="C88:Q88"/>
    <mergeCell ref="R88:T88"/>
    <mergeCell ref="U88:V88"/>
    <mergeCell ref="W88:Y88"/>
    <mergeCell ref="Z88:AC88"/>
    <mergeCell ref="AD88:AG88"/>
    <mergeCell ref="AH88:AK88"/>
    <mergeCell ref="A86:B86"/>
    <mergeCell ref="C86:Q86"/>
    <mergeCell ref="R86:T86"/>
    <mergeCell ref="U86:V86"/>
    <mergeCell ref="W86:Y86"/>
    <mergeCell ref="Z86:AC86"/>
    <mergeCell ref="AD86:AG86"/>
    <mergeCell ref="AH86:AK86"/>
    <mergeCell ref="AL86:AO86"/>
    <mergeCell ref="AD84:AG84"/>
    <mergeCell ref="AH84:AK84"/>
    <mergeCell ref="AL84:AO84"/>
    <mergeCell ref="A85:B85"/>
    <mergeCell ref="C85:Q85"/>
    <mergeCell ref="R85:T85"/>
    <mergeCell ref="U85:V85"/>
    <mergeCell ref="W85:Y85"/>
    <mergeCell ref="Z85:AC85"/>
    <mergeCell ref="AD85:AG85"/>
    <mergeCell ref="A84:B84"/>
    <mergeCell ref="C84:Q84"/>
    <mergeCell ref="R84:T84"/>
    <mergeCell ref="U84:V84"/>
    <mergeCell ref="W84:Y84"/>
    <mergeCell ref="Z84:AC84"/>
    <mergeCell ref="AH85:AK85"/>
    <mergeCell ref="AL85:AO85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D62:AG62"/>
    <mergeCell ref="AH62:AK62"/>
    <mergeCell ref="AL62:AO62"/>
    <mergeCell ref="A81:B81"/>
    <mergeCell ref="C81:Q81"/>
    <mergeCell ref="R81:T81"/>
    <mergeCell ref="U81:V81"/>
    <mergeCell ref="W81:Y81"/>
    <mergeCell ref="Z81:AC81"/>
    <mergeCell ref="AD81:AG81"/>
    <mergeCell ref="A62:B62"/>
    <mergeCell ref="C62:Q62"/>
    <mergeCell ref="R62:T62"/>
    <mergeCell ref="U62:V62"/>
    <mergeCell ref="W62:Y62"/>
    <mergeCell ref="Z62:AC62"/>
    <mergeCell ref="AH81:AK81"/>
    <mergeCell ref="AL81:AO81"/>
    <mergeCell ref="A63:B63"/>
    <mergeCell ref="C63:Q63"/>
    <mergeCell ref="R63:T63"/>
    <mergeCell ref="U63:V63"/>
    <mergeCell ref="W63:Y63"/>
    <mergeCell ref="Z63:AC63"/>
    <mergeCell ref="AD57:AG57"/>
    <mergeCell ref="AH57:AK57"/>
    <mergeCell ref="AL57:AO57"/>
    <mergeCell ref="A58:B58"/>
    <mergeCell ref="C58:Q58"/>
    <mergeCell ref="R58:T58"/>
    <mergeCell ref="U58:V58"/>
    <mergeCell ref="W58:Y58"/>
    <mergeCell ref="Z58:AC58"/>
    <mergeCell ref="AD58:AG58"/>
    <mergeCell ref="A57:B57"/>
    <mergeCell ref="C57:Q57"/>
    <mergeCell ref="R57:T57"/>
    <mergeCell ref="U57:V57"/>
    <mergeCell ref="W57:Y57"/>
    <mergeCell ref="Z57:AC57"/>
    <mergeCell ref="AH58:AK58"/>
    <mergeCell ref="AL58:AO58"/>
    <mergeCell ref="C53:Q53"/>
    <mergeCell ref="R53:T53"/>
    <mergeCell ref="U53:V53"/>
    <mergeCell ref="W53:Y53"/>
    <mergeCell ref="Z53:AC53"/>
    <mergeCell ref="AH54:AK54"/>
    <mergeCell ref="AL54:AO54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Z34:AC34"/>
    <mergeCell ref="AD34:AG34"/>
    <mergeCell ref="AH34:AK34"/>
    <mergeCell ref="AL34:AO34"/>
    <mergeCell ref="AD35:AG35"/>
    <mergeCell ref="AH35:AK35"/>
    <mergeCell ref="AL35:AO35"/>
    <mergeCell ref="A50:B50"/>
    <mergeCell ref="C50:Q50"/>
    <mergeCell ref="R50:T50"/>
    <mergeCell ref="U50:V50"/>
    <mergeCell ref="W50:Y50"/>
    <mergeCell ref="Z50:AC50"/>
    <mergeCell ref="AD50:AG50"/>
    <mergeCell ref="C35:Q35"/>
    <mergeCell ref="R35:T35"/>
    <mergeCell ref="U35:V35"/>
    <mergeCell ref="W35:Y35"/>
    <mergeCell ref="Z35:AC35"/>
    <mergeCell ref="AH50:AK50"/>
    <mergeCell ref="AL50:AO50"/>
    <mergeCell ref="A46:B46"/>
    <mergeCell ref="C46:Q46"/>
    <mergeCell ref="R46:T46"/>
    <mergeCell ref="A28:B28"/>
    <mergeCell ref="C28:Q28"/>
    <mergeCell ref="R28:T28"/>
    <mergeCell ref="U28:V28"/>
    <mergeCell ref="W28:Y28"/>
    <mergeCell ref="Z28:AC28"/>
    <mergeCell ref="AH32:AK32"/>
    <mergeCell ref="AL32:AO32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W30:Y30"/>
    <mergeCell ref="Z30:AC30"/>
    <mergeCell ref="AD30:AG30"/>
    <mergeCell ref="AD28:AG28"/>
    <mergeCell ref="AH28:AK28"/>
    <mergeCell ref="AL28:AO28"/>
    <mergeCell ref="C32:Q32"/>
    <mergeCell ref="R32:T32"/>
    <mergeCell ref="U32:V32"/>
    <mergeCell ref="W32:Y32"/>
    <mergeCell ref="Z32:AC32"/>
    <mergeCell ref="AD32:AG32"/>
    <mergeCell ref="AH30:AK30"/>
    <mergeCell ref="AL30:AO30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D20:AG20"/>
    <mergeCell ref="AH20:AK20"/>
    <mergeCell ref="AL20:AO20"/>
    <mergeCell ref="A25:B25"/>
    <mergeCell ref="C25:Q25"/>
    <mergeCell ref="R25:T25"/>
    <mergeCell ref="U25:V25"/>
    <mergeCell ref="W25:Y25"/>
    <mergeCell ref="Z25:AC25"/>
    <mergeCell ref="AD25:AG25"/>
    <mergeCell ref="A20:B20"/>
    <mergeCell ref="C20:Q20"/>
    <mergeCell ref="R20:T20"/>
    <mergeCell ref="U20:V20"/>
    <mergeCell ref="Z20:AC20"/>
    <mergeCell ref="AH25:AK25"/>
    <mergeCell ref="AL25:AO25"/>
    <mergeCell ref="A21:B21"/>
    <mergeCell ref="C21:Q21"/>
    <mergeCell ref="R21:T21"/>
    <mergeCell ref="U21:V21"/>
    <mergeCell ref="Z21:AC21"/>
    <mergeCell ref="AD21:AG21"/>
    <mergeCell ref="AH21:AK21"/>
    <mergeCell ref="AD19:AG19"/>
    <mergeCell ref="AH19:AK19"/>
    <mergeCell ref="AL19:AO19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Z33:AC33"/>
    <mergeCell ref="AD33:AG33"/>
    <mergeCell ref="AH33:AK33"/>
    <mergeCell ref="AL33:AO33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Z56:AC56"/>
    <mergeCell ref="AD56:AG56"/>
    <mergeCell ref="AH56:AK56"/>
    <mergeCell ref="AL56:AO56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D53:AG53"/>
    <mergeCell ref="AH53:AK53"/>
    <mergeCell ref="AL53:AO53"/>
    <mergeCell ref="A54:B54"/>
    <mergeCell ref="C54:Q54"/>
    <mergeCell ref="R54:T54"/>
    <mergeCell ref="U54:V54"/>
    <mergeCell ref="W54:Y54"/>
    <mergeCell ref="Z54:AC54"/>
    <mergeCell ref="AD54:AG54"/>
    <mergeCell ref="A53:B53"/>
    <mergeCell ref="Z61:AC61"/>
    <mergeCell ref="AD61:AG61"/>
    <mergeCell ref="AH61:AK61"/>
    <mergeCell ref="AL61:AO61"/>
    <mergeCell ref="A59:B59"/>
    <mergeCell ref="C59:Q59"/>
    <mergeCell ref="R59:T59"/>
    <mergeCell ref="U59:V59"/>
    <mergeCell ref="W59:Y59"/>
    <mergeCell ref="Z59:AC59"/>
    <mergeCell ref="AD59:AG59"/>
    <mergeCell ref="AH59:AK59"/>
    <mergeCell ref="AL59:AO59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A35:B35"/>
    <mergeCell ref="A34:B34"/>
    <mergeCell ref="A33:B33"/>
    <mergeCell ref="A32:B32"/>
    <mergeCell ref="A61:B61"/>
    <mergeCell ref="C61:Q61"/>
    <mergeCell ref="R61:T61"/>
    <mergeCell ref="U61:V61"/>
    <mergeCell ref="W61:Y61"/>
    <mergeCell ref="A56:B56"/>
    <mergeCell ref="C56:Q56"/>
    <mergeCell ref="R56:T56"/>
    <mergeCell ref="U56:V56"/>
    <mergeCell ref="W56:Y56"/>
    <mergeCell ref="C33:Q33"/>
    <mergeCell ref="R33:T33"/>
    <mergeCell ref="U33:V33"/>
    <mergeCell ref="W33:Y33"/>
    <mergeCell ref="C34:Q34"/>
    <mergeCell ref="R34:T34"/>
    <mergeCell ref="U34:V34"/>
    <mergeCell ref="W34:Y34"/>
    <mergeCell ref="U46:V46"/>
    <mergeCell ref="W46:Y46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D46:AG46"/>
    <mergeCell ref="AH46:AK46"/>
    <mergeCell ref="AL46:AO46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Z46:AC46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AD63:AG63"/>
    <mergeCell ref="AH63:AK63"/>
    <mergeCell ref="AL63:AO63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W94:Y94"/>
    <mergeCell ref="Z94:AC94"/>
    <mergeCell ref="AD94:AG94"/>
    <mergeCell ref="AH94:AK94"/>
    <mergeCell ref="AL94:AO94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103:AO104"/>
    <mergeCell ref="A107:AO108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94:B94"/>
    <mergeCell ref="C94:Q94"/>
    <mergeCell ref="R94:T94"/>
    <mergeCell ref="U94:V94"/>
  </mergeCells>
  <phoneticPr fontId="4" type="noConversion"/>
  <conditionalFormatting sqref="A254">
    <cfRule type="containsText" dxfId="0" priority="1" operator="containsText" text="CHYBA. Doplň Buňku G15 v záložce Doplň">
      <formula>NOT(ISERROR(SEARCH("CHYBA. Doplň Buňku G15 v záložce Doplň",A254)))</formula>
    </cfRule>
  </conditionalFormatting>
  <dataValidations disablePrompts="1" count="2">
    <dataValidation errorStyle="warning" allowBlank="1" showInputMessage="1" error="Are you sure? " sqref="B260:B262 B266 A257:A266 B263:AE263 A268:AE274"/>
    <dataValidation errorStyle="warning" allowBlank="1" showInputMessage="1" showErrorMessage="1" error="Are you sure? " sqref="A267:AE267 A254:AE256"/>
  </dataValidations>
  <pageMargins left="0.78740157480314965" right="0.73958333333333337" top="0.98425196850393704" bottom="0.98425196850393704" header="0.31496062992125984" footer="0.31496062992125984"/>
  <pageSetup paperSize="9" scale="99" orientation="landscape" horizontalDpi="4294967293" verticalDpi="4294967293" r:id="rId1"/>
  <headerFooter differentFirst="1">
    <oddHeader xml:space="preserve">&amp;L&amp;"-,Obyčejné"&amp;10&amp;K00-033
</oddHead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Windows User</cp:lastModifiedBy>
  <cp:lastPrinted>2024-05-16T04:19:43Z</cp:lastPrinted>
  <dcterms:created xsi:type="dcterms:W3CDTF">2022-04-28T07:59:58Z</dcterms:created>
  <dcterms:modified xsi:type="dcterms:W3CDTF">2024-08-28T17:59:13Z</dcterms:modified>
</cp:coreProperties>
</file>