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\pod vezi\ZS Jáchymov\rozpocty rozdeleny na mistnosti\"/>
    </mc:Choice>
  </mc:AlternateContent>
  <xr:revisionPtr revIDLastSave="0" documentId="8_{4462EF40-A55C-40A0-A349-AD8509B8E3F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0 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'20 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'20 4 Pol'!$A$1:$Y$22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G42" i="1"/>
  <c r="F42" i="1"/>
  <c r="G41" i="1"/>
  <c r="F41" i="1"/>
  <c r="G39" i="1"/>
  <c r="F39" i="1"/>
  <c r="G21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AF21" i="12" s="1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G8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AE21" i="12"/>
  <c r="I20" i="1"/>
  <c r="I19" i="1"/>
  <c r="I18" i="1"/>
  <c r="I17" i="1"/>
  <c r="I16" i="1"/>
  <c r="I54" i="1"/>
  <c r="J53" i="1"/>
  <c r="J54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A26" i="1" l="1"/>
  <c r="G26" i="1"/>
  <c r="A23" i="1"/>
  <c r="G28" i="1"/>
  <c r="M17" i="12"/>
  <c r="M8" i="12" s="1"/>
  <c r="I21" i="1"/>
  <c r="J39" i="1"/>
  <c r="J43" i="1" s="1"/>
  <c r="J42" i="1"/>
  <c r="J41" i="1"/>
  <c r="H4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Kubík</author>
  </authors>
  <commentList>
    <comment ref="S6" authorId="0" shapeId="0" xr:uid="{5D120EFC-1662-48FB-AA9E-DBECE7C29E0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BA0B4AD-ECC8-4FB6-BFC8-38F54414D79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<sst xmlns="http://schemas.openxmlformats.org/spreadsheetml/2006/main" count="193" uniqueCount="122">
  <si>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</si>
  <si>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</si>
  <si>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</si>
  <si>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</si>
  <si>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</si>
  <si>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</si>
  <si>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</si>
  <si>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</si>
  <si>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</si>
  <si>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</si>
  <si>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</si>
  <si>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</si>
  <si>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</si>
  <si>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</si>
  <si>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</si>
  <si>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</si>
  <si>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</si>
  <si>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</si>
  <si>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</si>
  <si>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</si>
  <si>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</si>
  <si>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</si>
  <si>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</si>
  <si>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</si>
  <si>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</si>
  <si>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</si>
  <si>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</si>
  <si>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</si>
  <si>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</si>
  <si>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</si>
  <si>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</si>
  <si>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</si>
  <si>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</si>
  <si>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</si>
  <si>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</si>
  <si>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</si>
  <si>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</si>
  <si>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</si>
  <si>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</si>
  <si>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</si>
  <si>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</si>
  <si>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</si>
  <si>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</si>
  <si>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4</t>
  </si>
  <si>
    <t>rozvaděč RH</t>
  </si>
  <si>
    <t>20</t>
  </si>
  <si>
    <t>ZŠ Jáchymov</t>
  </si>
  <si>
    <t>Objekt:</t>
  </si>
  <si>
    <t>Rozpočet:</t>
  </si>
  <si>
    <t>02</t>
  </si>
  <si>
    <t>Základní školy</t>
  </si>
  <si>
    <t>Stavba</t>
  </si>
  <si>
    <t>Stavební objekt</t>
  </si>
  <si>
    <t>Celkem za stavbu</t>
  </si>
  <si>
    <t>CZK</t>
  </si>
  <si>
    <t>#POPS</t>
  </si>
  <si>
    <t>Popis stavby: 02 - Základní školy</t>
  </si>
  <si>
    <t>#POPO</t>
  </si>
  <si>
    <t>Popis objektu: 20 - ZŠ Jáchymov</t>
  </si>
  <si>
    <t>#POPR</t>
  </si>
  <si>
    <t>Popis rozpočtu: 4 - rozvaděč RH</t>
  </si>
  <si>
    <t>Rekapitulace dílů</t>
  </si>
  <si>
    <t>Typ dílu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</si>
  <si>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</si>
  <si>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</si>
  <si>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</si>
  <si>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</si>
  <si>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</si>
  <si>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</si>
  <si>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</si>
  <si>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</si>
  <si>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</si>
  <si>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</si>
  <si>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</si>
  <si>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</si>
  <si>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</si>
  <si>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</si>
  <si>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</si>
  <si>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</si>
  <si>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</si>
  <si>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</si>
  <si>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</si>
  <si>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</si>
  <si>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</si>
  <si>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</si>
  <si>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</si>
  <si>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</si>
  <si>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</si>
  <si>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</si>
  <si>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</si>
  <si>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</si>
  <si>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</si>
  <si>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</si>
  <si>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</si>
  <si>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</si>
  <si>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</si>
  <si>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</si>
  <si>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Rozvaděč modulární, RH</t>
  </si>
  <si>
    <t>kpl</t>
  </si>
  <si>
    <t>Vlastní</t>
  </si>
  <si>
    <t>Indiv</t>
  </si>
  <si>
    <t>Specifikace</t>
  </si>
  <si>
    <t>Běžná</t>
  </si>
  <si>
    <t>POL3_0</t>
  </si>
  <si>
    <t>úprava stávajícího rozvaděče (výměna a doplnění přístrojů)</t>
  </si>
  <si>
    <t>POP</t>
  </si>
  <si>
    <t>2</t>
  </si>
  <si>
    <t>Proud.chránič s jističem, RH</t>
  </si>
  <si>
    <t>ks</t>
  </si>
  <si>
    <t>2p, 10A, 0,03mA, char.B (tabule)</t>
  </si>
  <si>
    <t>3</t>
  </si>
  <si>
    <t>2p, 10A, 0,03mA, char.C (osvětlení)</t>
  </si>
  <si>
    <t>2p, 16A, 0,03mA, char.B (zásuvky)</t>
  </si>
  <si>
    <t>5</t>
  </si>
  <si>
    <t>Pomocný materiál, RH</t>
  </si>
  <si>
    <t>do rozvaděče (svorky, lišty, popis…)</t>
  </si>
  <si>
    <t>6</t>
  </si>
  <si>
    <t>Revize, montáž rozvaděče, RH</t>
  </si>
  <si>
    <t>Práce</t>
  </si>
  <si>
    <t>POL1_1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</si>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</sst>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XwnB8Zv4MSu642BOtBXR5AqEXbN1QkpNuSFzxedQUHjuDEIjuVY/zvfN1Q8fnD2goA/IbB8lfdFvED8qDqkVWg==" saltValue="+acO2urRDJj8Nsm+736pL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4445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SUMIF(F53:F53,A16,I53:I53)+SUMIF(F53:F53,"PSU",I53:I53)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SUMIF(F53:F53,A17,I53:I53)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SUMIF(F53:F53,A18,I53:I53)</f>
        <v>0</v>
      </c>
      <c r="J18" s="85"/>
    </row>
    <row r="19" spans="1:10" ht="23.25" customHeight="1" x14ac:dyDescent="0.2">
      <c r="A19" s="196" t="s">
        <v>65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SUMIF(F53:F53,A19,I53:I53)</f>
        <v>0</v>
      </c>
      <c r="J19" s="85"/>
    </row>
    <row r="20" spans="1:10" ht="23.25" customHeight="1" x14ac:dyDescent="0.2">
      <c r="A20" s="196" t="s">
        <v>66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SUMIF(F53:F53,A20,I53:I53)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'20 4 Pol'!AE21</f>
        <v>0</v>
      </c>
      <c r="G39" s="149">
        <f>'20 4 Pol'!AF21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'20 4 Pol'!AE21</f>
        <v>0</v>
      </c>
      <c r="G41" s="155">
        <f>'20 4 Pol'!AF21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'20 4 Pol'!AE21</f>
        <v>0</v>
      </c>
      <c r="G42" s="150">
        <f>'20 4 Pol'!AF21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'20 4 Pol'!G8</f>
        <v>0</v>
      </c>
      <c r="J53" s="189" t="str">
        <f>IF(I54=0,"",I53/I54*100)</f>
        <v/>
      </c>
    </row>
    <row r="54" spans="1:10" ht="25.5" customHeight="1" x14ac:dyDescent="0.2">
      <c r="A54" s="179"/>
      <c r="B54" s="186" t="s">
        <v>1</v>
      </c>
      <c r="C54" s="187"/>
      <c r="D54" s="188"/>
      <c r="E54" s="188"/>
      <c r="F54" s="194"/>
      <c r="G54" s="195"/>
      <c r="H54" s="195"/>
      <c r="I54" s="195">
        <f>I53</f>
        <v>0</v>
      </c>
      <c r="J54" s="190" t="str">
        <f>J53</f>
        <v/>
      </c>
    </row>
    <row r="55" spans="1:10" x14ac:dyDescent="0.2">
      <c r="F55" s="135"/>
      <c r="G55" s="135"/>
      <c r="H55" s="135"/>
      <c r="I55" s="135"/>
      <c r="J55" s="191"/>
    </row>
    <row r="56" spans="1:10" x14ac:dyDescent="0.2">
      <c r="F56" s="135"/>
      <c r="G56" s="135"/>
      <c r="H56" s="135"/>
      <c r="I56" s="135"/>
      <c r="J56" s="191"/>
    </row>
    <row r="57" spans="1:10" x14ac:dyDescent="0.2">
      <c r="F57" s="135"/>
      <c r="G57" s="135"/>
      <c r="H57" s="135"/>
      <c r="I57" s="135"/>
      <c r="J57" s="191"/>
    </row>
  </sheetData>
  <sheetProtection algorithmName="SHA-512" hashValue="nLz6TJLkFxuPO3x5OMwyOLARWGqfC6AEtHCe0bJ1vxpiBQMQwyGNRfq6HH2h4t1S0GYqdjxzRFoYmdCp78rRBQ==" saltValue="+8GFBn2QzbGorG8oyjm1V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dLoh0J24/jLSMWIR9X9H9HhKXgISteLmDqoCBL2HWMtxKwrDYkFuFIJTOT5O6c1UdZg5tnCCUnx4423NcXWmZg==" saltValue="C5T6+NA3bVwBePnkvZMr3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B038C-1713-4CE7-8BFC-D543B61A89B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67</v>
      </c>
      <c r="B1" s="197"/>
      <c r="C1" s="197"/>
      <c r="D1" s="197"/>
      <c r="E1" s="197"/>
      <c r="F1" s="197"/>
      <c r="G1" s="197"/>
      <c r="AG1" t="s">
        <v>68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69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69</v>
      </c>
      <c r="AG3" t="s">
        <v>70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71</v>
      </c>
    </row>
    <row r="5" spans="1:60" x14ac:dyDescent="0.2">
      <c r="D5" s="10"/>
    </row>
    <row r="6" spans="1:60" ht="38.25" x14ac:dyDescent="0.2">
      <c r="A6" s="208" t="s">
        <v>72</v>
      </c>
      <c r="B6" s="210" t="s">
        <v>73</v>
      </c>
      <c r="C6" s="210" t="s">
        <v>74</v>
      </c>
      <c r="D6" s="209" t="s">
        <v>75</v>
      </c>
      <c r="E6" s="208" t="s">
        <v>76</v>
      </c>
      <c r="F6" s="207" t="s">
        <v>77</v>
      </c>
      <c r="G6" s="208" t="s">
        <v>29</v>
      </c>
      <c r="H6" s="211" t="s">
        <v>30</v>
      </c>
      <c r="I6" s="211" t="s">
        <v>78</v>
      </c>
      <c r="J6" s="211" t="s">
        <v>31</v>
      </c>
      <c r="K6" s="211" t="s">
        <v>79</v>
      </c>
      <c r="L6" s="211" t="s">
        <v>80</v>
      </c>
      <c r="M6" s="211" t="s">
        <v>81</v>
      </c>
      <c r="N6" s="211" t="s">
        <v>82</v>
      </c>
      <c r="O6" s="211" t="s">
        <v>83</v>
      </c>
      <c r="P6" s="211" t="s">
        <v>84</v>
      </c>
      <c r="Q6" s="211" t="s">
        <v>85</v>
      </c>
      <c r="R6" s="211" t="s">
        <v>86</v>
      </c>
      <c r="S6" s="211" t="s">
        <v>87</v>
      </c>
      <c r="T6" s="211" t="s">
        <v>88</v>
      </c>
      <c r="U6" s="211" t="s">
        <v>89</v>
      </c>
      <c r="V6" s="211" t="s">
        <v>90</v>
      </c>
      <c r="W6" s="211" t="s">
        <v>91</v>
      </c>
      <c r="X6" s="211" t="s">
        <v>92</v>
      </c>
      <c r="Y6" s="211" t="s">
        <v>93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94</v>
      </c>
      <c r="B8" s="225" t="s">
        <v>63</v>
      </c>
      <c r="C8" s="239" t="s">
        <v>64</v>
      </c>
      <c r="D8" s="226"/>
      <c r="E8" s="227"/>
      <c r="F8" s="228"/>
      <c r="G8" s="228">
        <f>SUMIF(AG9:AG19,"&lt;&gt;NOR",G9:G19)</f>
        <v>0</v>
      </c>
      <c r="H8" s="228"/>
      <c r="I8" s="228">
        <f>SUM(I9:I19)</f>
        <v>0</v>
      </c>
      <c r="J8" s="228"/>
      <c r="K8" s="228">
        <f>SUM(K9:K19)</f>
        <v>0</v>
      </c>
      <c r="L8" s="228"/>
      <c r="M8" s="228">
        <f>SUM(M9:M19)</f>
        <v>0</v>
      </c>
      <c r="N8" s="227"/>
      <c r="O8" s="227">
        <f>SUM(O9:O19)</f>
        <v>0</v>
      </c>
      <c r="P8" s="227"/>
      <c r="Q8" s="227">
        <f>SUM(Q9:Q19)</f>
        <v>0</v>
      </c>
      <c r="R8" s="228"/>
      <c r="S8" s="228"/>
      <c r="T8" s="229"/>
      <c r="U8" s="223"/>
      <c r="V8" s="223">
        <f>SUM(V9:V19)</f>
        <v>0</v>
      </c>
      <c r="W8" s="223"/>
      <c r="X8" s="223"/>
      <c r="Y8" s="223"/>
      <c r="AG8" t="s">
        <v>95</v>
      </c>
    </row>
    <row r="9" spans="1:60" outlineLevel="1" x14ac:dyDescent="0.2">
      <c r="A9" s="231">
        <v>1</v>
      </c>
      <c r="B9" s="232" t="s">
        <v>96</v>
      </c>
      <c r="C9" s="240" t="s">
        <v>97</v>
      </c>
      <c r="D9" s="233" t="s">
        <v>98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99</v>
      </c>
      <c r="T9" s="237" t="s">
        <v>100</v>
      </c>
      <c r="U9" s="222">
        <v>0</v>
      </c>
      <c r="V9" s="222">
        <f>ROUND(E9*U9,2)</f>
        <v>0</v>
      </c>
      <c r="W9" s="222"/>
      <c r="X9" s="222" t="s">
        <v>101</v>
      </c>
      <c r="Y9" s="222" t="s">
        <v>102</v>
      </c>
      <c r="Z9" s="212"/>
      <c r="AA9" s="212"/>
      <c r="AB9" s="212"/>
      <c r="AC9" s="212"/>
      <c r="AD9" s="212"/>
      <c r="AE9" s="212"/>
      <c r="AF9" s="212"/>
      <c r="AG9" s="212" t="s">
        <v>103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1" t="s">
        <v>104</v>
      </c>
      <c r="D10" s="238"/>
      <c r="E10" s="238"/>
      <c r="F10" s="238"/>
      <c r="G10" s="238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105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1">
        <v>2</v>
      </c>
      <c r="B11" s="232" t="s">
        <v>106</v>
      </c>
      <c r="C11" s="240" t="s">
        <v>107</v>
      </c>
      <c r="D11" s="233" t="s">
        <v>108</v>
      </c>
      <c r="E11" s="234">
        <v>2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6"/>
      <c r="S11" s="236" t="s">
        <v>99</v>
      </c>
      <c r="T11" s="237" t="s">
        <v>100</v>
      </c>
      <c r="U11" s="222">
        <v>0</v>
      </c>
      <c r="V11" s="222">
        <f>ROUND(E11*U11,2)</f>
        <v>0</v>
      </c>
      <c r="W11" s="222"/>
      <c r="X11" s="222" t="s">
        <v>101</v>
      </c>
      <c r="Y11" s="222" t="s">
        <v>102</v>
      </c>
      <c r="Z11" s="212"/>
      <c r="AA11" s="212"/>
      <c r="AB11" s="212"/>
      <c r="AC11" s="212"/>
      <c r="AD11" s="212"/>
      <c r="AE11" s="212"/>
      <c r="AF11" s="212"/>
      <c r="AG11" s="212" t="s">
        <v>103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">
      <c r="A12" s="219"/>
      <c r="B12" s="220"/>
      <c r="C12" s="241" t="s">
        <v>109</v>
      </c>
      <c r="D12" s="238"/>
      <c r="E12" s="238"/>
      <c r="F12" s="238"/>
      <c r="G12" s="238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105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1">
        <v>3</v>
      </c>
      <c r="B13" s="232" t="s">
        <v>110</v>
      </c>
      <c r="C13" s="240" t="s">
        <v>107</v>
      </c>
      <c r="D13" s="233" t="s">
        <v>108</v>
      </c>
      <c r="E13" s="234">
        <v>3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6"/>
      <c r="S13" s="236" t="s">
        <v>99</v>
      </c>
      <c r="T13" s="237" t="s">
        <v>100</v>
      </c>
      <c r="U13" s="222">
        <v>0</v>
      </c>
      <c r="V13" s="222">
        <f>ROUND(E13*U13,2)</f>
        <v>0</v>
      </c>
      <c r="W13" s="222"/>
      <c r="X13" s="222" t="s">
        <v>101</v>
      </c>
      <c r="Y13" s="222" t="s">
        <v>102</v>
      </c>
      <c r="Z13" s="212"/>
      <c r="AA13" s="212"/>
      <c r="AB13" s="212"/>
      <c r="AC13" s="212"/>
      <c r="AD13" s="212"/>
      <c r="AE13" s="212"/>
      <c r="AF13" s="212"/>
      <c r="AG13" s="212" t="s">
        <v>103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41" t="s">
        <v>111</v>
      </c>
      <c r="D14" s="238"/>
      <c r="E14" s="238"/>
      <c r="F14" s="238"/>
      <c r="G14" s="238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105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1">
        <v>4</v>
      </c>
      <c r="B15" s="232" t="s">
        <v>43</v>
      </c>
      <c r="C15" s="240" t="s">
        <v>107</v>
      </c>
      <c r="D15" s="233" t="s">
        <v>108</v>
      </c>
      <c r="E15" s="234">
        <v>5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99</v>
      </c>
      <c r="T15" s="237" t="s">
        <v>100</v>
      </c>
      <c r="U15" s="222">
        <v>0</v>
      </c>
      <c r="V15" s="222">
        <f>ROUND(E15*U15,2)</f>
        <v>0</v>
      </c>
      <c r="W15" s="222"/>
      <c r="X15" s="222" t="s">
        <v>101</v>
      </c>
      <c r="Y15" s="222" t="s">
        <v>102</v>
      </c>
      <c r="Z15" s="212"/>
      <c r="AA15" s="212"/>
      <c r="AB15" s="212"/>
      <c r="AC15" s="212"/>
      <c r="AD15" s="212"/>
      <c r="AE15" s="212"/>
      <c r="AF15" s="212"/>
      <c r="AG15" s="212" t="s">
        <v>103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41" t="s">
        <v>112</v>
      </c>
      <c r="D16" s="238"/>
      <c r="E16" s="238"/>
      <c r="F16" s="238"/>
      <c r="G16" s="238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105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1">
        <v>5</v>
      </c>
      <c r="B17" s="232" t="s">
        <v>113</v>
      </c>
      <c r="C17" s="240" t="s">
        <v>114</v>
      </c>
      <c r="D17" s="233" t="s">
        <v>98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6"/>
      <c r="S17" s="236" t="s">
        <v>99</v>
      </c>
      <c r="T17" s="237" t="s">
        <v>100</v>
      </c>
      <c r="U17" s="222">
        <v>0</v>
      </c>
      <c r="V17" s="222">
        <f>ROUND(E17*U17,2)</f>
        <v>0</v>
      </c>
      <c r="W17" s="222"/>
      <c r="X17" s="222" t="s">
        <v>101</v>
      </c>
      <c r="Y17" s="222" t="s">
        <v>102</v>
      </c>
      <c r="Z17" s="212"/>
      <c r="AA17" s="212"/>
      <c r="AB17" s="212"/>
      <c r="AC17" s="212"/>
      <c r="AD17" s="212"/>
      <c r="AE17" s="212"/>
      <c r="AF17" s="212"/>
      <c r="AG17" s="212" t="s">
        <v>103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41" t="s">
        <v>115</v>
      </c>
      <c r="D18" s="238"/>
      <c r="E18" s="238"/>
      <c r="F18" s="238"/>
      <c r="G18" s="238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105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31">
        <v>6</v>
      </c>
      <c r="B19" s="232" t="s">
        <v>116</v>
      </c>
      <c r="C19" s="240" t="s">
        <v>117</v>
      </c>
      <c r="D19" s="233" t="s">
        <v>98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99</v>
      </c>
      <c r="T19" s="237" t="s">
        <v>100</v>
      </c>
      <c r="U19" s="222">
        <v>0</v>
      </c>
      <c r="V19" s="222">
        <f>ROUND(E19*U19,2)</f>
        <v>0</v>
      </c>
      <c r="W19" s="222"/>
      <c r="X19" s="222" t="s">
        <v>118</v>
      </c>
      <c r="Y19" s="222" t="s">
        <v>102</v>
      </c>
      <c r="Z19" s="212"/>
      <c r="AA19" s="212"/>
      <c r="AB19" s="212"/>
      <c r="AC19" s="212"/>
      <c r="AD19" s="212"/>
      <c r="AE19" s="212"/>
      <c r="AF19" s="212"/>
      <c r="AG19" s="212" t="s">
        <v>119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3"/>
      <c r="B20" s="4"/>
      <c r="C20" s="24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12</v>
      </c>
      <c r="AF20">
        <v>21</v>
      </c>
      <c r="AG20" t="s">
        <v>80</v>
      </c>
    </row>
    <row r="21" spans="1:60" x14ac:dyDescent="0.2">
      <c r="A21" s="215"/>
      <c r="B21" s="216" t="s">
        <v>29</v>
      </c>
      <c r="C21" s="243"/>
      <c r="D21" s="217"/>
      <c r="E21" s="218"/>
      <c r="F21" s="218"/>
      <c r="G21" s="230">
        <f>G8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120</v>
      </c>
    </row>
    <row r="22" spans="1:60" x14ac:dyDescent="0.2">
      <c r="C22" s="244"/>
      <c r="D22" s="10"/>
      <c r="AG22" t="s">
        <v>121</v>
      </c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ycakdkwK2wIRJ9T62KmEFXPjQxvu2npy+F3jJPFdkT0FIYYC/dOj6596AE2Lj48Z0ppCR4Nj5jPeHOxbs/apg==" saltValue="3p2GLH0o2NBcRvIsJJnnCQ==" spinCount="100000" sheet="1" formatRows="0"/>
  <mergeCells count="9">
    <mergeCell ref="C14:G14"/>
    <mergeCell ref="C16:G16"/>
    <mergeCell ref="C18:G18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20 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'20 4 Pol'!Názvy_tisku</vt:lpstr>
      <vt:lpstr>oadresa</vt:lpstr>
      <vt:lpstr>Stavba!Objednatel</vt:lpstr>
      <vt:lpstr>Stavba!Objekt</vt:lpstr>
      <vt:lpstr>'20 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Kubík</dc:creator>
  <cp:lastModifiedBy>Radek Kubík</cp:lastModifiedBy>
  <cp:lastPrinted>2019-03-19T12:27:02Z</cp:lastPrinted>
  <dcterms:created xsi:type="dcterms:W3CDTF">2009-04-08T07:15:50Z</dcterms:created>
  <dcterms:modified xsi:type="dcterms:W3CDTF">2024-05-10T07:49:58Z</dcterms:modified>
</cp:coreProperties>
</file>