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4 - Komunikace pro pěší" sheetId="2" r:id="rId2"/>
    <sheet name="SO 101 - Komunikace v oby..." sheetId="3" r:id="rId3"/>
    <sheet name="SO 423 - Rozvody VO - Pok..." sheetId="4" r:id="rId4"/>
    <sheet name="SO 801 - Vegetační úpravy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 104 - Komunikace pro pěší'!$C$85:$K$201</definedName>
    <definedName name="_xlnm.Print_Area" localSheetId="1">'SO 104 - Komunikace pro pěší'!$C$4:$J$39,'SO 104 - Komunikace pro pěší'!$C$45:$J$67,'SO 104 - Komunikace pro pěší'!$C$73:$K$201</definedName>
    <definedName name="_xlnm.Print_Titles" localSheetId="1">'SO 104 - Komunikace pro pěší'!$85:$85</definedName>
    <definedName name="_xlnm._FilterDatabase" localSheetId="2" hidden="1">'SO 101 - Komunikace v oby...'!$C$85:$K$221</definedName>
    <definedName name="_xlnm.Print_Area" localSheetId="2">'SO 101 - Komunikace v oby...'!$C$4:$J$39,'SO 101 - Komunikace v oby...'!$C$45:$J$67,'SO 101 - Komunikace v oby...'!$C$73:$K$221</definedName>
    <definedName name="_xlnm.Print_Titles" localSheetId="2">'SO 101 - Komunikace v oby...'!$85:$85</definedName>
    <definedName name="_xlnm._FilterDatabase" localSheetId="3" hidden="1">'SO 423 - Rozvody VO - Pok...'!$C$83:$K$120</definedName>
    <definedName name="_xlnm.Print_Area" localSheetId="3">'SO 423 - Rozvody VO - Pok...'!$C$4:$J$39,'SO 423 - Rozvody VO - Pok...'!$C$45:$J$65,'SO 423 - Rozvody VO - Pok...'!$C$71:$K$120</definedName>
    <definedName name="_xlnm.Print_Titles" localSheetId="3">'SO 423 - Rozvody VO - Pok...'!$83:$83</definedName>
    <definedName name="_xlnm._FilterDatabase" localSheetId="4" hidden="1">'SO 801 - Vegetační úpravy'!$C$80:$K$158</definedName>
    <definedName name="_xlnm.Print_Area" localSheetId="4">'SO 801 - Vegetační úpravy'!$C$4:$J$39,'SO 801 - Vegetační úpravy'!$C$45:$J$62,'SO 801 - Vegetační úpravy'!$C$68:$K$158</definedName>
    <definedName name="_xlnm.Print_Titles" localSheetId="4">'SO 801 - Vegetační úpravy'!$80:$80</definedName>
    <definedName name="_xlnm._FilterDatabase" localSheetId="5" hidden="1">'VRN - Vedlejší rozpočtové...'!$C$81:$K$93</definedName>
    <definedName name="_xlnm.Print_Area" localSheetId="5">'VRN - Vedlejší rozpočtové...'!$C$4:$J$39,'VRN - Vedlejší rozpočtové...'!$C$45:$J$63,'VRN - Vedlejší rozpočtové...'!$C$69:$K$93</definedName>
    <definedName name="_xlnm.Print_Titles" localSheetId="5">'VRN - Vedlejší rozpočtové...'!$81:$81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90"/>
  <c r="BH90"/>
  <c r="BG90"/>
  <c r="BF90"/>
  <c r="T90"/>
  <c r="T89"/>
  <c r="R90"/>
  <c r="R89"/>
  <c r="P90"/>
  <c r="P89"/>
  <c r="BI85"/>
  <c r="BH85"/>
  <c r="BG85"/>
  <c r="BF85"/>
  <c r="T85"/>
  <c r="T84"/>
  <c r="T83"/>
  <c r="T82"/>
  <c r="R85"/>
  <c r="R84"/>
  <c r="R83"/>
  <c r="R82"/>
  <c r="P85"/>
  <c r="P84"/>
  <c r="P83"/>
  <c r="P82"/>
  <c i="1" r="AU59"/>
  <c i="6" r="J78"/>
  <c r="F78"/>
  <c r="F76"/>
  <c r="E74"/>
  <c r="J54"/>
  <c r="F54"/>
  <c r="F52"/>
  <c r="E50"/>
  <c r="J24"/>
  <c r="E24"/>
  <c r="J79"/>
  <c r="J23"/>
  <c r="J18"/>
  <c r="E18"/>
  <c r="F55"/>
  <c r="J17"/>
  <c r="J12"/>
  <c r="J52"/>
  <c r="E7"/>
  <c r="E72"/>
  <c i="5" r="J37"/>
  <c r="J36"/>
  <c i="1" r="AY58"/>
  <c i="5" r="J35"/>
  <c i="1" r="AX58"/>
  <c i="5" r="BI155"/>
  <c r="BH155"/>
  <c r="BG155"/>
  <c r="BF155"/>
  <c r="T155"/>
  <c r="R155"/>
  <c r="P155"/>
  <c r="BI151"/>
  <c r="BH151"/>
  <c r="BG151"/>
  <c r="BF151"/>
  <c r="T151"/>
  <c r="R151"/>
  <c r="P151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R94"/>
  <c r="P94"/>
  <c r="BI88"/>
  <c r="BH88"/>
  <c r="BG88"/>
  <c r="BF88"/>
  <c r="T88"/>
  <c r="R88"/>
  <c r="P88"/>
  <c r="BI84"/>
  <c r="BH84"/>
  <c r="BG84"/>
  <c r="BF84"/>
  <c r="T84"/>
  <c r="R84"/>
  <c r="P84"/>
  <c r="J77"/>
  <c r="F77"/>
  <c r="F75"/>
  <c r="E73"/>
  <c r="J54"/>
  <c r="F54"/>
  <c r="F52"/>
  <c r="E50"/>
  <c r="J24"/>
  <c r="E24"/>
  <c r="J78"/>
  <c r="J23"/>
  <c r="J18"/>
  <c r="E18"/>
  <c r="F55"/>
  <c r="J17"/>
  <c r="J12"/>
  <c r="J52"/>
  <c r="E7"/>
  <c r="E71"/>
  <c i="4" r="J37"/>
  <c r="J36"/>
  <c i="1" r="AY57"/>
  <c i="4" r="J35"/>
  <c i="1" r="AX57"/>
  <c i="4" r="BI117"/>
  <c r="BH117"/>
  <c r="BG117"/>
  <c r="BF117"/>
  <c r="T117"/>
  <c r="T116"/>
  <c r="R117"/>
  <c r="R116"/>
  <c r="P117"/>
  <c r="P116"/>
  <c r="BI112"/>
  <c r="BH112"/>
  <c r="BG112"/>
  <c r="BF112"/>
  <c r="T112"/>
  <c r="R112"/>
  <c r="P112"/>
  <c r="BI110"/>
  <c r="BH110"/>
  <c r="BG110"/>
  <c r="BF110"/>
  <c r="T110"/>
  <c r="R110"/>
  <c r="P110"/>
  <c r="BI106"/>
  <c r="BH106"/>
  <c r="BG106"/>
  <c r="BF106"/>
  <c r="T106"/>
  <c r="R106"/>
  <c r="P106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7"/>
  <c r="BH87"/>
  <c r="BG87"/>
  <c r="BF87"/>
  <c r="T87"/>
  <c r="T86"/>
  <c r="T85"/>
  <c r="R87"/>
  <c r="R86"/>
  <c r="R85"/>
  <c r="P87"/>
  <c r="P86"/>
  <c r="P85"/>
  <c r="J80"/>
  <c r="F80"/>
  <c r="F78"/>
  <c r="E76"/>
  <c r="J54"/>
  <c r="F54"/>
  <c r="F52"/>
  <c r="E50"/>
  <c r="J24"/>
  <c r="E24"/>
  <c r="J81"/>
  <c r="J23"/>
  <c r="J18"/>
  <c r="E18"/>
  <c r="F55"/>
  <c r="J17"/>
  <c r="J12"/>
  <c r="J52"/>
  <c r="E7"/>
  <c r="E74"/>
  <c i="3" r="T88"/>
  <c r="R88"/>
  <c r="P88"/>
  <c r="BK88"/>
  <c r="J88"/>
  <c r="J61"/>
  <c r="J37"/>
  <c r="J36"/>
  <c i="1" r="AY56"/>
  <c i="3" r="J35"/>
  <c i="1" r="AX56"/>
  <c i="3"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1"/>
  <c r="BH201"/>
  <c r="BG201"/>
  <c r="BF201"/>
  <c r="T201"/>
  <c r="R201"/>
  <c r="P201"/>
  <c r="BI184"/>
  <c r="BH184"/>
  <c r="BG184"/>
  <c r="BF184"/>
  <c r="T184"/>
  <c r="R184"/>
  <c r="P184"/>
  <c r="BI167"/>
  <c r="BH167"/>
  <c r="BG167"/>
  <c r="BF167"/>
  <c r="T167"/>
  <c r="R167"/>
  <c r="P167"/>
  <c r="BI164"/>
  <c r="BH164"/>
  <c r="BG164"/>
  <c r="BF164"/>
  <c r="T164"/>
  <c r="R164"/>
  <c r="P164"/>
  <c r="BI147"/>
  <c r="BH147"/>
  <c r="BG147"/>
  <c r="BF147"/>
  <c r="T147"/>
  <c r="R147"/>
  <c r="P147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83"/>
  <c r="J17"/>
  <c r="J12"/>
  <c r="J52"/>
  <c r="E7"/>
  <c r="E76"/>
  <c i="2" r="J37"/>
  <c r="J36"/>
  <c i="1" r="AY55"/>
  <c i="2" r="J35"/>
  <c i="1" r="AX55"/>
  <c i="2" r="BI198"/>
  <c r="BH198"/>
  <c r="BG198"/>
  <c r="BF198"/>
  <c r="T198"/>
  <c r="T197"/>
  <c r="T196"/>
  <c r="R198"/>
  <c r="R197"/>
  <c r="R196"/>
  <c r="P198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1"/>
  <c r="BH181"/>
  <c r="BG181"/>
  <c r="BF181"/>
  <c r="T181"/>
  <c r="R181"/>
  <c r="P181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7"/>
  <c r="BH157"/>
  <c r="BG157"/>
  <c r="BF157"/>
  <c r="T157"/>
  <c r="R157"/>
  <c r="P157"/>
  <c r="BI154"/>
  <c r="BH154"/>
  <c r="BG154"/>
  <c r="BF154"/>
  <c r="T154"/>
  <c r="R154"/>
  <c r="P154"/>
  <c r="BI148"/>
  <c r="BH148"/>
  <c r="BG148"/>
  <c r="BF148"/>
  <c r="T148"/>
  <c r="R148"/>
  <c r="P148"/>
  <c r="BI145"/>
  <c r="BH145"/>
  <c r="BG145"/>
  <c r="BF145"/>
  <c r="T145"/>
  <c r="R145"/>
  <c r="P145"/>
  <c r="BI139"/>
  <c r="BH139"/>
  <c r="BG139"/>
  <c r="BF139"/>
  <c r="T139"/>
  <c r="R139"/>
  <c r="P139"/>
  <c r="BI137"/>
  <c r="BH137"/>
  <c r="BG137"/>
  <c r="BF137"/>
  <c r="T137"/>
  <c r="R137"/>
  <c r="P137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8"/>
  <c r="BH118"/>
  <c r="BG118"/>
  <c r="BF118"/>
  <c r="T118"/>
  <c r="T117"/>
  <c r="R118"/>
  <c r="R117"/>
  <c r="P118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83"/>
  <c r="J17"/>
  <c r="J12"/>
  <c r="J80"/>
  <c r="E7"/>
  <c r="E76"/>
  <c i="1" r="L50"/>
  <c r="AM50"/>
  <c r="AM49"/>
  <c r="L49"/>
  <c r="AM47"/>
  <c r="L47"/>
  <c r="L45"/>
  <c r="L44"/>
  <c i="2" r="BK198"/>
  <c r="J34"/>
  <c i="5" r="BK110"/>
  <c i="2" r="J127"/>
  <c i="3" r="BK121"/>
  <c i="5" r="J98"/>
  <c i="2" r="J171"/>
  <c i="1" r="AS54"/>
  <c i="5" r="J116"/>
  <c i="3" r="J134"/>
  <c i="6" r="BK90"/>
  <c i="2" r="F36"/>
  <c r="BK157"/>
  <c i="4" r="J93"/>
  <c i="2" r="J157"/>
  <c i="3" r="BK130"/>
  <c r="BK147"/>
  <c i="5" r="J84"/>
  <c i="2" r="BK137"/>
  <c i="3" r="BK109"/>
  <c i="5" r="BK116"/>
  <c i="2" r="BK131"/>
  <c i="4" r="BK117"/>
  <c i="5" r="J128"/>
  <c i="2" r="BK139"/>
  <c i="3" r="J184"/>
  <c i="5" r="BK122"/>
  <c i="6" r="F37"/>
  <c i="3" r="BK184"/>
  <c i="5" r="BK155"/>
  <c i="4" r="J103"/>
  <c i="2" r="J181"/>
  <c i="3" r="J125"/>
  <c i="6" r="J85"/>
  <c i="2" r="BK101"/>
  <c i="5" r="BK151"/>
  <c i="2" r="J137"/>
  <c i="3" r="J208"/>
  <c r="J130"/>
  <c i="5" r="BK145"/>
  <c i="2" r="BK123"/>
  <c i="4" r="BK93"/>
  <c i="2" r="BK192"/>
  <c r="J105"/>
  <c i="4" r="J87"/>
  <c i="2" r="J192"/>
  <c r="J101"/>
  <c i="4" r="J117"/>
  <c i="5" r="J107"/>
  <c i="2" r="BK184"/>
  <c r="J97"/>
  <c i="3" r="J117"/>
  <c r="BK142"/>
  <c i="6" r="BK85"/>
  <c i="4" r="J112"/>
  <c i="2" r="BK163"/>
  <c i="5" r="J110"/>
  <c i="2" r="J145"/>
  <c i="3" r="J147"/>
  <c i="5" r="BK88"/>
  <c i="3" r="J218"/>
  <c r="BK208"/>
  <c i="4" r="BK87"/>
  <c i="2" r="J188"/>
  <c r="J93"/>
  <c i="5" r="BK84"/>
  <c i="2" r="J184"/>
  <c r="J89"/>
  <c i="4" r="BK112"/>
  <c i="2" r="BK174"/>
  <c r="BK109"/>
  <c i="4" r="J99"/>
  <c i="5" r="BK138"/>
  <c i="2" r="BK154"/>
  <c i="3" r="J164"/>
  <c r="J109"/>
  <c i="4" r="BK99"/>
  <c i="3" r="J204"/>
  <c i="5" r="J141"/>
  <c i="2" r="BK127"/>
  <c i="4" r="J110"/>
  <c i="2" r="J118"/>
  <c i="5" r="BK128"/>
  <c i="2" r="J113"/>
  <c i="3" r="J89"/>
  <c i="4" r="BK110"/>
  <c i="2" r="J163"/>
  <c i="3" r="BK134"/>
  <c i="5" r="J88"/>
  <c i="2" r="BK148"/>
  <c i="3" r="J142"/>
  <c i="5" r="J125"/>
  <c i="2" r="J167"/>
  <c r="F34"/>
  <c r="J139"/>
  <c i="3" r="BK113"/>
  <c r="BK218"/>
  <c i="4" r="BK103"/>
  <c i="3" r="J121"/>
  <c i="5" r="J155"/>
  <c i="2" r="BK113"/>
  <c i="4" r="BK97"/>
  <c i="2" r="J131"/>
  <c i="3" r="BK167"/>
  <c i="5" r="BK94"/>
  <c i="2" r="BK93"/>
  <c i="3" r="BK117"/>
  <c i="5" r="J101"/>
  <c i="2" r="J148"/>
  <c r="F35"/>
  <c r="J123"/>
  <c i="3" r="BK201"/>
  <c r="BK212"/>
  <c i="5" r="J94"/>
  <c r="BK98"/>
  <c i="2" r="BK145"/>
  <c i="3" r="BK89"/>
  <c i="5" r="BK132"/>
  <c i="2" r="BK89"/>
  <c i="5" r="BK107"/>
  <c i="2" r="BK181"/>
  <c i="3" r="BK204"/>
  <c r="BK164"/>
  <c i="5" r="BK141"/>
  <c i="2" r="J174"/>
  <c i="3" r="J167"/>
  <c i="5" r="BK101"/>
  <c i="2" r="BK118"/>
  <c i="3" r="BK138"/>
  <c i="5" r="BK113"/>
  <c i="2" r="J154"/>
  <c i="3" r="J138"/>
  <c i="5" r="J132"/>
  <c i="2" r="J198"/>
  <c r="J109"/>
  <c i="3" r="J201"/>
  <c i="5" r="J145"/>
  <c i="4" r="BK106"/>
  <c i="2" r="BK188"/>
  <c i="3" r="J212"/>
  <c i="5" r="J113"/>
  <c i="2" r="BK171"/>
  <c i="4" r="J97"/>
  <c i="6" r="J90"/>
  <c i="3" r="BK125"/>
  <c r="J113"/>
  <c i="5" r="BK125"/>
  <c i="2" r="BK105"/>
  <c i="4" r="J106"/>
  <c i="5" r="J122"/>
  <c i="2" r="BK167"/>
  <c r="F37"/>
  <c i="3" r="BK215"/>
  <c r="J215"/>
  <c i="5" r="J138"/>
  <c i="2" r="BK97"/>
  <c i="5" r="J151"/>
  <c i="2" l="1" r="T88"/>
  <c r="P166"/>
  <c i="3" r="R146"/>
  <c r="P211"/>
  <c i="4" r="T92"/>
  <c r="T91"/>
  <c r="T84"/>
  <c i="2" r="P88"/>
  <c r="T122"/>
  <c i="3" r="BK146"/>
  <c r="J146"/>
  <c r="J64"/>
  <c r="BK211"/>
  <c r="J211"/>
  <c r="J66"/>
  <c i="5" r="T83"/>
  <c r="T82"/>
  <c r="T81"/>
  <c i="2" r="R166"/>
  <c i="3" r="P146"/>
  <c r="T211"/>
  <c i="5" r="P83"/>
  <c r="P82"/>
  <c r="P81"/>
  <c i="1" r="AU58"/>
  <c i="2" r="BK166"/>
  <c r="J166"/>
  <c r="J64"/>
  <c i="3" r="T108"/>
  <c r="T129"/>
  <c r="T200"/>
  <c i="4" r="BK92"/>
  <c r="J92"/>
  <c r="J63"/>
  <c i="5" r="R83"/>
  <c r="R82"/>
  <c r="R81"/>
  <c i="2" r="T166"/>
  <c i="3" r="R108"/>
  <c r="R129"/>
  <c r="R200"/>
  <c i="2" r="R88"/>
  <c r="P122"/>
  <c r="P197"/>
  <c r="P196"/>
  <c i="3" r="T146"/>
  <c r="R211"/>
  <c i="4" r="P92"/>
  <c r="P91"/>
  <c r="P84"/>
  <c i="1" r="AU57"/>
  <c i="2" r="BK122"/>
  <c r="J122"/>
  <c r="J63"/>
  <c i="3" r="P108"/>
  <c r="P87"/>
  <c r="P86"/>
  <c i="1" r="AU56"/>
  <c i="3" r="P129"/>
  <c r="P200"/>
  <c i="4" r="R92"/>
  <c r="R91"/>
  <c r="R84"/>
  <c i="2" r="BK88"/>
  <c r="R122"/>
  <c i="3" r="BK108"/>
  <c r="J108"/>
  <c r="J62"/>
  <c r="BK129"/>
  <c r="J129"/>
  <c r="J63"/>
  <c r="BK200"/>
  <c r="J200"/>
  <c r="J65"/>
  <c i="5" r="BK83"/>
  <c r="J83"/>
  <c r="J61"/>
  <c i="2" r="BK117"/>
  <c r="J117"/>
  <c r="J62"/>
  <c i="4" r="BK86"/>
  <c r="J86"/>
  <c r="J61"/>
  <c i="6" r="BK89"/>
  <c r="J89"/>
  <c r="J62"/>
  <c r="BK84"/>
  <c r="J84"/>
  <c r="J61"/>
  <c i="2" r="BK197"/>
  <c r="BK196"/>
  <c r="J196"/>
  <c r="J65"/>
  <c i="4" r="BK116"/>
  <c r="J116"/>
  <c r="J64"/>
  <c i="6" r="J76"/>
  <c r="F79"/>
  <c r="E48"/>
  <c r="J55"/>
  <c r="BE90"/>
  <c r="BE85"/>
  <c i="1" r="BD59"/>
  <c i="5" r="J75"/>
  <c i="4" r="BK85"/>
  <c r="J85"/>
  <c r="J60"/>
  <c r="BK91"/>
  <c r="J91"/>
  <c r="J62"/>
  <c i="5" r="J55"/>
  <c r="F78"/>
  <c r="BE122"/>
  <c r="BE155"/>
  <c r="BE107"/>
  <c r="BE113"/>
  <c r="BE116"/>
  <c r="BE151"/>
  <c r="E48"/>
  <c r="BE94"/>
  <c r="BE98"/>
  <c r="BE101"/>
  <c r="BE125"/>
  <c r="BE84"/>
  <c r="BE88"/>
  <c r="BE110"/>
  <c r="BE141"/>
  <c r="BE145"/>
  <c r="BE132"/>
  <c r="BE138"/>
  <c r="BE128"/>
  <c i="3" r="BK87"/>
  <c r="J87"/>
  <c r="J60"/>
  <c i="4" r="BE99"/>
  <c r="BE103"/>
  <c r="J55"/>
  <c r="BE117"/>
  <c r="F81"/>
  <c r="BE106"/>
  <c r="J78"/>
  <c r="BE97"/>
  <c r="BE93"/>
  <c r="BE110"/>
  <c r="E48"/>
  <c r="BE87"/>
  <c r="BE112"/>
  <c i="2" r="J88"/>
  <c r="J61"/>
  <c r="J197"/>
  <c r="J66"/>
  <c i="3" r="BE113"/>
  <c r="BE125"/>
  <c r="BE208"/>
  <c r="F55"/>
  <c r="J80"/>
  <c r="BE89"/>
  <c r="BE109"/>
  <c r="BE121"/>
  <c r="BE164"/>
  <c r="BE130"/>
  <c r="BE204"/>
  <c r="E48"/>
  <c r="BE117"/>
  <c r="BE201"/>
  <c r="BE212"/>
  <c r="BE218"/>
  <c r="J55"/>
  <c r="BE167"/>
  <c r="BE215"/>
  <c r="BE134"/>
  <c r="BE142"/>
  <c r="BE147"/>
  <c r="BE138"/>
  <c r="BE184"/>
  <c i="1" r="AW55"/>
  <c r="BC55"/>
  <c r="BA55"/>
  <c r="BB55"/>
  <c i="2" r="E48"/>
  <c r="J52"/>
  <c r="F55"/>
  <c r="J55"/>
  <c r="BE89"/>
  <c r="BE93"/>
  <c r="BE97"/>
  <c r="BE101"/>
  <c r="BE105"/>
  <c r="BE109"/>
  <c r="BE113"/>
  <c r="BE118"/>
  <c r="BE123"/>
  <c r="BE127"/>
  <c r="BE131"/>
  <c r="BE137"/>
  <c r="BE139"/>
  <c r="BE145"/>
  <c r="BE148"/>
  <c r="BE154"/>
  <c r="BE157"/>
  <c r="BE163"/>
  <c r="BE167"/>
  <c r="BE171"/>
  <c r="BE174"/>
  <c r="BE181"/>
  <c r="BE184"/>
  <c r="BE188"/>
  <c r="BE192"/>
  <c r="BE198"/>
  <c i="1" r="BD55"/>
  <c i="3" r="F35"/>
  <c i="1" r="BB56"/>
  <c i="3" r="F36"/>
  <c i="1" r="BC56"/>
  <c i="4" r="F37"/>
  <c i="1" r="BD57"/>
  <c i="5" r="F36"/>
  <c i="1" r="BC58"/>
  <c i="5" r="F34"/>
  <c i="1" r="BA58"/>
  <c i="5" r="F37"/>
  <c i="1" r="BD58"/>
  <c i="6" r="J34"/>
  <c i="1" r="AW59"/>
  <c i="3" r="F37"/>
  <c i="1" r="BD56"/>
  <c i="6" r="F36"/>
  <c i="1" r="BC59"/>
  <c i="4" r="F34"/>
  <c i="1" r="BA57"/>
  <c i="5" r="F35"/>
  <c i="1" r="BB58"/>
  <c i="5" r="J34"/>
  <c i="1" r="AW58"/>
  <c i="4" r="F36"/>
  <c i="1" r="BC57"/>
  <c i="3" r="F34"/>
  <c i="1" r="BA56"/>
  <c i="6" r="F35"/>
  <c i="1" r="BB59"/>
  <c i="4" r="F35"/>
  <c i="1" r="BB57"/>
  <c i="4" r="J34"/>
  <c i="1" r="AW57"/>
  <c i="6" r="F34"/>
  <c i="1" r="BA59"/>
  <c i="3" r="J34"/>
  <c i="1" r="AW56"/>
  <c i="2" l="1" r="BK87"/>
  <c r="J87"/>
  <c r="J60"/>
  <c i="3" r="T87"/>
  <c r="T86"/>
  <c i="2" r="R87"/>
  <c r="R86"/>
  <c i="3" r="R87"/>
  <c r="R86"/>
  <c i="2" r="P87"/>
  <c r="P86"/>
  <c i="1" r="AU55"/>
  <c i="2" r="T87"/>
  <c r="T86"/>
  <c i="5" r="BK82"/>
  <c r="BK81"/>
  <c r="J81"/>
  <c r="J59"/>
  <c i="6" r="BK83"/>
  <c r="J83"/>
  <c r="J60"/>
  <c i="5" r="J82"/>
  <c r="J60"/>
  <c i="4" r="BK84"/>
  <c r="J84"/>
  <c i="3" r="BK86"/>
  <c r="J86"/>
  <c r="J59"/>
  <c i="1" r="BC54"/>
  <c r="W32"/>
  <c r="BB54"/>
  <c r="W31"/>
  <c i="2" r="F33"/>
  <c i="1" r="AZ55"/>
  <c i="3" r="F33"/>
  <c i="1" r="AZ56"/>
  <c i="4" r="F33"/>
  <c i="1" r="AZ57"/>
  <c r="BD54"/>
  <c r="W33"/>
  <c i="4" r="J33"/>
  <c i="1" r="AV57"/>
  <c r="AT57"/>
  <c r="BA54"/>
  <c r="W30"/>
  <c i="4" r="J30"/>
  <c i="1" r="AG57"/>
  <c i="3" r="J33"/>
  <c i="1" r="AV56"/>
  <c r="AT56"/>
  <c i="5" r="J30"/>
  <c i="1" r="AG58"/>
  <c i="6" r="J33"/>
  <c i="1" r="AV59"/>
  <c r="AT59"/>
  <c r="AU54"/>
  <c i="5" r="F33"/>
  <c i="1" r="AZ58"/>
  <c i="5" r="J33"/>
  <c i="1" r="AV58"/>
  <c r="AT58"/>
  <c i="2" r="J33"/>
  <c i="1" r="AV55"/>
  <c r="AT55"/>
  <c i="6" r="F33"/>
  <c i="1" r="AZ59"/>
  <c i="2" l="1" r="BK86"/>
  <c r="J86"/>
  <c r="J59"/>
  <c i="6" r="BK82"/>
  <c r="J82"/>
  <c r="J59"/>
  <c i="1" r="AN58"/>
  <c r="AN57"/>
  <c i="4" r="J59"/>
  <c i="5" r="J39"/>
  <c i="4" r="J39"/>
  <c i="3" r="J30"/>
  <c i="1" r="AG56"/>
  <c r="AW54"/>
  <c r="AK30"/>
  <c r="AX54"/>
  <c r="AZ54"/>
  <c r="W29"/>
  <c r="AY54"/>
  <c i="3" l="1" r="J39"/>
  <c i="1" r="AN56"/>
  <c i="2" r="J30"/>
  <c i="1" r="AG55"/>
  <c r="AN55"/>
  <c i="6" r="J30"/>
  <c i="1" r="AG59"/>
  <c r="AG54"/>
  <c r="AK26"/>
  <c r="AV54"/>
  <c r="AK29"/>
  <c r="AK35"/>
  <c i="2" l="1" r="J39"/>
  <c i="6" r="J39"/>
  <c i="1" r="AN59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<sst xmlns="http://schemas.openxmlformats.org/spreadsheetml/2006/main">
  <si>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</si>
  <si>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</si>
  <si>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</si>
  <si>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</si>
  <si>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</si>
  <si>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{af86dff5-0f3e-49c0-b87b-66086d24787a}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</si>
  <si>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</si>
  <si>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</si>
  <si>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</si>
  <si>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</si>
  <si>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</si>
  <si>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</si>
  <si>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</si>
  <si>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</si>
  <si>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2025-15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</si>
  <si>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</si>
  <si>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</si>
  <si>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Výstavba inženýrských sítí a komunikace pro rodinné domy v lokalitě Třešňovka</t>
  </si>
  <si>
    <t>KSO:</t>
  </si>
  <si>
    <t/>
  </si>
  <si>
    <t>CC-CZ:</t>
  </si>
  <si>
    <t>Místo:</t>
  </si>
  <si>
    <t>Kynšperk nad Ohř,í 357 51</t>
  </si>
  <si>
    <t>Datum:</t>
  </si>
  <si>
    <t>25. 6. 2025</t>
  </si>
  <si>
    <t>Zadavatel:</t>
  </si>
  <si>
    <t>IČ:</t>
  </si>
  <si>
    <t>00259454</t>
  </si>
  <si>
    <t>Město Kynšperk nad Ohří</t>
  </si>
  <si>
    <t>DIČ:</t>
  </si>
  <si>
    <t>CZ00259454</t>
  </si>
  <si>
    <t>Účastník:</t>
  </si>
  <si>
    <t>Vyplň údaj</t>
  </si>
  <si>
    <t>Projektant:</t>
  </si>
  <si>
    <t>Valbek, spol. s r.o.,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</si>
  <si>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</si>
  <si>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</si>
  <si>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</si>
  <si>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</si>
  <si>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</si>
  <si>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</si>
  <si>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</si>
  <si>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</si>
  <si>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</si>
  <si>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</si>
  <si>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</si>
  <si>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</si>
  <si>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</si>
  <si>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</si>
  <si>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</si>
  <si>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</si>
  <si>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</si>
  <si>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</si>
  <si>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</si>
  <si>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</si>
  <si>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</si>
  <si>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</si>
  <si>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</si>
  <si>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</si>
  <si>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</si>
  <si>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</si>
  <si>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</si>
  <si>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</si>
  <si>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</si>
  <si>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</si>
  <si>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</si>
  <si>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</si>
  <si>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</si>
  <si>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</si>
  <si>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</si>
  <si>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</si>
  <si>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</si>
  <si>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</si>
  <si>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</si>
  <si>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</si>
  <si>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</si>
  <si>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</si>
  <si>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</si>
  <si>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</si>
  <si>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104</t>
  </si>
  <si>
    <t>Komunikace pro pěší</t>
  </si>
  <si>
    <t>STA</t>
  </si>
  <si>
    <t>1</t>
  </si>
  <si>
    <t>{395a4cf3-365e-4477-abc1-beded5aa9b7c}</t>
  </si>
  <si>
    <t>2</t>
  </si>
  <si>
    <t>SO 101</t>
  </si>
  <si>
    <t>Komunikace v obytné zóně - dokončení</t>
  </si>
  <si>
    <t>{3bcbf642-5054-4d11-9b23-119b6d6f2502}</t>
  </si>
  <si>
    <t>SO 423</t>
  </si>
  <si>
    <t>Rozvody VO - Pokračování</t>
  </si>
  <si>
    <t>{54c00a9a-83bd-488a-a9f2-c67fb8c73eb9}</t>
  </si>
  <si>
    <t>SO 801</t>
  </si>
  <si>
    <t>Vegetační úpravy</t>
  </si>
  <si>
    <t>{a170c0f7-cb57-491d-9da5-04cf2d7cd570}</t>
  </si>
  <si>
    <t>VRN</t>
  </si>
  <si>
    <t>Vedlejší rozpočtové náklady</t>
  </si>
  <si>
    <t>{e1ef25f1-5b40-4f83-a9c3-83aead92eab3}</t>
  </si>
  <si>
    <t>KRYCÍ LIST SOUPISU PRACÍ</t>
  </si>
  <si>
    <t>Objekt:</t>
  </si>
  <si>
    <t>SO 104 - Komunikace pro pěší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</si>
  <si>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</si>
  <si>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</si>
  <si>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</si>
  <si>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</si>
  <si>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</si>
  <si>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</si>
  <si>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</si>
  <si>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</si>
  <si>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</si>
  <si>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>VRN - Vedlejší rozpočtové náklady</t>
  </si>
  <si>
    <t xml:space="preserve">    VRN1 - Průzkumné, zeměměřičské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</si>
  <si>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</si>
  <si>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</si>
  <si>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</si>
  <si>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</si>
  <si>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</si>
  <si>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</si>
  <si>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</si>
  <si>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</si>
  <si>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</si>
  <si>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</si>
  <si>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</si>
  <si>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</si>
  <si>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</si>
  <si>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</si>
  <si>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</si>
  <si>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</si>
  <si>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</si>
  <si>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</si>
  <si>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</si>
  <si>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</si>
  <si>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</si>
  <si>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CS ÚRS 2025 01</t>
  </si>
  <si>
    <t>4</t>
  </si>
  <si>
    <t>-1456104410</t>
  </si>
  <si>
    <t>PP</t>
  </si>
  <si>
    <t>Odstranění křovin a stromů s odstraněním kořenů strojně průměru kmene do 100 mm v rovině nebo ve svahu sklonu terénu do 1:5, při celkové ploše do 100 m2</t>
  </si>
  <si>
    <t>Online PSC</t>
  </si>
  <si>
    <t>https://podminky.urs.cz/item/CS_URS_2025_01/111251101</t>
  </si>
  <si>
    <t>VV</t>
  </si>
  <si>
    <t>20</t>
  </si>
  <si>
    <t>113106123</t>
  </si>
  <si>
    <t>Rozebrání dlažeb ze zámkových dlaždic komunikací pro pěší ručně</t>
  </si>
  <si>
    <t>-2120502101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</si>
  <si>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</si>
  <si>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https://podminky.urs.cz/item/CS_URS_2025_01/113106123</t>
  </si>
  <si>
    <t>12,1 " spodní úprava místa pro přecházení</t>
  </si>
  <si>
    <t>3</t>
  </si>
  <si>
    <t>113201112</t>
  </si>
  <si>
    <t>Vytrhání obrub silničních ležatých</t>
  </si>
  <si>
    <t>m</t>
  </si>
  <si>
    <t>-777091377</t>
  </si>
  <si>
    <t>Vytrhání obrub s vybouráním lože, s přemístěním hmot na skládku na vzdálenost do 3 m nebo s naložením na dopravní prostředek silničních ležatých</t>
  </si>
  <si>
    <t>https://podminky.urs.cz/item/CS_URS_2025_01/113201112</t>
  </si>
  <si>
    <t>5 "žulová obruba u spodní úpravy místa pro přecházení (opětovné použití pro přeložení</t>
  </si>
  <si>
    <t>121151103</t>
  </si>
  <si>
    <t>Sejmutí ornice plochy do 100 m2 tl vrstvy do 200 mm strojně</t>
  </si>
  <si>
    <t>478053835</t>
  </si>
  <si>
    <t>Sejmutí ornice strojně při souvislé ploše do 100 m2, tl. vrstvy do 200 mm</t>
  </si>
  <si>
    <t>https://podminky.urs.cz/item/CS_URS_2025_01/121151103</t>
  </si>
  <si>
    <t>127,19+19,17 "chodníky</t>
  </si>
  <si>
    <t>5</t>
  </si>
  <si>
    <t>132151101</t>
  </si>
  <si>
    <t>Hloubení rýh nezapažených š do 800 mm v hornině třídy těžitelnosti I skupiny 1 a 2 objem do 20 m3 strojně</t>
  </si>
  <si>
    <t>m3</t>
  </si>
  <si>
    <t>CS ÚRS 2024 01</t>
  </si>
  <si>
    <t>59554748</t>
  </si>
  <si>
    <t>Hloubení nezapažených rýh šířky do 800 mm strojně s urovnáním dna do předepsaného profilu a spádu v hornině třídy těžitelnosti I skupiny 1 a 2 do 20 m3</t>
  </si>
  <si>
    <t>https://podminky.urs.cz/item/CS_URS_2024_01/132151101</t>
  </si>
  <si>
    <t>0,6*0,6*140 "drenáž</t>
  </si>
  <si>
    <t>6</t>
  </si>
  <si>
    <t>162351103</t>
  </si>
  <si>
    <t>Vodorovné přemístění přes 50 do 500 m výkopku/sypaniny z horniny třídy těžitelnosti I skupiny 1 až 3</t>
  </si>
  <si>
    <t>-122039654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</si>
  <si>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</si>
  <si>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https://podminky.urs.cz/item/CS_URS_2025_01/162351103</t>
  </si>
  <si>
    <t>50,4</t>
  </si>
  <si>
    <t>7</t>
  </si>
  <si>
    <t>181351003</t>
  </si>
  <si>
    <t>Rozprostření ornice tl vrstvy do 200 mm pl do 100 m2 v rovině nebo ve svahu do 1:5 strojně</t>
  </si>
  <si>
    <t>654726092</t>
  </si>
  <si>
    <t>Rozprostření a urovnání ornice v rovině nebo ve svahu sklonu do 1:5 strojně při souvislé ploše do 100 m2, tl. vrstvy do 200 mm</t>
  </si>
  <si>
    <t>https://podminky.urs.cz/item/CS_URS_2025_01/181351003</t>
  </si>
  <si>
    <t>Zakládání</t>
  </si>
  <si>
    <t>8</t>
  </si>
  <si>
    <t>212752101</t>
  </si>
  <si>
    <t>Trativod z drenážních trubek korugovaných PE-HD SN 4 perforace 360° včetně lože otevřený výkop DN 100 pro liniové stavby</t>
  </si>
  <si>
    <t>18694214</t>
  </si>
  <si>
    <t>Trativody z drenážních trubek pro liniové stavby a komunikace se zřízením štěrkového lože pod trubky a s jejich obsypem v otevřeném výkopu trubka korugovaná sendvičová PE-HD SN 4 celoperforovaná 360° DN 100</t>
  </si>
  <si>
    <t>https://podminky.urs.cz/item/CS_URS_2025_01/212752101</t>
  </si>
  <si>
    <t>140</t>
  </si>
  <si>
    <t>Komunikace pozemní</t>
  </si>
  <si>
    <t>9</t>
  </si>
  <si>
    <t>564851011</t>
  </si>
  <si>
    <t>Podklad ze štěrkodrtě ŠD plochy do 100 m2 tl 150 mm</t>
  </si>
  <si>
    <t>72282393</t>
  </si>
  <si>
    <t>Podklad ze štěrkodrti ŠD s rozprostřením a zhutněním plochy jednotlivě do 100 m2, po zhutnění tl. 150 mm</t>
  </si>
  <si>
    <t>https://podminky.urs.cz/item/CS_URS_2025_01/564851011</t>
  </si>
  <si>
    <t>127,19+19,17+12,1 "chodníky</t>
  </si>
  <si>
    <t>10</t>
  </si>
  <si>
    <t>564861011</t>
  </si>
  <si>
    <t>Podklad ze štěrkodrtě ŠD plochy do 100 m2 tl 200 mm</t>
  </si>
  <si>
    <t>991187412</t>
  </si>
  <si>
    <t>Podklad ze štěrkodrti ŠD s rozprostřením a zhutněním plochy jednotlivě do 100 m2, po zhutnění tl. 200 mm</t>
  </si>
  <si>
    <t>https://podminky.urs.cz/item/CS_URS_2025_01/564861011</t>
  </si>
  <si>
    <t>29,28+28 "Přejezdové prahy</t>
  </si>
  <si>
    <t>11</t>
  </si>
  <si>
    <t>596211110</t>
  </si>
  <si>
    <t>Kladení zámkové dlažby komunikací pro pěší ručně tl 60 mm skupiny A pl do 50 m2</t>
  </si>
  <si>
    <t>-290499457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</si>
  <si>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</si>
  <si>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https://podminky.urs.cz/item/CS_URS_2025_01/596211110</t>
  </si>
  <si>
    <t>(1*1,2)*3 "signální pás</t>
  </si>
  <si>
    <t>(3+3+3)*0,4 "varovný pás</t>
  </si>
  <si>
    <t>Součet</t>
  </si>
  <si>
    <t>M</t>
  </si>
  <si>
    <t>59245006</t>
  </si>
  <si>
    <t>dlažba pro nevidomé betonová 200x100mm tl 60mm barevná</t>
  </si>
  <si>
    <t>1528007162</t>
  </si>
  <si>
    <t>13</t>
  </si>
  <si>
    <t>596211112</t>
  </si>
  <si>
    <t>Kladení zámkové dlažby komunikací pro pěší ručně tl 60 mm skupiny A pl přes 100 do 300 m2</t>
  </si>
  <si>
    <t>-643923404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</si>
  <si>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</si>
  <si>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https://podminky.urs.cz/item/CS_URS_2025_01/596211112</t>
  </si>
  <si>
    <t>-7,2 "barevné pásy</t>
  </si>
  <si>
    <t>14</t>
  </si>
  <si>
    <t>59245018</t>
  </si>
  <si>
    <t>dlažba skladebná betonová 200x100mm tl 60mm přírodní</t>
  </si>
  <si>
    <t>-669545759</t>
  </si>
  <si>
    <t>151,26*1,02 'Přepočtené koeficientem množství</t>
  </si>
  <si>
    <t>15</t>
  </si>
  <si>
    <t>596211210</t>
  </si>
  <si>
    <t>Kladení zámkové dlažby komunikací pro pěší ručně tl 80 mm skupiny A pl do 50 m2</t>
  </si>
  <si>
    <t>716403335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</si>
  <si>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</si>
  <si>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https://podminky.urs.cz/item/CS_URS_2025_01/596211210</t>
  </si>
  <si>
    <t>7,11+5 "dolní přejezd</t>
  </si>
  <si>
    <t>5,9+7,65 "horní přejezd</t>
  </si>
  <si>
    <t>16</t>
  </si>
  <si>
    <t>59245226</t>
  </si>
  <si>
    <t>dlažba pro nevidomé betonová 200x100mm tl 80mm barevná</t>
  </si>
  <si>
    <t>-667377453</t>
  </si>
  <si>
    <t>25,66*1,03 'Přepočtené koeficientem množství</t>
  </si>
  <si>
    <t>17</t>
  </si>
  <si>
    <t>596211211</t>
  </si>
  <si>
    <t>Kladení zámkové dlažby komunikací pro pěší ručně tl 80 mm skupiny A pl přes 50 do 100 m2</t>
  </si>
  <si>
    <t>972041385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</si>
  <si>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50 do 100 m2</t>
  </si>
  <si>
    <t>https://podminky.urs.cz/item/CS_URS_2025_01/596211211</t>
  </si>
  <si>
    <t>-25,66 "reliefní dlažba</t>
  </si>
  <si>
    <t>29,280+28,000 "přejezdové prahy</t>
  </si>
  <si>
    <t>18</t>
  </si>
  <si>
    <t>59245020</t>
  </si>
  <si>
    <t>dlažba skladebná betonová 200x100mm tl 80mm přírodní</t>
  </si>
  <si>
    <t>687429553</t>
  </si>
  <si>
    <t>31,62*1,03 'Přepočtené koeficientem množství</t>
  </si>
  <si>
    <t>Ostatní konstrukce a práce, bourání</t>
  </si>
  <si>
    <t>19</t>
  </si>
  <si>
    <t>916131213</t>
  </si>
  <si>
    <t>Osazení silničního obrubníku betonového stojatého s boční opěrou do lože z betonu prostého</t>
  </si>
  <si>
    <t>-1037800014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</si>
  <si>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</si>
  <si>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</si>
  <si>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67,35+15+6</t>
  </si>
  <si>
    <t>59217032</t>
  </si>
  <si>
    <t>obrubník silniční betonový nájezdový 1000x150x150mm</t>
  </si>
  <si>
    <t>1373307762</t>
  </si>
  <si>
    <t>15 "horní přejezdový práh</t>
  </si>
  <si>
    <t>59217031</t>
  </si>
  <si>
    <t>obrubník silniční betonový 1000x150x250mm</t>
  </si>
  <si>
    <t>-1950376095</t>
  </si>
  <si>
    <t>67,35 "celková délka chodníku</t>
  </si>
  <si>
    <t>-3" odpočet přechodové</t>
  </si>
  <si>
    <t>-3" odpočet nájezdové</t>
  </si>
  <si>
    <t>61,35*1,02 'Přepočtené koeficientem množství</t>
  </si>
  <si>
    <t>22</t>
  </si>
  <si>
    <t>59217076</t>
  </si>
  <si>
    <t>obrubník silniční betonový přechodový 1000x150x250mm</t>
  </si>
  <si>
    <t>-1000218140</t>
  </si>
  <si>
    <t>23</t>
  </si>
  <si>
    <t>916241113</t>
  </si>
  <si>
    <t>Osazení obrubníku kamenného ležatého s boční opěrou do lože z betonu prostého</t>
  </si>
  <si>
    <t>986928422</t>
  </si>
  <si>
    <t>Osazení obrubníku kamenného se zřízením lože, s vyplněním a zatřením spár cementovou maltou ležatého s boční opěrou z betonu prostého, do lože z betonu prostého</t>
  </si>
  <si>
    <t>https://podminky.urs.cz/item/CS_URS_2025_01/916241113</t>
  </si>
  <si>
    <t>5 "žulová obruba u spodní úpravy místa pro přecházení (přeložení stávajících obrub)</t>
  </si>
  <si>
    <t>24</t>
  </si>
  <si>
    <t>977151122</t>
  </si>
  <si>
    <t>Jádrové vrty diamantovými korunkami do stavebních materiálů D přes 120 do 130 mm</t>
  </si>
  <si>
    <t>-1906190182</t>
  </si>
  <si>
    <t>Jádrové vrty diamantovými korunkami do stavebních materiálů (železobetonu, betonu, cihel, obkladů, dlažeb, kamene) průměru přes 120 do 130 mm</t>
  </si>
  <si>
    <t>https://podminky.urs.cz/item/CS_URS_2025_01/977151122</t>
  </si>
  <si>
    <t>25</t>
  </si>
  <si>
    <t>979021113</t>
  </si>
  <si>
    <t>Očištění vybouraných obrubníků a krajníků silničních při překopech inženýrských sítí</t>
  </si>
  <si>
    <t>697051224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</si>
  <si>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</si>
  <si>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https://podminky.urs.cz/item/CS_URS_2025_01/979021113</t>
  </si>
  <si>
    <t>5 "žulová obruba u spodní úpravy místa pro přecházení (opětovné použití pro přeložení)</t>
  </si>
  <si>
    <t>VRN1</t>
  </si>
  <si>
    <t>Průzkumné, zeměměřičské a projektové práce</t>
  </si>
  <si>
    <t>26</t>
  </si>
  <si>
    <t>010001000</t>
  </si>
  <si>
    <t>Soubor</t>
  </si>
  <si>
    <t>1024</t>
  </si>
  <si>
    <t>1097340437</t>
  </si>
  <si>
    <t>https://podminky.urs.cz/item/CS_URS_2025_01/010001000</t>
  </si>
  <si>
    <t>1 "geodetické zaměření stavby (nový chodník)</t>
  </si>
  <si>
    <t>SO 101 - Komunikace v obytné zóně - dokončení</t>
  </si>
  <si>
    <t xml:space="preserve">    8 - Vedení trubní dálková a přípojná</t>
  </si>
  <si>
    <t xml:space="preserve">    997 - Přesun sutě</t>
  </si>
  <si>
    <t xml:space="preserve">    998 - Přesun hmot</t>
  </si>
  <si>
    <t>113202111</t>
  </si>
  <si>
    <t>Vytrhání obrub krajníků obrubníků stojatých</t>
  </si>
  <si>
    <t>1147616067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</si>
  <si>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</si>
  <si>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</si>
  <si>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5,5+2 "p.č. 938/2 - Kral</t>
  </si>
  <si>
    <t>8,3 +2"p.č. 938/3 -Petřík</t>
  </si>
  <si>
    <t>3,5+2 "p.č. 938/4 - Vágner</t>
  </si>
  <si>
    <t>6+2 "p.č. 938/6 - Krausovi</t>
  </si>
  <si>
    <t>4+2 "p.č. 938/8 -Schauer</t>
  </si>
  <si>
    <t>0 "p.č. 938/9- Rulf--------------------</t>
  </si>
  <si>
    <t xml:space="preserve">4,3+2 "p.č.  938/10 - Kočárník</t>
  </si>
  <si>
    <t>0 "p.č. 938/11 - Bouzkovi------------------------</t>
  </si>
  <si>
    <t>5+2 " p.č. 938/12 - Rancovi</t>
  </si>
  <si>
    <t>5,5+2" p.č. 938/13 - Bajcar</t>
  </si>
  <si>
    <t>5,5+2" p.č. 938/14 - Mrázkovi</t>
  </si>
  <si>
    <t>4+2" p.č. 938/15 - Krejčovi</t>
  </si>
  <si>
    <t>7+2" p.č. 938/16 - Trepákovi</t>
  </si>
  <si>
    <t>5+2" p.č. 1017/9 -Janáčkovi</t>
  </si>
  <si>
    <t>5+2+3+2" p.č. 938/5 - Chytil</t>
  </si>
  <si>
    <t>565145101</t>
  </si>
  <si>
    <t>Asfaltový beton vrstva podkladní ACP 16 (obalované kamenivo OKS) tl 60 mm š do 1,5 m</t>
  </si>
  <si>
    <t>1978838873</t>
  </si>
  <si>
    <t>Asfaltový beton vrstva podkladní ACP 16 (obalované kamenivo střednězrnné - OKS) s rozprostřením a zhutněním v pruhu šířky do 1,5 m, po zhutnění tl. 60 mm</t>
  </si>
  <si>
    <t>https://podminky.urs.cz/item/CS_URS_2025_01/565145101</t>
  </si>
  <si>
    <t>1265,3</t>
  </si>
  <si>
    <t>566301111</t>
  </si>
  <si>
    <t>Úprava krytu z kameniva drceného pro nový kryt s doplněním kameniva drceného přes 0,04 do 0,06 m3/m2</t>
  </si>
  <si>
    <t>-1832241290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</si>
  <si>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0,04 do 0,06 m3/m2</t>
  </si>
  <si>
    <t>https://podminky.urs.cz/item/CS_URS_2025_01/566301111</t>
  </si>
  <si>
    <t>573111112</t>
  </si>
  <si>
    <t>Postřik živičný infiltrační s posypem z asfaltu množství 1 kg/m2</t>
  </si>
  <si>
    <t>934783390</t>
  </si>
  <si>
    <t>Postřik infiltrační PI z asfaltu silničního s posypem kamenivem, v množství 1,00 kg/m2</t>
  </si>
  <si>
    <t>https://podminky.urs.cz/item/CS_URS_2025_01/573111112</t>
  </si>
  <si>
    <t>573211106</t>
  </si>
  <si>
    <t>Postřik živičný spojovací z asfaltu v množství 0,20 kg/m2</t>
  </si>
  <si>
    <t>-15208582</t>
  </si>
  <si>
    <t>Postřik spojovací PS bez posypu kamenivem z asfaltu silničního, v množství 0,20 kg/m2</t>
  </si>
  <si>
    <t>https://podminky.urs.cz/item/CS_URS_2025_01/573211106</t>
  </si>
  <si>
    <t>577134111</t>
  </si>
  <si>
    <t>Asfaltový beton vrstva obrusná ACO 11+ (ABS) tř. I tl 40 mm š do 3 m z nemodifikovaného asfaltu</t>
  </si>
  <si>
    <t>173947868</t>
  </si>
  <si>
    <t>Asfaltový beton vrstva obrusná ACO 11 (ABS) s rozprostřením a se zhutněním z nemodifikovaného asfaltu v pruhu šířky do 3 m tř. I (ACO 11+), po zhutnění tl. 40 mm</t>
  </si>
  <si>
    <t>https://podminky.urs.cz/item/CS_URS_2025_01/577134111</t>
  </si>
  <si>
    <t>Vedení trubní dálková a přípojná</t>
  </si>
  <si>
    <t>899132121</t>
  </si>
  <si>
    <t>Výměna (výšková úprava) poklopu kanalizačního pevného s ošetřením podkladu hloubky do 25 cm</t>
  </si>
  <si>
    <t>kus</t>
  </si>
  <si>
    <t>-1410286325</t>
  </si>
  <si>
    <t>Výměna (výšková úprava) poklopu kanalizačního s rámem pevným s ošetřením podkladních vrstev hloubky do 25 cm</t>
  </si>
  <si>
    <t>https://podminky.urs.cz/item/CS_URS_2025_01/899132121</t>
  </si>
  <si>
    <t>899132211</t>
  </si>
  <si>
    <t>Výměna (výšková úprava) poklopu vodovodního samonivelačního nebo pevného ventilového</t>
  </si>
  <si>
    <t>992346737</t>
  </si>
  <si>
    <t>https://podminky.urs.cz/item/CS_URS_2025_01/899132211</t>
  </si>
  <si>
    <t>899132212</t>
  </si>
  <si>
    <t>Výměna (výšková úprava) poklopu vodovodního samonivelačního nebo pevného šoupátkového</t>
  </si>
  <si>
    <t>1168609849</t>
  </si>
  <si>
    <t>https://podminky.urs.cz/item/CS_URS_2025_01/899132212</t>
  </si>
  <si>
    <t>899132213</t>
  </si>
  <si>
    <t>Výměna (výšková úprava) poklopu vodovodního samonivelačního nebo pevného hydrantového</t>
  </si>
  <si>
    <t>1442543886</t>
  </si>
  <si>
    <t>https://podminky.urs.cz/item/CS_URS_2025_01/899132213</t>
  </si>
  <si>
    <t>-1430805269</t>
  </si>
  <si>
    <t>1462673317</t>
  </si>
  <si>
    <t>-1075275830</t>
  </si>
  <si>
    <t>5,5 "p.č. 938/2 - Kral</t>
  </si>
  <si>
    <t>8,3 "p.č. 938/3 -Petřík</t>
  </si>
  <si>
    <t>3,5 "p.č. 938/4 - Vágner</t>
  </si>
  <si>
    <t>6 "p.č. 938/6 - Krausovi</t>
  </si>
  <si>
    <t>4 "p.č. 938/8 -Schauer</t>
  </si>
  <si>
    <t xml:space="preserve">4,3 "p.č.  938/10 - Kočárník</t>
  </si>
  <si>
    <t>5 " p.č. 938/12 - Rancovi</t>
  </si>
  <si>
    <t>5,5" p.č. 938/13 - Bajcar</t>
  </si>
  <si>
    <t>5,5" p.č. 938/14 - Mrázkovi</t>
  </si>
  <si>
    <t>4" p.č. 938/15 - Krejčovi</t>
  </si>
  <si>
    <t>7" p.č. 938/16 - Trepákovi</t>
  </si>
  <si>
    <t>5" p.č. 1017/9 -Janáčkovi</t>
  </si>
  <si>
    <t>5+3" p.č. 938/5 - Chytil</t>
  </si>
  <si>
    <t>71,6*1,1 'Přepočtené koeficientem množství</t>
  </si>
  <si>
    <t>1450454806</t>
  </si>
  <si>
    <t>2 "p.č. 938/2 - Kral</t>
  </si>
  <si>
    <t>2"p.č. 938/3 -Petřík</t>
  </si>
  <si>
    <t>2 "p.č. 938/4 - Vágner</t>
  </si>
  <si>
    <t>2 "p.č. 938/6 - Krausovi</t>
  </si>
  <si>
    <t>2 "p.č. 938/8 -Schauer</t>
  </si>
  <si>
    <t xml:space="preserve">2 "p.č.  938/10 - Kočárník</t>
  </si>
  <si>
    <t>2 " p.č. 938/12 - Rancovi</t>
  </si>
  <si>
    <t>2" p.č. 938/13 - Bajcar</t>
  </si>
  <si>
    <t>2" p.č. 938/14 - Mrázkovi</t>
  </si>
  <si>
    <t>2" p.č. 938/15 - Krejčovi</t>
  </si>
  <si>
    <t>2" p.č. 938/16 - Trepákovi</t>
  </si>
  <si>
    <t>2" p.č. 1017/9 -Janáčkovi</t>
  </si>
  <si>
    <t>2+2" p.č. 938/5 - Chytil</t>
  </si>
  <si>
    <t>997</t>
  </si>
  <si>
    <t>Přesun sutě</t>
  </si>
  <si>
    <t>997221571</t>
  </si>
  <si>
    <t>Vodorovná doprava vybouraných hmot do 1 km</t>
  </si>
  <si>
    <t>t</t>
  </si>
  <si>
    <t>1470036390</t>
  </si>
  <si>
    <t>Vodorovná doprava vybouraných hmot bez naložení, ale se složením a s hrubým urovnáním na vzdálenost do 1 km</t>
  </si>
  <si>
    <t>https://podminky.urs.cz/item/CS_URS_2025_01/997221571</t>
  </si>
  <si>
    <t>997221579</t>
  </si>
  <si>
    <t>Příplatek ZKD 1 km u vodorovné dopravy vybouraných hmot</t>
  </si>
  <si>
    <t>-1059904216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</si>
  <si>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</si>
  <si>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</si>
  <si>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35,458*15 'Přepočtené koeficientem množství</t>
  </si>
  <si>
    <t>997221615</t>
  </si>
  <si>
    <t>Poplatek za uložení na skládce (skládkovné) stavebního odpadu betonového kód odpadu 17 01 01</t>
  </si>
  <si>
    <t>-1280573956</t>
  </si>
  <si>
    <t>Poplatek za uložení stavebního odpadu na skládce (skládkovné) z prostého betonu zatříděného do Katalogu odpadů pod kódem 17 01 01</t>
  </si>
  <si>
    <t>https://podminky.urs.cz/item/CS_URS_2025_01/997221615</t>
  </si>
  <si>
    <t>998</t>
  </si>
  <si>
    <t>Přesun hmot</t>
  </si>
  <si>
    <t>998225111</t>
  </si>
  <si>
    <t>Přesun hmot pro pozemní komunikace s krytem z kamene, monolitickým betonovým nebo živičným</t>
  </si>
  <si>
    <t>-1741876856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</si>
  <si>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</si>
  <si>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</si>
  <si>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998225194</t>
  </si>
  <si>
    <t>Příplatek k přesunu hmot pro pozemní komunikace s krytem z kamene, živičným, betonovým do 5000 m</t>
  </si>
  <si>
    <t>-357714907</t>
  </si>
  <si>
    <t>Přesun hmot pro komunikace s krytem z kameniva, monolitickým betonovým nebo živičným Příplatek k ceně za zvětšený přesun přes vymezenou vodorovnou dopravní vzdálenost do 5000 m</t>
  </si>
  <si>
    <t>https://podminky.urs.cz/item/CS_URS_2025_01/998225194</t>
  </si>
  <si>
    <t>998225195</t>
  </si>
  <si>
    <t>Příplatek k přesunu hmot pro pozemní komunikace s krytem z kamene, živičným, betonovým ZKD 5000 m</t>
  </si>
  <si>
    <t>-1117395023</t>
  </si>
  <si>
    <t>Přesun hmot pro komunikace s krytem z kameniva, monolitickým betonovým nebo živičným Příplatek k ceně za zvětšený přesun přes vymezenou vodorovnou dopravní vzdálenost za každých dalších 5000 m přes 5000 m</t>
  </si>
  <si>
    <t>https://podminky.urs.cz/item/CS_URS_2025_01/998225195</t>
  </si>
  <si>
    <t>504,726*2 'Přepočtené koeficientem množství</t>
  </si>
  <si>
    <t>SO 423 - Rozvody VO - Pokračování</t>
  </si>
  <si>
    <t>M - Práce a dodávky M</t>
  </si>
  <si>
    <t xml:space="preserve">    21-M - Elektromontáže</t>
  </si>
  <si>
    <t>HZS - Hodinové zúčtovací sazby</t>
  </si>
  <si>
    <t>131113701</t>
  </si>
  <si>
    <t>Hloubení nezapažených jam v soudržných horninách třídy těžitelnosti I skupiny 1 a 2 ručně</t>
  </si>
  <si>
    <t>830148562</t>
  </si>
  <si>
    <t>Hloubení nezapažených jam ručně s urovnáním dna do předepsaného profilu a spádu v hornině třídy těžitelnosti I skupiny 1 a 2 soudržných</t>
  </si>
  <si>
    <t>https://podminky.urs.cz/item/CS_URS_2025_01/131113701</t>
  </si>
  <si>
    <t>(0,6*0,6*1,2)*2</t>
  </si>
  <si>
    <t>Práce a dodávky M</t>
  </si>
  <si>
    <t>21-M</t>
  </si>
  <si>
    <t>Elektromontáže</t>
  </si>
  <si>
    <t>210203901</t>
  </si>
  <si>
    <t>Montáž svítidel LED se zapojením vodičů průmyslových nebo venkovních na výložník nebo dřík</t>
  </si>
  <si>
    <t>64</t>
  </si>
  <si>
    <t>374788038</t>
  </si>
  <si>
    <t>https://podminky.urs.cz/item/CS_URS_2025_01/210203901</t>
  </si>
  <si>
    <t>34774003</t>
  </si>
  <si>
    <t>svítidlo veřejného osvětlení na výložník zdroj LED 83W 9006lm 4000K</t>
  </si>
  <si>
    <t>128</t>
  </si>
  <si>
    <t>-1619564936</t>
  </si>
  <si>
    <t>210204011</t>
  </si>
  <si>
    <t>Montáž stožárů osvětlení ocelových samostatně stojících délky do 12 m</t>
  </si>
  <si>
    <t>415749809</t>
  </si>
  <si>
    <t>Montáž stožárů osvětlení samostatně stojících ocelových, délky do 12 m</t>
  </si>
  <si>
    <t>https://podminky.urs.cz/item/CS_URS_2025_01/210204011</t>
  </si>
  <si>
    <t>31674067</t>
  </si>
  <si>
    <t>stožár osvětlovací sadový Pz 133/89/60 v 6,0m</t>
  </si>
  <si>
    <t>1647946467</t>
  </si>
  <si>
    <t>210204103</t>
  </si>
  <si>
    <t>Montáž výložníků osvětlení jednoramenných sloupových hmotnosti do 35 kg</t>
  </si>
  <si>
    <t>1142222552</t>
  </si>
  <si>
    <t>Montáž výložníků osvětlení jednoramenných sloupových, hmotnosti do 35 kg</t>
  </si>
  <si>
    <t>https://podminky.urs.cz/item/CS_URS_2025_01/210204103</t>
  </si>
  <si>
    <t>31674001</t>
  </si>
  <si>
    <t>výložník rovný jednoduchý k osvětlovacím stožárům uličním vyložení 1000mm</t>
  </si>
  <si>
    <t>-627806374</t>
  </si>
  <si>
    <t>210280712</t>
  </si>
  <si>
    <t>Měření intenzity osvětlení na pracovišti do 50 svítidel</t>
  </si>
  <si>
    <t>soubor</t>
  </si>
  <si>
    <t>-901847688</t>
  </si>
  <si>
    <t>Zkoušky a prohlídky osvětlovacího zařízení měření intenzity osvětlení</t>
  </si>
  <si>
    <t>https://podminky.urs.cz/item/CS_URS_2025_01/210280712</t>
  </si>
  <si>
    <t>HZS</t>
  </si>
  <si>
    <t>Hodinové zúčtovací sazby</t>
  </si>
  <si>
    <t>HZS3131</t>
  </si>
  <si>
    <t>Hodinová zúčtovací sazba elektromontér VN a VVN</t>
  </si>
  <si>
    <t>hod</t>
  </si>
  <si>
    <t>512</t>
  </si>
  <si>
    <t>-879915552</t>
  </si>
  <si>
    <t>Hodinové zúčtovací sazby montáží technologických zařízení při externích montážích elektromontér VN a VVN</t>
  </si>
  <si>
    <t>https://podminky.urs.cz/item/CS_URS_2025_01/HZS3131</t>
  </si>
  <si>
    <t>16"Zapojení a zprovoznění 2 osvětlovacích bodů (připojení na stávající kabeláž</t>
  </si>
  <si>
    <t>SO 801 - Vegetační úpravy</t>
  </si>
  <si>
    <t>111151431</t>
  </si>
  <si>
    <t>Odstranění stařiny přes 500 m2 s naložením a odvozem do 20 km v rovině nebo svahu do 1:5</t>
  </si>
  <si>
    <t>-699428161</t>
  </si>
  <si>
    <t>Odstranění stařiny ze souvislé plochy přes 500 m2 v rovině nebo na svahu do 1:5</t>
  </si>
  <si>
    <t>https://podminky.urs.cz/item/CS_URS_2025_01/111151431</t>
  </si>
  <si>
    <t>3073</t>
  </si>
  <si>
    <t>119005123</t>
  </si>
  <si>
    <t>Vytyčení výsadeb zapojených nebo v záhonu plochy přes 10 do 100 m2 s rozmístěním rostlin nepravidelně ve stejnorodých skupinách</t>
  </si>
  <si>
    <t>136453489</t>
  </si>
  <si>
    <t>Vytyčení výsadeb s rozmístěním rostlin dle projektové dokumentace zapojených nebo v záhonu, plochy přes 10 do 100 m2 individuálně ve stejnorodých skupinách</t>
  </si>
  <si>
    <t>https://podminky.urs.cz/item/CS_URS_2025_01/119005123</t>
  </si>
  <si>
    <t>80+80</t>
  </si>
  <si>
    <t>4*15</t>
  </si>
  <si>
    <t>181006111</t>
  </si>
  <si>
    <t>Rozprostření zemin tl vrstvy do 0,1 m schopných zúrodnění v rovině a sklonu do 1:5</t>
  </si>
  <si>
    <t>-298461600</t>
  </si>
  <si>
    <t>Rozprostření zemin schopných zúrodnění v rovině a ve sklonu do 1:5, tloušťka vrstvy do 0,10 m</t>
  </si>
  <si>
    <t>https://podminky.urs.cz/item/CS_URS_2025_01/181006111</t>
  </si>
  <si>
    <t>10371500</t>
  </si>
  <si>
    <t>substrát pro trávníky VL</t>
  </si>
  <si>
    <t>423771400</t>
  </si>
  <si>
    <t>3073*0,05 'Přepočtené koeficientem množství</t>
  </si>
  <si>
    <t>181411121</t>
  </si>
  <si>
    <t>Založení lučního trávníku výsevem pl do 1000 m2 v rovině a ve svahu do 1:5</t>
  </si>
  <si>
    <t>1899590619</t>
  </si>
  <si>
    <t>Založení trávníku na půdě předem připravené plochy do 1000 m2 výsevem včetně utažení lučního v rovině nebo na svahu do 1:5</t>
  </si>
  <si>
    <t>https://podminky.urs.cz/item/CS_URS_2025_01/181411121</t>
  </si>
  <si>
    <t>-220 "výsadby, mulčování</t>
  </si>
  <si>
    <t>00572470</t>
  </si>
  <si>
    <t>osivo směs travní univerzál</t>
  </si>
  <si>
    <t>kg</t>
  </si>
  <si>
    <t>495600050</t>
  </si>
  <si>
    <t>2853*0,02 'Přepočtené koeficientem množství</t>
  </si>
  <si>
    <t>183111314</t>
  </si>
  <si>
    <t>Jamky pro výsadbu s výměnou 100 % půdy zeminy skupiny 1 až 4 obj přes 0,01 do 0,02 m3 v rovině a svahu do 1:5</t>
  </si>
  <si>
    <t>1611467495</t>
  </si>
  <si>
    <t>Hloubení jamek pro vysazování rostlin v zemině skupiny 1 až 4 s výměnou půdy z 100% v rovině nebo na svahu do 1:5, objemu přes 0,01 do 0,02 m3</t>
  </si>
  <si>
    <t>https://podminky.urs.cz/item/CS_URS_2025_01/183111314</t>
  </si>
  <si>
    <t>10321100</t>
  </si>
  <si>
    <t>zahradní substrát pro výsadbu VL</t>
  </si>
  <si>
    <t>1038650082</t>
  </si>
  <si>
    <t>50*0,02 'Přepočtené koeficientem množství</t>
  </si>
  <si>
    <t>183402131</t>
  </si>
  <si>
    <t>Rozrušení půdy souvislé pl přes 500 m2 hl přes 50 do 150 mm v rovině a svahu do 1:5</t>
  </si>
  <si>
    <t>688840630</t>
  </si>
  <si>
    <t>Rozrušení půdy na hloubku přes 50 do 150 mm souvislé plochy přes 500 m2 v rovině nebo na svahu do 1:5</t>
  </si>
  <si>
    <t>https://podminky.urs.cz/item/CS_URS_2025_01/183402131</t>
  </si>
  <si>
    <t>184102211</t>
  </si>
  <si>
    <t>Výsadba keře bez balu v do 1 m do jamky se zalitím v rovině a svahu do 1:5</t>
  </si>
  <si>
    <t>1043472398</t>
  </si>
  <si>
    <t>Výsadba keře bez balu do předem vyhloubené jamky se zalitím v rovině nebo na svahu do 1:5 výšky do 1 m v terénu</t>
  </si>
  <si>
    <t>https://podminky.urs.cz/item/CS_URS_2025_01/184102211</t>
  </si>
  <si>
    <t>RMAT0001</t>
  </si>
  <si>
    <t>dřevina (Ptačí zob obecný, Ligustrum vulgare) 40-60 cm</t>
  </si>
  <si>
    <t>Specifikace</t>
  </si>
  <si>
    <t>1997803704</t>
  </si>
  <si>
    <t>50</t>
  </si>
  <si>
    <t>184813511</t>
  </si>
  <si>
    <t>Chemické odplevelení před založením kultury postřikem na široko v rovině a svahu do 1:5 ručně</t>
  </si>
  <si>
    <t>1631277518</t>
  </si>
  <si>
    <t>Chemické odplevelení půdy před založením kultury, trávníku nebo zpevněných ploch ručně o jakékoli výměře postřikem na široko v rovině nebo na svahu do 1:5</t>
  </si>
  <si>
    <t>https://podminky.urs.cz/item/CS_URS_2025_01/184813511</t>
  </si>
  <si>
    <t>3073*1,5</t>
  </si>
  <si>
    <t>184911421</t>
  </si>
  <si>
    <t>Mulčování rostlin kůrou tl do 0,1 m v rovině a svahu do 1:5</t>
  </si>
  <si>
    <t>147402260</t>
  </si>
  <si>
    <t>Mulčování vysazených rostlin mulčovací kůrou, tl. do 100 mm v rovině nebo na svahu do 1:5</t>
  </si>
  <si>
    <t>https://podminky.urs.cz/item/CS_URS_2025_01/184911421</t>
  </si>
  <si>
    <t>10391100</t>
  </si>
  <si>
    <t>kůra mulčovací VL</t>
  </si>
  <si>
    <t>-928621465</t>
  </si>
  <si>
    <t>220*0,103 'Přepočtené koeficientem množství</t>
  </si>
  <si>
    <t>185804215</t>
  </si>
  <si>
    <t>Vypletí záhonu trávníku po výsevu s naložením a odvozem odpadu do 20 km v rovině a svahu do 1:5</t>
  </si>
  <si>
    <t>-1975547618</t>
  </si>
  <si>
    <t>Vypletí v rovině nebo na svahu do 1:5 trávníku po výsevu</t>
  </si>
  <si>
    <t>https://podminky.urs.cz/item/CS_URS_2025_01/185804215</t>
  </si>
  <si>
    <t xml:space="preserve">3073 "vypletí osazené plochy </t>
  </si>
  <si>
    <t>185804514</t>
  </si>
  <si>
    <t>Odplevelení souvislých keřových skupin v rovině a svahu do 1:5</t>
  </si>
  <si>
    <t>-1920316018</t>
  </si>
  <si>
    <t>Odplevelení výsadeb v rovině nebo na svahu do 1:5 souvislých keřových skupin</t>
  </si>
  <si>
    <t>https://podminky.urs.cz/item/CS_URS_2025_01/185804514</t>
  </si>
  <si>
    <t>185851121</t>
  </si>
  <si>
    <t>Dovoz vody pro zálivku rostlin za vzdálenost do 1000 m</t>
  </si>
  <si>
    <t>166680366</t>
  </si>
  <si>
    <t>Dovoz vody pro zálivku rostlin na vzdálenost do 1000 m</t>
  </si>
  <si>
    <t>https://podminky.urs.cz/item/CS_URS_2025_01/185851121</t>
  </si>
  <si>
    <t>45</t>
  </si>
  <si>
    <t>185804312</t>
  </si>
  <si>
    <t>Zalití rostlin vodou plocha přes 20 m2</t>
  </si>
  <si>
    <t>-1228454641</t>
  </si>
  <si>
    <t>Zalití rostlin vodou plochy záhonů jednotlivě přes 20 m2</t>
  </si>
  <si>
    <t>https://podminky.urs.cz/item/CS_URS_2025_01/185804312</t>
  </si>
  <si>
    <t xml:space="preserve">    VRN3 - Zařízení staveniště</t>
  </si>
  <si>
    <t>013002000</t>
  </si>
  <si>
    <t>Projektové práce</t>
  </si>
  <si>
    <t>CS ÚRS 2024 02</t>
  </si>
  <si>
    <t>990037683</t>
  </si>
  <si>
    <t>https://podminky.urs.cz/item/CS_URS_2024_02/013002000</t>
  </si>
  <si>
    <t>1" dokumentace skutečného provedení stavby</t>
  </si>
  <si>
    <t>VRN3</t>
  </si>
  <si>
    <t>Zařízení staveniště</t>
  </si>
  <si>
    <t>031002000</t>
  </si>
  <si>
    <t>zařízení staveniště</t>
  </si>
  <si>
    <t>1650988407</t>
  </si>
  <si>
    <t>https://podminky.urs.cz/item/CS_URS_2024_02/031002000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</si>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</sst>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A7DC68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0" fontId="21" fillId="5" borderId="23" xfId="0" applyFont="1" applyFill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0" fontId="37" fillId="5" borderId="23" xfId="0" applyFont="1" applyFill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51101" TargetMode="External" /><Relationship Id="rId2" Type="http://schemas.openxmlformats.org/officeDocument/2006/relationships/hyperlink" Target="https://podminky.urs.cz/item/CS_URS_2025_01/113106123" TargetMode="External" /><Relationship Id="rId3" Type="http://schemas.openxmlformats.org/officeDocument/2006/relationships/hyperlink" Target="https://podminky.urs.cz/item/CS_URS_2025_01/113201112" TargetMode="External" /><Relationship Id="rId4" Type="http://schemas.openxmlformats.org/officeDocument/2006/relationships/hyperlink" Target="https://podminky.urs.cz/item/CS_URS_2025_01/121151103" TargetMode="External" /><Relationship Id="rId5" Type="http://schemas.openxmlformats.org/officeDocument/2006/relationships/hyperlink" Target="https://podminky.urs.cz/item/CS_URS_2024_01/132151101" TargetMode="External" /><Relationship Id="rId6" Type="http://schemas.openxmlformats.org/officeDocument/2006/relationships/hyperlink" Target="https://podminky.urs.cz/item/CS_URS_2025_01/162351103" TargetMode="External" /><Relationship Id="rId7" Type="http://schemas.openxmlformats.org/officeDocument/2006/relationships/hyperlink" Target="https://podminky.urs.cz/item/CS_URS_2025_01/181351003" TargetMode="External" /><Relationship Id="rId8" Type="http://schemas.openxmlformats.org/officeDocument/2006/relationships/hyperlink" Target="https://podminky.urs.cz/item/CS_URS_2025_01/212752101" TargetMode="External" /><Relationship Id="rId9" Type="http://schemas.openxmlformats.org/officeDocument/2006/relationships/hyperlink" Target="https://podminky.urs.cz/item/CS_URS_2025_01/564851011" TargetMode="External" /><Relationship Id="rId10" Type="http://schemas.openxmlformats.org/officeDocument/2006/relationships/hyperlink" Target="https://podminky.urs.cz/item/CS_URS_2025_01/564861011" TargetMode="External" /><Relationship Id="rId11" Type="http://schemas.openxmlformats.org/officeDocument/2006/relationships/hyperlink" Target="https://podminky.urs.cz/item/CS_URS_2025_01/596211110" TargetMode="External" /><Relationship Id="rId12" Type="http://schemas.openxmlformats.org/officeDocument/2006/relationships/hyperlink" Target="https://podminky.urs.cz/item/CS_URS_2025_01/596211112" TargetMode="External" /><Relationship Id="rId13" Type="http://schemas.openxmlformats.org/officeDocument/2006/relationships/hyperlink" Target="https://podminky.urs.cz/item/CS_URS_2025_01/596211210" TargetMode="External" /><Relationship Id="rId14" Type="http://schemas.openxmlformats.org/officeDocument/2006/relationships/hyperlink" Target="https://podminky.urs.cz/item/CS_URS_2025_01/596211211" TargetMode="External" /><Relationship Id="rId15" Type="http://schemas.openxmlformats.org/officeDocument/2006/relationships/hyperlink" Target="https://podminky.urs.cz/item/CS_URS_2025_01/916131213" TargetMode="External" /><Relationship Id="rId16" Type="http://schemas.openxmlformats.org/officeDocument/2006/relationships/hyperlink" Target="https://podminky.urs.cz/item/CS_URS_2025_01/916241113" TargetMode="External" /><Relationship Id="rId17" Type="http://schemas.openxmlformats.org/officeDocument/2006/relationships/hyperlink" Target="https://podminky.urs.cz/item/CS_URS_2025_01/977151122" TargetMode="External" /><Relationship Id="rId18" Type="http://schemas.openxmlformats.org/officeDocument/2006/relationships/hyperlink" Target="https://podminky.urs.cz/item/CS_URS_2025_01/979021113" TargetMode="External" /><Relationship Id="rId19" Type="http://schemas.openxmlformats.org/officeDocument/2006/relationships/hyperlink" Target="https://podminky.urs.cz/item/CS_URS_2025_01/010001000" TargetMode="External" /><Relationship Id="rId2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202111" TargetMode="External" /><Relationship Id="rId2" Type="http://schemas.openxmlformats.org/officeDocument/2006/relationships/hyperlink" Target="https://podminky.urs.cz/item/CS_URS_2025_01/565145101" TargetMode="External" /><Relationship Id="rId3" Type="http://schemas.openxmlformats.org/officeDocument/2006/relationships/hyperlink" Target="https://podminky.urs.cz/item/CS_URS_2025_01/566301111" TargetMode="External" /><Relationship Id="rId4" Type="http://schemas.openxmlformats.org/officeDocument/2006/relationships/hyperlink" Target="https://podminky.urs.cz/item/CS_URS_2025_01/573111112" TargetMode="External" /><Relationship Id="rId5" Type="http://schemas.openxmlformats.org/officeDocument/2006/relationships/hyperlink" Target="https://podminky.urs.cz/item/CS_URS_2025_01/573211106" TargetMode="External" /><Relationship Id="rId6" Type="http://schemas.openxmlformats.org/officeDocument/2006/relationships/hyperlink" Target="https://podminky.urs.cz/item/CS_URS_2025_01/577134111" TargetMode="External" /><Relationship Id="rId7" Type="http://schemas.openxmlformats.org/officeDocument/2006/relationships/hyperlink" Target="https://podminky.urs.cz/item/CS_URS_2025_01/899132121" TargetMode="External" /><Relationship Id="rId8" Type="http://schemas.openxmlformats.org/officeDocument/2006/relationships/hyperlink" Target="https://podminky.urs.cz/item/CS_URS_2025_01/899132211" TargetMode="External" /><Relationship Id="rId9" Type="http://schemas.openxmlformats.org/officeDocument/2006/relationships/hyperlink" Target="https://podminky.urs.cz/item/CS_URS_2025_01/899132212" TargetMode="External" /><Relationship Id="rId10" Type="http://schemas.openxmlformats.org/officeDocument/2006/relationships/hyperlink" Target="https://podminky.urs.cz/item/CS_URS_2025_01/899132213" TargetMode="External" /><Relationship Id="rId11" Type="http://schemas.openxmlformats.org/officeDocument/2006/relationships/hyperlink" Target="https://podminky.urs.cz/item/CS_URS_2025_01/916131213" TargetMode="External" /><Relationship Id="rId12" Type="http://schemas.openxmlformats.org/officeDocument/2006/relationships/hyperlink" Target="https://podminky.urs.cz/item/CS_URS_2025_01/997221571" TargetMode="External" /><Relationship Id="rId13" Type="http://schemas.openxmlformats.org/officeDocument/2006/relationships/hyperlink" Target="https://podminky.urs.cz/item/CS_URS_2025_01/997221579" TargetMode="External" /><Relationship Id="rId14" Type="http://schemas.openxmlformats.org/officeDocument/2006/relationships/hyperlink" Target="https://podminky.urs.cz/item/CS_URS_2025_01/997221615" TargetMode="External" /><Relationship Id="rId15" Type="http://schemas.openxmlformats.org/officeDocument/2006/relationships/hyperlink" Target="https://podminky.urs.cz/item/CS_URS_2025_01/998225111" TargetMode="External" /><Relationship Id="rId16" Type="http://schemas.openxmlformats.org/officeDocument/2006/relationships/hyperlink" Target="https://podminky.urs.cz/item/CS_URS_2025_01/998225194" TargetMode="External" /><Relationship Id="rId17" Type="http://schemas.openxmlformats.org/officeDocument/2006/relationships/hyperlink" Target="https://podminky.urs.cz/item/CS_URS_2025_01/998225195" TargetMode="External" /><Relationship Id="rId1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113701" TargetMode="External" /><Relationship Id="rId2" Type="http://schemas.openxmlformats.org/officeDocument/2006/relationships/hyperlink" Target="https://podminky.urs.cz/item/CS_URS_2025_01/210203901" TargetMode="External" /><Relationship Id="rId3" Type="http://schemas.openxmlformats.org/officeDocument/2006/relationships/hyperlink" Target="https://podminky.urs.cz/item/CS_URS_2025_01/210204011" TargetMode="External" /><Relationship Id="rId4" Type="http://schemas.openxmlformats.org/officeDocument/2006/relationships/hyperlink" Target="https://podminky.urs.cz/item/CS_URS_2025_01/210204103" TargetMode="External" /><Relationship Id="rId5" Type="http://schemas.openxmlformats.org/officeDocument/2006/relationships/hyperlink" Target="https://podminky.urs.cz/item/CS_URS_2025_01/210280712" TargetMode="External" /><Relationship Id="rId6" Type="http://schemas.openxmlformats.org/officeDocument/2006/relationships/hyperlink" Target="https://podminky.urs.cz/item/CS_URS_2025_01/HZS3131" TargetMode="External" /><Relationship Id="rId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151431" TargetMode="External" /><Relationship Id="rId2" Type="http://schemas.openxmlformats.org/officeDocument/2006/relationships/hyperlink" Target="https://podminky.urs.cz/item/CS_URS_2025_01/119005123" TargetMode="External" /><Relationship Id="rId3" Type="http://schemas.openxmlformats.org/officeDocument/2006/relationships/hyperlink" Target="https://podminky.urs.cz/item/CS_URS_2025_01/181006111" TargetMode="External" /><Relationship Id="rId4" Type="http://schemas.openxmlformats.org/officeDocument/2006/relationships/hyperlink" Target="https://podminky.urs.cz/item/CS_URS_2025_01/181411121" TargetMode="External" /><Relationship Id="rId5" Type="http://schemas.openxmlformats.org/officeDocument/2006/relationships/hyperlink" Target="https://podminky.urs.cz/item/CS_URS_2025_01/183111314" TargetMode="External" /><Relationship Id="rId6" Type="http://schemas.openxmlformats.org/officeDocument/2006/relationships/hyperlink" Target="https://podminky.urs.cz/item/CS_URS_2025_01/183402131" TargetMode="External" /><Relationship Id="rId7" Type="http://schemas.openxmlformats.org/officeDocument/2006/relationships/hyperlink" Target="https://podminky.urs.cz/item/CS_URS_2025_01/184102211" TargetMode="External" /><Relationship Id="rId8" Type="http://schemas.openxmlformats.org/officeDocument/2006/relationships/hyperlink" Target="https://podminky.urs.cz/item/CS_URS_2025_01/184813511" TargetMode="External" /><Relationship Id="rId9" Type="http://schemas.openxmlformats.org/officeDocument/2006/relationships/hyperlink" Target="https://podminky.urs.cz/item/CS_URS_2025_01/184911421" TargetMode="External" /><Relationship Id="rId10" Type="http://schemas.openxmlformats.org/officeDocument/2006/relationships/hyperlink" Target="https://podminky.urs.cz/item/CS_URS_2025_01/185804215" TargetMode="External" /><Relationship Id="rId11" Type="http://schemas.openxmlformats.org/officeDocument/2006/relationships/hyperlink" Target="https://podminky.urs.cz/item/CS_URS_2025_01/185804514" TargetMode="External" /><Relationship Id="rId12" Type="http://schemas.openxmlformats.org/officeDocument/2006/relationships/hyperlink" Target="https://podminky.urs.cz/item/CS_URS_2025_01/185851121" TargetMode="External" /><Relationship Id="rId13" Type="http://schemas.openxmlformats.org/officeDocument/2006/relationships/hyperlink" Target="https://podminky.urs.cz/item/CS_URS_2025_01/185804312" TargetMode="External" /><Relationship Id="rId1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3002000" TargetMode="External" /><Relationship Id="rId2" Type="http://schemas.openxmlformats.org/officeDocument/2006/relationships/hyperlink" Target="https://podminky.urs.cz/item/CS_URS_2024_02/031002000" TargetMode="External" /><Relationship Id="rId3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2025-15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Výstavba inženýrských sítí a komunikace pro rodinné domy v lokalitě Třešňovka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Kynšperk nad Ohř,í 357 51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25. 6. 2025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Kynšperk nad Ohří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Valbek, spol. s r.o.,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ROUND(SUM(AG55:AG59),2)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ROUND(SUM(AS55:AS59),2)</f>
        <v>0</v>
      </c>
      <c r="AT54" s="107">
        <f>ROUND(SUM(AV54:AW54),2)</f>
        <v>0</v>
      </c>
      <c r="AU54" s="108">
        <f>ROUND(SUM(AU55:AU59),5)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ROUND(SUM(AZ55:AZ59),2)</f>
        <v>0</v>
      </c>
      <c r="BA54" s="107">
        <f>ROUND(SUM(BA55:BA59),2)</f>
        <v>0</v>
      </c>
      <c r="BB54" s="107">
        <f>ROUND(SUM(BB55:BB59),2)</f>
        <v>0</v>
      </c>
      <c r="BC54" s="107">
        <f>ROUND(SUM(BC55:BC59),2)</f>
        <v>0</v>
      </c>
      <c r="BD54" s="109">
        <f>ROUND(SUM(BD55:BD59),2)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16.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104 - Komunikace pro pěší'!J30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'SO 104 - Komunikace pro pěší'!P86</f>
        <v>0</v>
      </c>
      <c r="AV55" s="121">
        <f>'SO 104 - Komunikace pro pěší'!J33</f>
        <v>0</v>
      </c>
      <c r="AW55" s="121">
        <f>'SO 104 - Komunikace pro pěší'!J34</f>
        <v>0</v>
      </c>
      <c r="AX55" s="121">
        <f>'SO 104 - Komunikace pro pěší'!J35</f>
        <v>0</v>
      </c>
      <c r="AY55" s="121">
        <f>'SO 104 - Komunikace pro pěší'!J36</f>
        <v>0</v>
      </c>
      <c r="AZ55" s="121">
        <f>'SO 104 - Komunikace pro pěší'!F33</f>
        <v>0</v>
      </c>
      <c r="BA55" s="121">
        <f>'SO 104 - Komunikace pro pěší'!F34</f>
        <v>0</v>
      </c>
      <c r="BB55" s="121">
        <f>'SO 104 - Komunikace pro pěší'!F35</f>
        <v>0</v>
      </c>
      <c r="BC55" s="121">
        <f>'SO 104 - Komunikace pro pěší'!F36</f>
        <v>0</v>
      </c>
      <c r="BD55" s="123">
        <f>'SO 104 - Komunikace pro pěší'!F37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16.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101 - Komunikace v oby...'!J30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0">
        <v>0</v>
      </c>
      <c r="AT56" s="121">
        <f>ROUND(SUM(AV56:AW56),2)</f>
        <v>0</v>
      </c>
      <c r="AU56" s="122">
        <f>'SO 101 - Komunikace v oby...'!P86</f>
        <v>0</v>
      </c>
      <c r="AV56" s="121">
        <f>'SO 101 - Komunikace v oby...'!J33</f>
        <v>0</v>
      </c>
      <c r="AW56" s="121">
        <f>'SO 101 - Komunikace v oby...'!J34</f>
        <v>0</v>
      </c>
      <c r="AX56" s="121">
        <f>'SO 101 - Komunikace v oby...'!J35</f>
        <v>0</v>
      </c>
      <c r="AY56" s="121">
        <f>'SO 101 - Komunikace v oby...'!J36</f>
        <v>0</v>
      </c>
      <c r="AZ56" s="121">
        <f>'SO 101 - Komunikace v oby...'!F33</f>
        <v>0</v>
      </c>
      <c r="BA56" s="121">
        <f>'SO 101 - Komunikace v oby...'!F34</f>
        <v>0</v>
      </c>
      <c r="BB56" s="121">
        <f>'SO 101 - Komunikace v oby...'!F35</f>
        <v>0</v>
      </c>
      <c r="BC56" s="121">
        <f>'SO 101 - Komunikace v oby...'!F36</f>
        <v>0</v>
      </c>
      <c r="BD56" s="123">
        <f>'SO 101 - Komunikace v oby...'!F37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7" customFormat="1" ht="16.5" customHeight="1">
      <c r="A57" s="112" t="s">
        <v>78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423 - Rozvody VO - Pok...'!J30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81</v>
      </c>
      <c r="AR57" s="119"/>
      <c r="AS57" s="120">
        <v>0</v>
      </c>
      <c r="AT57" s="121">
        <f>ROUND(SUM(AV57:AW57),2)</f>
        <v>0</v>
      </c>
      <c r="AU57" s="122">
        <f>'SO 423 - Rozvody VO - Pok...'!P84</f>
        <v>0</v>
      </c>
      <c r="AV57" s="121">
        <f>'SO 423 - Rozvody VO - Pok...'!J33</f>
        <v>0</v>
      </c>
      <c r="AW57" s="121">
        <f>'SO 423 - Rozvody VO - Pok...'!J34</f>
        <v>0</v>
      </c>
      <c r="AX57" s="121">
        <f>'SO 423 - Rozvody VO - Pok...'!J35</f>
        <v>0</v>
      </c>
      <c r="AY57" s="121">
        <f>'SO 423 - Rozvody VO - Pok...'!J36</f>
        <v>0</v>
      </c>
      <c r="AZ57" s="121">
        <f>'SO 423 - Rozvody VO - Pok...'!F33</f>
        <v>0</v>
      </c>
      <c r="BA57" s="121">
        <f>'SO 423 - Rozvody VO - Pok...'!F34</f>
        <v>0</v>
      </c>
      <c r="BB57" s="121">
        <f>'SO 423 - Rozvody VO - Pok...'!F35</f>
        <v>0</v>
      </c>
      <c r="BC57" s="121">
        <f>'SO 423 - Rozvody VO - Pok...'!F36</f>
        <v>0</v>
      </c>
      <c r="BD57" s="123">
        <f>'SO 423 - Rozvody VO - Pok...'!F37</f>
        <v>0</v>
      </c>
      <c r="BE57" s="7"/>
      <c r="BT57" s="124" t="s">
        <v>82</v>
      </c>
      <c r="BV57" s="124" t="s">
        <v>76</v>
      </c>
      <c r="BW57" s="124" t="s">
        <v>90</v>
      </c>
      <c r="BX57" s="124" t="s">
        <v>5</v>
      </c>
      <c r="CL57" s="124" t="s">
        <v>19</v>
      </c>
      <c r="CM57" s="124" t="s">
        <v>84</v>
      </c>
    </row>
    <row r="58" s="7" customFormat="1" ht="16.5" customHeight="1">
      <c r="A58" s="112" t="s">
        <v>78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 801 - Vegetační úpravy'!J30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81</v>
      </c>
      <c r="AR58" s="119"/>
      <c r="AS58" s="120">
        <v>0</v>
      </c>
      <c r="AT58" s="121">
        <f>ROUND(SUM(AV58:AW58),2)</f>
        <v>0</v>
      </c>
      <c r="AU58" s="122">
        <f>'SO 801 - Vegetační úpravy'!P81</f>
        <v>0</v>
      </c>
      <c r="AV58" s="121">
        <f>'SO 801 - Vegetační úpravy'!J33</f>
        <v>0</v>
      </c>
      <c r="AW58" s="121">
        <f>'SO 801 - Vegetační úpravy'!J34</f>
        <v>0</v>
      </c>
      <c r="AX58" s="121">
        <f>'SO 801 - Vegetační úpravy'!J35</f>
        <v>0</v>
      </c>
      <c r="AY58" s="121">
        <f>'SO 801 - Vegetační úpravy'!J36</f>
        <v>0</v>
      </c>
      <c r="AZ58" s="121">
        <f>'SO 801 - Vegetační úpravy'!F33</f>
        <v>0</v>
      </c>
      <c r="BA58" s="121">
        <f>'SO 801 - Vegetační úpravy'!F34</f>
        <v>0</v>
      </c>
      <c r="BB58" s="121">
        <f>'SO 801 - Vegetační úpravy'!F35</f>
        <v>0</v>
      </c>
      <c r="BC58" s="121">
        <f>'SO 801 - Vegetační úpravy'!F36</f>
        <v>0</v>
      </c>
      <c r="BD58" s="123">
        <f>'SO 801 - Vegetační úpravy'!F37</f>
        <v>0</v>
      </c>
      <c r="BE58" s="7"/>
      <c r="BT58" s="124" t="s">
        <v>82</v>
      </c>
      <c r="BV58" s="124" t="s">
        <v>76</v>
      </c>
      <c r="BW58" s="124" t="s">
        <v>93</v>
      </c>
      <c r="BX58" s="124" t="s">
        <v>5</v>
      </c>
      <c r="CL58" s="124" t="s">
        <v>19</v>
      </c>
      <c r="CM58" s="124" t="s">
        <v>84</v>
      </c>
    </row>
    <row r="59" s="7" customFormat="1" ht="16.5" customHeight="1">
      <c r="A59" s="112" t="s">
        <v>78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'VRN - Vedlejší rozpočtové...'!J30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81</v>
      </c>
      <c r="AR59" s="119"/>
      <c r="AS59" s="125">
        <v>0</v>
      </c>
      <c r="AT59" s="126">
        <f>ROUND(SUM(AV59:AW59),2)</f>
        <v>0</v>
      </c>
      <c r="AU59" s="127">
        <f>'VRN - Vedlejší rozpočtové...'!P82</f>
        <v>0</v>
      </c>
      <c r="AV59" s="126">
        <f>'VRN - Vedlejší rozpočtové...'!J33</f>
        <v>0</v>
      </c>
      <c r="AW59" s="126">
        <f>'VRN - Vedlejší rozpočtové...'!J34</f>
        <v>0</v>
      </c>
      <c r="AX59" s="126">
        <f>'VRN - Vedlejší rozpočtové...'!J35</f>
        <v>0</v>
      </c>
      <c r="AY59" s="126">
        <f>'VRN - Vedlejší rozpočtové...'!J36</f>
        <v>0</v>
      </c>
      <c r="AZ59" s="126">
        <f>'VRN - Vedlejší rozpočtové...'!F33</f>
        <v>0</v>
      </c>
      <c r="BA59" s="126">
        <f>'VRN - Vedlejší rozpočtové...'!F34</f>
        <v>0</v>
      </c>
      <c r="BB59" s="126">
        <f>'VRN - Vedlejší rozpočtové...'!F35</f>
        <v>0</v>
      </c>
      <c r="BC59" s="126">
        <f>'VRN - Vedlejší rozpočtové...'!F36</f>
        <v>0</v>
      </c>
      <c r="BD59" s="128">
        <f>'VRN - Vedlejší rozpočtové...'!F37</f>
        <v>0</v>
      </c>
      <c r="BE59" s="7"/>
      <c r="BT59" s="124" t="s">
        <v>82</v>
      </c>
      <c r="BV59" s="124" t="s">
        <v>76</v>
      </c>
      <c r="BW59" s="124" t="s">
        <v>96</v>
      </c>
      <c r="BX59" s="124" t="s">
        <v>5</v>
      </c>
      <c r="CL59" s="124" t="s">
        <v>19</v>
      </c>
      <c r="CM59" s="124" t="s">
        <v>84</v>
      </c>
    </row>
    <row r="60" s="2" customFormat="1" ht="30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="2" customFormat="1" ht="6.96" customHeight="1">
      <c r="A61" s="39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</sheetData>
  <sheetProtection sheet="1" formatColumns="0" formatRows="0" objects="1" scenarios="1" spinCount="100000" saltValue="/8J2lqBdOqgsuYJoLQwf0C8wUF+CxsNMNlmAPnPUjf0Iw9/Mj0Z0f19kGKzwOre1cdv6Tp5S1e74E0g7esijPQ==" hashValue="PxYgSndeNZY9wKoOXdGM2LfemU8pr7SKQ/FTM/nFUlB0dLsTv5Q1P5rKYno9DQPdvk1hmtHbkt9GedDOI3S82Q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4 - Komunikace pro pěší'!C2" display="/"/>
    <hyperlink ref="A56" location="'SO 101 - Komunikace v oby...'!C2" display="/"/>
    <hyperlink ref="A57" location="'SO 423 - Rozvody VO - Pok...'!C2" display="/"/>
    <hyperlink ref="A58" location="'SO 801 - Vegetační úpravy'!C2" display="/"/>
    <hyperlink ref="A59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inženýrských sítí a komunikace pro rodinné domy v lokalitě Třešňovka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25. 6. 2025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29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ROUND((SUM(BE86:BE201)),  2)</f>
        <v>0</v>
      </c>
      <c r="G33" s="39"/>
      <c r="H33" s="39"/>
      <c r="I33" s="149">
        <v>0.20999999999999999</v>
      </c>
      <c r="J33" s="148">
        <f>ROUND(((SUM(BE86:BE201))*I33),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ROUND((SUM(BF86:BF201)),  2)</f>
        <v>0</v>
      </c>
      <c r="G34" s="39"/>
      <c r="H34" s="39"/>
      <c r="I34" s="149">
        <v>0.12</v>
      </c>
      <c r="J34" s="148">
        <f>ROUND(((SUM(BF86:BF201))*I34),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ROUND((SUM(BG86:BG201)),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ROUND((SUM(BH86:BH201)),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ROUND((SUM(BI86:BI201)),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Výstavba inženýrských sítí a komunikace pro rodinné domy v lokalitě Třešňovka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104 - Komunikace pro pěší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Kynšperk nad Ohř,í 357 51</v>
      </c>
      <c r="G52" s="41"/>
      <c r="H52" s="41"/>
      <c r="I52" s="33" t="s">
        <v>23</v>
      </c>
      <c r="J52" s="73" t="str">
        <f>IF(J12="","",J12)</f>
        <v>25. 6. 2025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Kynšperk nad Ohří</v>
      </c>
      <c r="G54" s="41"/>
      <c r="H54" s="41"/>
      <c r="I54" s="33" t="s">
        <v>33</v>
      </c>
      <c r="J54" s="37" t="str">
        <f>E21</f>
        <v>Valbek, spol. s r.o.,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101</v>
      </c>
      <c r="D57" s="163"/>
      <c r="E57" s="163"/>
      <c r="F57" s="163"/>
      <c r="G57" s="163"/>
      <c r="H57" s="163"/>
      <c r="I57" s="163"/>
      <c r="J57" s="164" t="s">
        <v>102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103</v>
      </c>
    </row>
    <row r="60" s="9" customFormat="1" ht="24.96" customHeight="1">
      <c r="A60" s="9"/>
      <c r="B60" s="166"/>
      <c r="C60" s="167"/>
      <c r="D60" s="168" t="s">
        <v>104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105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106</v>
      </c>
      <c r="E62" s="175"/>
      <c r="F62" s="175"/>
      <c r="G62" s="175"/>
      <c r="H62" s="175"/>
      <c r="I62" s="175"/>
      <c r="J62" s="176">
        <f>J117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107</v>
      </c>
      <c r="E63" s="175"/>
      <c r="F63" s="175"/>
      <c r="G63" s="175"/>
      <c r="H63" s="175"/>
      <c r="I63" s="175"/>
      <c r="J63" s="176">
        <f>J122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108</v>
      </c>
      <c r="E64" s="175"/>
      <c r="F64" s="175"/>
      <c r="G64" s="175"/>
      <c r="H64" s="175"/>
      <c r="I64" s="175"/>
      <c r="J64" s="176">
        <f>J166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6"/>
      <c r="C65" s="167"/>
      <c r="D65" s="168" t="s">
        <v>109</v>
      </c>
      <c r="E65" s="169"/>
      <c r="F65" s="169"/>
      <c r="G65" s="169"/>
      <c r="H65" s="169"/>
      <c r="I65" s="169"/>
      <c r="J65" s="170">
        <f>J196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2"/>
      <c r="C66" s="173"/>
      <c r="D66" s="174" t="s">
        <v>110</v>
      </c>
      <c r="E66" s="175"/>
      <c r="F66" s="175"/>
      <c r="G66" s="175"/>
      <c r="H66" s="175"/>
      <c r="I66" s="175"/>
      <c r="J66" s="176">
        <f>J197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111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61" t="str">
        <f>E7</f>
        <v>Výstavba inženýrských sítí a komunikace pro rodinné domy v lokalitě Třešňovka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98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SO 104 - Komunikace pro pěší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Kynšperk nad Ohř,í 357 51</v>
      </c>
      <c r="G80" s="41"/>
      <c r="H80" s="41"/>
      <c r="I80" s="33" t="s">
        <v>23</v>
      </c>
      <c r="J80" s="73" t="str">
        <f>IF(J12="","",J12)</f>
        <v>25. 6. 2025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E15</f>
        <v>Město Kynšperk nad Ohří</v>
      </c>
      <c r="G82" s="41"/>
      <c r="H82" s="41"/>
      <c r="I82" s="33" t="s">
        <v>33</v>
      </c>
      <c r="J82" s="37" t="str">
        <f>E21</f>
        <v>Valbek, spol. s r.o.,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IF(E18="","",E18)</f>
        <v>Vyplň údaj</v>
      </c>
      <c r="G83" s="41"/>
      <c r="H83" s="41"/>
      <c r="I83" s="33" t="s">
        <v>36</v>
      </c>
      <c r="J83" s="37" t="str">
        <f>E24</f>
        <v xml:space="preserve"> 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8"/>
      <c r="B85" s="179"/>
      <c r="C85" s="180" t="s">
        <v>112</v>
      </c>
      <c r="D85" s="181" t="s">
        <v>59</v>
      </c>
      <c r="E85" s="181" t="s">
        <v>55</v>
      </c>
      <c r="F85" s="181" t="s">
        <v>56</v>
      </c>
      <c r="G85" s="181" t="s">
        <v>113</v>
      </c>
      <c r="H85" s="181" t="s">
        <v>114</v>
      </c>
      <c r="I85" s="181" t="s">
        <v>115</v>
      </c>
      <c r="J85" s="181" t="s">
        <v>102</v>
      </c>
      <c r="K85" s="182" t="s">
        <v>116</v>
      </c>
      <c r="L85" s="183"/>
      <c r="M85" s="93" t="s">
        <v>19</v>
      </c>
      <c r="N85" s="94" t="s">
        <v>44</v>
      </c>
      <c r="O85" s="94" t="s">
        <v>117</v>
      </c>
      <c r="P85" s="94" t="s">
        <v>118</v>
      </c>
      <c r="Q85" s="94" t="s">
        <v>119</v>
      </c>
      <c r="R85" s="94" t="s">
        <v>120</v>
      </c>
      <c r="S85" s="94" t="s">
        <v>121</v>
      </c>
      <c r="T85" s="95" t="s">
        <v>122</v>
      </c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</row>
    <row r="86" s="2" customFormat="1" ht="22.8" customHeight="1">
      <c r="A86" s="39"/>
      <c r="B86" s="40"/>
      <c r="C86" s="100" t="s">
        <v>123</v>
      </c>
      <c r="D86" s="41"/>
      <c r="E86" s="41"/>
      <c r="F86" s="41"/>
      <c r="G86" s="41"/>
      <c r="H86" s="41"/>
      <c r="I86" s="41"/>
      <c r="J86" s="184">
        <f>BK86</f>
        <v>0</v>
      </c>
      <c r="K86" s="41"/>
      <c r="L86" s="45"/>
      <c r="M86" s="96"/>
      <c r="N86" s="185"/>
      <c r="O86" s="97"/>
      <c r="P86" s="186">
        <f>P87+P196</f>
        <v>0</v>
      </c>
      <c r="Q86" s="97"/>
      <c r="R86" s="186">
        <f>R87+R196</f>
        <v>101.701294792</v>
      </c>
      <c r="S86" s="97"/>
      <c r="T86" s="187">
        <f>T87+T196</f>
        <v>4.625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</v>
      </c>
      <c r="AU86" s="18" t="s">
        <v>103</v>
      </c>
      <c r="BK86" s="188">
        <f>BK87+BK196</f>
        <v>0</v>
      </c>
    </row>
    <row r="87" s="12" customFormat="1" ht="25.92" customHeight="1">
      <c r="A87" s="12"/>
      <c r="B87" s="189"/>
      <c r="C87" s="190"/>
      <c r="D87" s="191" t="s">
        <v>73</v>
      </c>
      <c r="E87" s="192" t="s">
        <v>124</v>
      </c>
      <c r="F87" s="192" t="s">
        <v>125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P88+P117+P122+P166</f>
        <v>0</v>
      </c>
      <c r="Q87" s="197"/>
      <c r="R87" s="198">
        <f>R88+R117+R122+R166</f>
        <v>101.701294792</v>
      </c>
      <c r="S87" s="197"/>
      <c r="T87" s="199">
        <f>T88+T117+T122+T166</f>
        <v>4.625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82</v>
      </c>
      <c r="AT87" s="201" t="s">
        <v>73</v>
      </c>
      <c r="AU87" s="201" t="s">
        <v>74</v>
      </c>
      <c r="AY87" s="200" t="s">
        <v>126</v>
      </c>
      <c r="BK87" s="202">
        <f>BK88+BK117+BK122+BK166</f>
        <v>0</v>
      </c>
    </row>
    <row r="88" s="12" customFormat="1" ht="22.8" customHeight="1">
      <c r="A88" s="12"/>
      <c r="B88" s="189"/>
      <c r="C88" s="190"/>
      <c r="D88" s="191" t="s">
        <v>73</v>
      </c>
      <c r="E88" s="203" t="s">
        <v>82</v>
      </c>
      <c r="F88" s="203" t="s">
        <v>127</v>
      </c>
      <c r="G88" s="190"/>
      <c r="H88" s="190"/>
      <c r="I88" s="193"/>
      <c r="J88" s="204">
        <f>BK88</f>
        <v>0</v>
      </c>
      <c r="K88" s="190"/>
      <c r="L88" s="195"/>
      <c r="M88" s="196"/>
      <c r="N88" s="197"/>
      <c r="O88" s="197"/>
      <c r="P88" s="198">
        <f>SUM(P89:P116)</f>
        <v>0</v>
      </c>
      <c r="Q88" s="197"/>
      <c r="R88" s="198">
        <f>SUM(R89:R116)</f>
        <v>0</v>
      </c>
      <c r="S88" s="197"/>
      <c r="T88" s="199">
        <f>SUM(T89:T116)</f>
        <v>4.5960000000000001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82</v>
      </c>
      <c r="AT88" s="201" t="s">
        <v>73</v>
      </c>
      <c r="AU88" s="201" t="s">
        <v>82</v>
      </c>
      <c r="AY88" s="200" t="s">
        <v>126</v>
      </c>
      <c r="BK88" s="202">
        <f>SUM(BK89:BK116)</f>
        <v>0</v>
      </c>
    </row>
    <row r="89" s="2" customFormat="1" ht="24.15" customHeight="1">
      <c r="A89" s="39"/>
      <c r="B89" s="40"/>
      <c r="C89" s="205" t="s">
        <v>82</v>
      </c>
      <c r="D89" s="206" t="s">
        <v>128</v>
      </c>
      <c r="E89" s="207" t="s">
        <v>129</v>
      </c>
      <c r="F89" s="208" t="s">
        <v>130</v>
      </c>
      <c r="G89" s="209" t="s">
        <v>131</v>
      </c>
      <c r="H89" s="210">
        <v>20</v>
      </c>
      <c r="I89" s="211"/>
      <c r="J89" s="212">
        <f>ROUND(I89*H89,2)</f>
        <v>0</v>
      </c>
      <c r="K89" s="208" t="s">
        <v>132</v>
      </c>
      <c r="L89" s="45"/>
      <c r="M89" s="213" t="s">
        <v>19</v>
      </c>
      <c r="N89" s="214" t="s">
        <v>45</v>
      </c>
      <c r="O89" s="85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7" t="s">
        <v>133</v>
      </c>
      <c r="AT89" s="217" t="s">
        <v>128</v>
      </c>
      <c r="AU89" s="217" t="s">
        <v>84</v>
      </c>
      <c r="AY89" s="18" t="s">
        <v>126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8" t="s">
        <v>82</v>
      </c>
      <c r="BK89" s="218">
        <f>ROUND(I89*H89,2)</f>
        <v>0</v>
      </c>
      <c r="BL89" s="18" t="s">
        <v>133</v>
      </c>
      <c r="BM89" s="217" t="s">
        <v>134</v>
      </c>
    </row>
    <row r="90" s="2" customFormat="1">
      <c r="A90" s="39"/>
      <c r="B90" s="40"/>
      <c r="C90" s="41"/>
      <c r="D90" s="219" t="s">
        <v>135</v>
      </c>
      <c r="E90" s="41"/>
      <c r="F90" s="220" t="s">
        <v>136</v>
      </c>
      <c r="G90" s="41"/>
      <c r="H90" s="41"/>
      <c r="I90" s="221"/>
      <c r="J90" s="41"/>
      <c r="K90" s="41"/>
      <c r="L90" s="45"/>
      <c r="M90" s="222"/>
      <c r="N90" s="223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135</v>
      </c>
      <c r="AU90" s="18" t="s">
        <v>84</v>
      </c>
    </row>
    <row r="91" s="2" customFormat="1">
      <c r="A91" s="39"/>
      <c r="B91" s="40"/>
      <c r="C91" s="41"/>
      <c r="D91" s="224" t="s">
        <v>137</v>
      </c>
      <c r="E91" s="41"/>
      <c r="F91" s="225" t="s">
        <v>138</v>
      </c>
      <c r="G91" s="41"/>
      <c r="H91" s="41"/>
      <c r="I91" s="221"/>
      <c r="J91" s="41"/>
      <c r="K91" s="41"/>
      <c r="L91" s="45"/>
      <c r="M91" s="222"/>
      <c r="N91" s="223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137</v>
      </c>
      <c r="AU91" s="18" t="s">
        <v>84</v>
      </c>
    </row>
    <row r="92" s="13" customFormat="1">
      <c r="A92" s="13"/>
      <c r="B92" s="226"/>
      <c r="C92" s="227"/>
      <c r="D92" s="219" t="s">
        <v>139</v>
      </c>
      <c r="E92" s="228" t="s">
        <v>19</v>
      </c>
      <c r="F92" s="229" t="s">
        <v>140</v>
      </c>
      <c r="G92" s="227"/>
      <c r="H92" s="230">
        <v>20</v>
      </c>
      <c r="I92" s="231"/>
      <c r="J92" s="227"/>
      <c r="K92" s="227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139</v>
      </c>
      <c r="AU92" s="236" t="s">
        <v>84</v>
      </c>
      <c r="AV92" s="13" t="s">
        <v>84</v>
      </c>
      <c r="AW92" s="13" t="s">
        <v>35</v>
      </c>
      <c r="AX92" s="13" t="s">
        <v>82</v>
      </c>
      <c r="AY92" s="236" t="s">
        <v>126</v>
      </c>
    </row>
    <row r="93" s="2" customFormat="1" ht="16.5" customHeight="1">
      <c r="A93" s="39"/>
      <c r="B93" s="40"/>
      <c r="C93" s="205" t="s">
        <v>84</v>
      </c>
      <c r="D93" s="206" t="s">
        <v>128</v>
      </c>
      <c r="E93" s="207" t="s">
        <v>141</v>
      </c>
      <c r="F93" s="208" t="s">
        <v>142</v>
      </c>
      <c r="G93" s="209" t="s">
        <v>131</v>
      </c>
      <c r="H93" s="210">
        <v>12.1</v>
      </c>
      <c r="I93" s="211"/>
      <c r="J93" s="212">
        <f>ROUND(I93*H93,2)</f>
        <v>0</v>
      </c>
      <c r="K93" s="208" t="s">
        <v>132</v>
      </c>
      <c r="L93" s="45"/>
      <c r="M93" s="213" t="s">
        <v>19</v>
      </c>
      <c r="N93" s="214" t="s">
        <v>45</v>
      </c>
      <c r="O93" s="85"/>
      <c r="P93" s="215">
        <f>O93*H93</f>
        <v>0</v>
      </c>
      <c r="Q93" s="215">
        <v>0</v>
      </c>
      <c r="R93" s="215">
        <f>Q93*H93</f>
        <v>0</v>
      </c>
      <c r="S93" s="215">
        <v>0.26000000000000001</v>
      </c>
      <c r="T93" s="216">
        <f>S93*H93</f>
        <v>3.1459999999999999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7" t="s">
        <v>133</v>
      </c>
      <c r="AT93" s="217" t="s">
        <v>128</v>
      </c>
      <c r="AU93" s="217" t="s">
        <v>84</v>
      </c>
      <c r="AY93" s="18" t="s">
        <v>126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8" t="s">
        <v>82</v>
      </c>
      <c r="BK93" s="218">
        <f>ROUND(I93*H93,2)</f>
        <v>0</v>
      </c>
      <c r="BL93" s="18" t="s">
        <v>133</v>
      </c>
      <c r="BM93" s="217" t="s">
        <v>143</v>
      </c>
    </row>
    <row r="94" s="2" customFormat="1">
      <c r="A94" s="39"/>
      <c r="B94" s="40"/>
      <c r="C94" s="41"/>
      <c r="D94" s="219" t="s">
        <v>135</v>
      </c>
      <c r="E94" s="41"/>
      <c r="F94" s="220" t="s">
        <v>144</v>
      </c>
      <c r="G94" s="41"/>
      <c r="H94" s="41"/>
      <c r="I94" s="221"/>
      <c r="J94" s="41"/>
      <c r="K94" s="41"/>
      <c r="L94" s="45"/>
      <c r="M94" s="222"/>
      <c r="N94" s="223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135</v>
      </c>
      <c r="AU94" s="18" t="s">
        <v>84</v>
      </c>
    </row>
    <row r="95" s="2" customFormat="1">
      <c r="A95" s="39"/>
      <c r="B95" s="40"/>
      <c r="C95" s="41"/>
      <c r="D95" s="224" t="s">
        <v>137</v>
      </c>
      <c r="E95" s="41"/>
      <c r="F95" s="225" t="s">
        <v>145</v>
      </c>
      <c r="G95" s="41"/>
      <c r="H95" s="41"/>
      <c r="I95" s="221"/>
      <c r="J95" s="41"/>
      <c r="K95" s="41"/>
      <c r="L95" s="45"/>
      <c r="M95" s="222"/>
      <c r="N95" s="223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137</v>
      </c>
      <c r="AU95" s="18" t="s">
        <v>84</v>
      </c>
    </row>
    <row r="96" s="13" customFormat="1">
      <c r="A96" s="13"/>
      <c r="B96" s="226"/>
      <c r="C96" s="227"/>
      <c r="D96" s="219" t="s">
        <v>139</v>
      </c>
      <c r="E96" s="228" t="s">
        <v>19</v>
      </c>
      <c r="F96" s="229" t="s">
        <v>146</v>
      </c>
      <c r="G96" s="227"/>
      <c r="H96" s="230">
        <v>12.1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139</v>
      </c>
      <c r="AU96" s="236" t="s">
        <v>84</v>
      </c>
      <c r="AV96" s="13" t="s">
        <v>84</v>
      </c>
      <c r="AW96" s="13" t="s">
        <v>35</v>
      </c>
      <c r="AX96" s="13" t="s">
        <v>82</v>
      </c>
      <c r="AY96" s="236" t="s">
        <v>126</v>
      </c>
    </row>
    <row r="97" s="2" customFormat="1" ht="16.5" customHeight="1">
      <c r="A97" s="39"/>
      <c r="B97" s="40"/>
      <c r="C97" s="205" t="s">
        <v>147</v>
      </c>
      <c r="D97" s="206" t="s">
        <v>128</v>
      </c>
      <c r="E97" s="207" t="s">
        <v>148</v>
      </c>
      <c r="F97" s="208" t="s">
        <v>149</v>
      </c>
      <c r="G97" s="209" t="s">
        <v>150</v>
      </c>
      <c r="H97" s="210">
        <v>5</v>
      </c>
      <c r="I97" s="211"/>
      <c r="J97" s="212">
        <f>ROUND(I97*H97,2)</f>
        <v>0</v>
      </c>
      <c r="K97" s="208" t="s">
        <v>132</v>
      </c>
      <c r="L97" s="45"/>
      <c r="M97" s="213" t="s">
        <v>19</v>
      </c>
      <c r="N97" s="214" t="s">
        <v>45</v>
      </c>
      <c r="O97" s="85"/>
      <c r="P97" s="215">
        <f>O97*H97</f>
        <v>0</v>
      </c>
      <c r="Q97" s="215">
        <v>0</v>
      </c>
      <c r="R97" s="215">
        <f>Q97*H97</f>
        <v>0</v>
      </c>
      <c r="S97" s="215">
        <v>0.28999999999999998</v>
      </c>
      <c r="T97" s="216">
        <f>S97*H97</f>
        <v>1.45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7" t="s">
        <v>133</v>
      </c>
      <c r="AT97" s="217" t="s">
        <v>128</v>
      </c>
      <c r="AU97" s="217" t="s">
        <v>84</v>
      </c>
      <c r="AY97" s="18" t="s">
        <v>126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82</v>
      </c>
      <c r="BK97" s="218">
        <f>ROUND(I97*H97,2)</f>
        <v>0</v>
      </c>
      <c r="BL97" s="18" t="s">
        <v>133</v>
      </c>
      <c r="BM97" s="217" t="s">
        <v>151</v>
      </c>
    </row>
    <row r="98" s="2" customFormat="1">
      <c r="A98" s="39"/>
      <c r="B98" s="40"/>
      <c r="C98" s="41"/>
      <c r="D98" s="219" t="s">
        <v>135</v>
      </c>
      <c r="E98" s="41"/>
      <c r="F98" s="220" t="s">
        <v>152</v>
      </c>
      <c r="G98" s="41"/>
      <c r="H98" s="41"/>
      <c r="I98" s="221"/>
      <c r="J98" s="41"/>
      <c r="K98" s="41"/>
      <c r="L98" s="45"/>
      <c r="M98" s="222"/>
      <c r="N98" s="223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135</v>
      </c>
      <c r="AU98" s="18" t="s">
        <v>84</v>
      </c>
    </row>
    <row r="99" s="2" customFormat="1">
      <c r="A99" s="39"/>
      <c r="B99" s="40"/>
      <c r="C99" s="41"/>
      <c r="D99" s="224" t="s">
        <v>137</v>
      </c>
      <c r="E99" s="41"/>
      <c r="F99" s="225" t="s">
        <v>153</v>
      </c>
      <c r="G99" s="41"/>
      <c r="H99" s="41"/>
      <c r="I99" s="221"/>
      <c r="J99" s="41"/>
      <c r="K99" s="41"/>
      <c r="L99" s="45"/>
      <c r="M99" s="222"/>
      <c r="N99" s="223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137</v>
      </c>
      <c r="AU99" s="18" t="s">
        <v>84</v>
      </c>
    </row>
    <row r="100" s="13" customFormat="1">
      <c r="A100" s="13"/>
      <c r="B100" s="226"/>
      <c r="C100" s="227"/>
      <c r="D100" s="219" t="s">
        <v>139</v>
      </c>
      <c r="E100" s="228" t="s">
        <v>19</v>
      </c>
      <c r="F100" s="229" t="s">
        <v>154</v>
      </c>
      <c r="G100" s="227"/>
      <c r="H100" s="230">
        <v>5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139</v>
      </c>
      <c r="AU100" s="236" t="s">
        <v>84</v>
      </c>
      <c r="AV100" s="13" t="s">
        <v>84</v>
      </c>
      <c r="AW100" s="13" t="s">
        <v>35</v>
      </c>
      <c r="AX100" s="13" t="s">
        <v>82</v>
      </c>
      <c r="AY100" s="236" t="s">
        <v>126</v>
      </c>
    </row>
    <row r="101" s="2" customFormat="1" ht="16.5" customHeight="1">
      <c r="A101" s="39"/>
      <c r="B101" s="40"/>
      <c r="C101" s="205" t="s">
        <v>133</v>
      </c>
      <c r="D101" s="206" t="s">
        <v>128</v>
      </c>
      <c r="E101" s="207" t="s">
        <v>155</v>
      </c>
      <c r="F101" s="208" t="s">
        <v>156</v>
      </c>
      <c r="G101" s="209" t="s">
        <v>131</v>
      </c>
      <c r="H101" s="210">
        <v>146.36000000000001</v>
      </c>
      <c r="I101" s="211"/>
      <c r="J101" s="212">
        <f>ROUND(I101*H101,2)</f>
        <v>0</v>
      </c>
      <c r="K101" s="208" t="s">
        <v>132</v>
      </c>
      <c r="L101" s="45"/>
      <c r="M101" s="213" t="s">
        <v>19</v>
      </c>
      <c r="N101" s="214" t="s">
        <v>45</v>
      </c>
      <c r="O101" s="85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7" t="s">
        <v>133</v>
      </c>
      <c r="AT101" s="217" t="s">
        <v>128</v>
      </c>
      <c r="AU101" s="217" t="s">
        <v>84</v>
      </c>
      <c r="AY101" s="18" t="s">
        <v>126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8" t="s">
        <v>82</v>
      </c>
      <c r="BK101" s="218">
        <f>ROUND(I101*H101,2)</f>
        <v>0</v>
      </c>
      <c r="BL101" s="18" t="s">
        <v>133</v>
      </c>
      <c r="BM101" s="217" t="s">
        <v>157</v>
      </c>
    </row>
    <row r="102" s="2" customFormat="1">
      <c r="A102" s="39"/>
      <c r="B102" s="40"/>
      <c r="C102" s="41"/>
      <c r="D102" s="219" t="s">
        <v>135</v>
      </c>
      <c r="E102" s="41"/>
      <c r="F102" s="220" t="s">
        <v>158</v>
      </c>
      <c r="G102" s="41"/>
      <c r="H102" s="41"/>
      <c r="I102" s="221"/>
      <c r="J102" s="41"/>
      <c r="K102" s="41"/>
      <c r="L102" s="45"/>
      <c r="M102" s="222"/>
      <c r="N102" s="223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135</v>
      </c>
      <c r="AU102" s="18" t="s">
        <v>84</v>
      </c>
    </row>
    <row r="103" s="2" customFormat="1">
      <c r="A103" s="39"/>
      <c r="B103" s="40"/>
      <c r="C103" s="41"/>
      <c r="D103" s="224" t="s">
        <v>137</v>
      </c>
      <c r="E103" s="41"/>
      <c r="F103" s="225" t="s">
        <v>159</v>
      </c>
      <c r="G103" s="41"/>
      <c r="H103" s="41"/>
      <c r="I103" s="221"/>
      <c r="J103" s="41"/>
      <c r="K103" s="41"/>
      <c r="L103" s="45"/>
      <c r="M103" s="222"/>
      <c r="N103" s="223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137</v>
      </c>
      <c r="AU103" s="18" t="s">
        <v>84</v>
      </c>
    </row>
    <row r="104" s="13" customFormat="1">
      <c r="A104" s="13"/>
      <c r="B104" s="226"/>
      <c r="C104" s="227"/>
      <c r="D104" s="219" t="s">
        <v>139</v>
      </c>
      <c r="E104" s="228" t="s">
        <v>19</v>
      </c>
      <c r="F104" s="229" t="s">
        <v>160</v>
      </c>
      <c r="G104" s="227"/>
      <c r="H104" s="230">
        <v>146.36000000000001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139</v>
      </c>
      <c r="AU104" s="236" t="s">
        <v>84</v>
      </c>
      <c r="AV104" s="13" t="s">
        <v>84</v>
      </c>
      <c r="AW104" s="13" t="s">
        <v>35</v>
      </c>
      <c r="AX104" s="13" t="s">
        <v>82</v>
      </c>
      <c r="AY104" s="236" t="s">
        <v>126</v>
      </c>
    </row>
    <row r="105" s="2" customFormat="1" ht="21.75" customHeight="1">
      <c r="A105" s="39"/>
      <c r="B105" s="40"/>
      <c r="C105" s="205" t="s">
        <v>161</v>
      </c>
      <c r="D105" s="205" t="s">
        <v>128</v>
      </c>
      <c r="E105" s="207" t="s">
        <v>162</v>
      </c>
      <c r="F105" s="208" t="s">
        <v>163</v>
      </c>
      <c r="G105" s="209" t="s">
        <v>164</v>
      </c>
      <c r="H105" s="210">
        <v>50.399999999999999</v>
      </c>
      <c r="I105" s="211"/>
      <c r="J105" s="212">
        <f>ROUND(I105*H105,2)</f>
        <v>0</v>
      </c>
      <c r="K105" s="208" t="s">
        <v>165</v>
      </c>
      <c r="L105" s="45"/>
      <c r="M105" s="213" t="s">
        <v>19</v>
      </c>
      <c r="N105" s="214" t="s">
        <v>45</v>
      </c>
      <c r="O105" s="85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7" t="s">
        <v>133</v>
      </c>
      <c r="AT105" s="217" t="s">
        <v>128</v>
      </c>
      <c r="AU105" s="217" t="s">
        <v>84</v>
      </c>
      <c r="AY105" s="18" t="s">
        <v>126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8" t="s">
        <v>82</v>
      </c>
      <c r="BK105" s="218">
        <f>ROUND(I105*H105,2)</f>
        <v>0</v>
      </c>
      <c r="BL105" s="18" t="s">
        <v>133</v>
      </c>
      <c r="BM105" s="217" t="s">
        <v>166</v>
      </c>
    </row>
    <row r="106" s="2" customFormat="1">
      <c r="A106" s="39"/>
      <c r="B106" s="40"/>
      <c r="C106" s="41"/>
      <c r="D106" s="219" t="s">
        <v>135</v>
      </c>
      <c r="E106" s="41"/>
      <c r="F106" s="220" t="s">
        <v>167</v>
      </c>
      <c r="G106" s="41"/>
      <c r="H106" s="41"/>
      <c r="I106" s="221"/>
      <c r="J106" s="41"/>
      <c r="K106" s="41"/>
      <c r="L106" s="45"/>
      <c r="M106" s="222"/>
      <c r="N106" s="223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135</v>
      </c>
      <c r="AU106" s="18" t="s">
        <v>84</v>
      </c>
    </row>
    <row r="107" s="2" customFormat="1">
      <c r="A107" s="39"/>
      <c r="B107" s="40"/>
      <c r="C107" s="41"/>
      <c r="D107" s="224" t="s">
        <v>137</v>
      </c>
      <c r="E107" s="41"/>
      <c r="F107" s="225" t="s">
        <v>168</v>
      </c>
      <c r="G107" s="41"/>
      <c r="H107" s="41"/>
      <c r="I107" s="221"/>
      <c r="J107" s="41"/>
      <c r="K107" s="41"/>
      <c r="L107" s="45"/>
      <c r="M107" s="222"/>
      <c r="N107" s="223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137</v>
      </c>
      <c r="AU107" s="18" t="s">
        <v>84</v>
      </c>
    </row>
    <row r="108" s="13" customFormat="1">
      <c r="A108" s="13"/>
      <c r="B108" s="226"/>
      <c r="C108" s="227"/>
      <c r="D108" s="219" t="s">
        <v>139</v>
      </c>
      <c r="E108" s="228" t="s">
        <v>19</v>
      </c>
      <c r="F108" s="229" t="s">
        <v>169</v>
      </c>
      <c r="G108" s="227"/>
      <c r="H108" s="230">
        <v>50.399999999999999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139</v>
      </c>
      <c r="AU108" s="236" t="s">
        <v>84</v>
      </c>
      <c r="AV108" s="13" t="s">
        <v>84</v>
      </c>
      <c r="AW108" s="13" t="s">
        <v>35</v>
      </c>
      <c r="AX108" s="13" t="s">
        <v>82</v>
      </c>
      <c r="AY108" s="236" t="s">
        <v>126</v>
      </c>
    </row>
    <row r="109" s="2" customFormat="1" ht="21.75" customHeight="1">
      <c r="A109" s="39"/>
      <c r="B109" s="40"/>
      <c r="C109" s="205" t="s">
        <v>170</v>
      </c>
      <c r="D109" s="205" t="s">
        <v>128</v>
      </c>
      <c r="E109" s="207" t="s">
        <v>171</v>
      </c>
      <c r="F109" s="208" t="s">
        <v>172</v>
      </c>
      <c r="G109" s="209" t="s">
        <v>164</v>
      </c>
      <c r="H109" s="210">
        <v>50.399999999999999</v>
      </c>
      <c r="I109" s="211"/>
      <c r="J109" s="212">
        <f>ROUND(I109*H109,2)</f>
        <v>0</v>
      </c>
      <c r="K109" s="208" t="s">
        <v>132</v>
      </c>
      <c r="L109" s="45"/>
      <c r="M109" s="213" t="s">
        <v>19</v>
      </c>
      <c r="N109" s="214" t="s">
        <v>45</v>
      </c>
      <c r="O109" s="85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133</v>
      </c>
      <c r="AT109" s="217" t="s">
        <v>128</v>
      </c>
      <c r="AU109" s="217" t="s">
        <v>84</v>
      </c>
      <c r="AY109" s="18" t="s">
        <v>126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82</v>
      </c>
      <c r="BK109" s="218">
        <f>ROUND(I109*H109,2)</f>
        <v>0</v>
      </c>
      <c r="BL109" s="18" t="s">
        <v>133</v>
      </c>
      <c r="BM109" s="217" t="s">
        <v>173</v>
      </c>
    </row>
    <row r="110" s="2" customFormat="1">
      <c r="A110" s="39"/>
      <c r="B110" s="40"/>
      <c r="C110" s="41"/>
      <c r="D110" s="219" t="s">
        <v>135</v>
      </c>
      <c r="E110" s="41"/>
      <c r="F110" s="220" t="s">
        <v>174</v>
      </c>
      <c r="G110" s="41"/>
      <c r="H110" s="41"/>
      <c r="I110" s="221"/>
      <c r="J110" s="41"/>
      <c r="K110" s="41"/>
      <c r="L110" s="45"/>
      <c r="M110" s="222"/>
      <c r="N110" s="223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135</v>
      </c>
      <c r="AU110" s="18" t="s">
        <v>84</v>
      </c>
    </row>
    <row r="111" s="2" customFormat="1">
      <c r="A111" s="39"/>
      <c r="B111" s="40"/>
      <c r="C111" s="41"/>
      <c r="D111" s="224" t="s">
        <v>137</v>
      </c>
      <c r="E111" s="41"/>
      <c r="F111" s="225" t="s">
        <v>175</v>
      </c>
      <c r="G111" s="41"/>
      <c r="H111" s="41"/>
      <c r="I111" s="221"/>
      <c r="J111" s="41"/>
      <c r="K111" s="41"/>
      <c r="L111" s="45"/>
      <c r="M111" s="222"/>
      <c r="N111" s="223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137</v>
      </c>
      <c r="AU111" s="18" t="s">
        <v>84</v>
      </c>
    </row>
    <row r="112" s="13" customFormat="1">
      <c r="A112" s="13"/>
      <c r="B112" s="226"/>
      <c r="C112" s="227"/>
      <c r="D112" s="219" t="s">
        <v>139</v>
      </c>
      <c r="E112" s="228" t="s">
        <v>19</v>
      </c>
      <c r="F112" s="229" t="s">
        <v>176</v>
      </c>
      <c r="G112" s="227"/>
      <c r="H112" s="230">
        <v>50.399999999999999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139</v>
      </c>
      <c r="AU112" s="236" t="s">
        <v>84</v>
      </c>
      <c r="AV112" s="13" t="s">
        <v>84</v>
      </c>
      <c r="AW112" s="13" t="s">
        <v>35</v>
      </c>
      <c r="AX112" s="13" t="s">
        <v>82</v>
      </c>
      <c r="AY112" s="236" t="s">
        <v>126</v>
      </c>
    </row>
    <row r="113" s="2" customFormat="1" ht="16.5" customHeight="1">
      <c r="A113" s="39"/>
      <c r="B113" s="40"/>
      <c r="C113" s="205" t="s">
        <v>177</v>
      </c>
      <c r="D113" s="206" t="s">
        <v>128</v>
      </c>
      <c r="E113" s="207" t="s">
        <v>178</v>
      </c>
      <c r="F113" s="208" t="s">
        <v>179</v>
      </c>
      <c r="G113" s="209" t="s">
        <v>131</v>
      </c>
      <c r="H113" s="210">
        <v>146.36000000000001</v>
      </c>
      <c r="I113" s="211"/>
      <c r="J113" s="212">
        <f>ROUND(I113*H113,2)</f>
        <v>0</v>
      </c>
      <c r="K113" s="208" t="s">
        <v>132</v>
      </c>
      <c r="L113" s="45"/>
      <c r="M113" s="213" t="s">
        <v>19</v>
      </c>
      <c r="N113" s="214" t="s">
        <v>45</v>
      </c>
      <c r="O113" s="85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7" t="s">
        <v>133</v>
      </c>
      <c r="AT113" s="217" t="s">
        <v>128</v>
      </c>
      <c r="AU113" s="217" t="s">
        <v>84</v>
      </c>
      <c r="AY113" s="18" t="s">
        <v>126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82</v>
      </c>
      <c r="BK113" s="218">
        <f>ROUND(I113*H113,2)</f>
        <v>0</v>
      </c>
      <c r="BL113" s="18" t="s">
        <v>133</v>
      </c>
      <c r="BM113" s="217" t="s">
        <v>180</v>
      </c>
    </row>
    <row r="114" s="2" customFormat="1">
      <c r="A114" s="39"/>
      <c r="B114" s="40"/>
      <c r="C114" s="41"/>
      <c r="D114" s="219" t="s">
        <v>135</v>
      </c>
      <c r="E114" s="41"/>
      <c r="F114" s="220" t="s">
        <v>181</v>
      </c>
      <c r="G114" s="41"/>
      <c r="H114" s="41"/>
      <c r="I114" s="221"/>
      <c r="J114" s="41"/>
      <c r="K114" s="41"/>
      <c r="L114" s="45"/>
      <c r="M114" s="222"/>
      <c r="N114" s="223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135</v>
      </c>
      <c r="AU114" s="18" t="s">
        <v>84</v>
      </c>
    </row>
    <row r="115" s="2" customFormat="1">
      <c r="A115" s="39"/>
      <c r="B115" s="40"/>
      <c r="C115" s="41"/>
      <c r="D115" s="224" t="s">
        <v>137</v>
      </c>
      <c r="E115" s="41"/>
      <c r="F115" s="225" t="s">
        <v>182</v>
      </c>
      <c r="G115" s="41"/>
      <c r="H115" s="41"/>
      <c r="I115" s="221"/>
      <c r="J115" s="41"/>
      <c r="K115" s="41"/>
      <c r="L115" s="45"/>
      <c r="M115" s="222"/>
      <c r="N115" s="223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137</v>
      </c>
      <c r="AU115" s="18" t="s">
        <v>84</v>
      </c>
    </row>
    <row r="116" s="13" customFormat="1">
      <c r="A116" s="13"/>
      <c r="B116" s="226"/>
      <c r="C116" s="227"/>
      <c r="D116" s="219" t="s">
        <v>139</v>
      </c>
      <c r="E116" s="228" t="s">
        <v>19</v>
      </c>
      <c r="F116" s="229" t="s">
        <v>160</v>
      </c>
      <c r="G116" s="227"/>
      <c r="H116" s="230">
        <v>146.36000000000001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139</v>
      </c>
      <c r="AU116" s="236" t="s">
        <v>84</v>
      </c>
      <c r="AV116" s="13" t="s">
        <v>84</v>
      </c>
      <c r="AW116" s="13" t="s">
        <v>35</v>
      </c>
      <c r="AX116" s="13" t="s">
        <v>82</v>
      </c>
      <c r="AY116" s="236" t="s">
        <v>126</v>
      </c>
    </row>
    <row r="117" s="12" customFormat="1" ht="22.8" customHeight="1">
      <c r="A117" s="12"/>
      <c r="B117" s="189"/>
      <c r="C117" s="190"/>
      <c r="D117" s="191" t="s">
        <v>73</v>
      </c>
      <c r="E117" s="203" t="s">
        <v>84</v>
      </c>
      <c r="F117" s="203" t="s">
        <v>183</v>
      </c>
      <c r="G117" s="190"/>
      <c r="H117" s="190"/>
      <c r="I117" s="193"/>
      <c r="J117" s="204">
        <f>BK117</f>
        <v>0</v>
      </c>
      <c r="K117" s="190"/>
      <c r="L117" s="195"/>
      <c r="M117" s="196"/>
      <c r="N117" s="197"/>
      <c r="O117" s="197"/>
      <c r="P117" s="198">
        <f>SUM(P118:P121)</f>
        <v>0</v>
      </c>
      <c r="Q117" s="197"/>
      <c r="R117" s="198">
        <f>SUM(R118:R121)</f>
        <v>28.656600000000001</v>
      </c>
      <c r="S117" s="197"/>
      <c r="T117" s="199">
        <f>SUM(T118:T121)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0" t="s">
        <v>82</v>
      </c>
      <c r="AT117" s="201" t="s">
        <v>73</v>
      </c>
      <c r="AU117" s="201" t="s">
        <v>82</v>
      </c>
      <c r="AY117" s="200" t="s">
        <v>126</v>
      </c>
      <c r="BK117" s="202">
        <f>SUM(BK118:BK121)</f>
        <v>0</v>
      </c>
    </row>
    <row r="118" s="2" customFormat="1" ht="24.15" customHeight="1">
      <c r="A118" s="39"/>
      <c r="B118" s="40"/>
      <c r="C118" s="205" t="s">
        <v>184</v>
      </c>
      <c r="D118" s="205" t="s">
        <v>128</v>
      </c>
      <c r="E118" s="207" t="s">
        <v>185</v>
      </c>
      <c r="F118" s="208" t="s">
        <v>186</v>
      </c>
      <c r="G118" s="209" t="s">
        <v>150</v>
      </c>
      <c r="H118" s="210">
        <v>140</v>
      </c>
      <c r="I118" s="211"/>
      <c r="J118" s="212">
        <f>ROUND(I118*H118,2)</f>
        <v>0</v>
      </c>
      <c r="K118" s="208" t="s">
        <v>132</v>
      </c>
      <c r="L118" s="45"/>
      <c r="M118" s="213" t="s">
        <v>19</v>
      </c>
      <c r="N118" s="214" t="s">
        <v>45</v>
      </c>
      <c r="O118" s="85"/>
      <c r="P118" s="215">
        <f>O118*H118</f>
        <v>0</v>
      </c>
      <c r="Q118" s="215">
        <v>0.20469000000000001</v>
      </c>
      <c r="R118" s="215">
        <f>Q118*H118</f>
        <v>28.656600000000001</v>
      </c>
      <c r="S118" s="215">
        <v>0</v>
      </c>
      <c r="T118" s="21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7" t="s">
        <v>133</v>
      </c>
      <c r="AT118" s="217" t="s">
        <v>128</v>
      </c>
      <c r="AU118" s="217" t="s">
        <v>84</v>
      </c>
      <c r="AY118" s="18" t="s">
        <v>126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8" t="s">
        <v>82</v>
      </c>
      <c r="BK118" s="218">
        <f>ROUND(I118*H118,2)</f>
        <v>0</v>
      </c>
      <c r="BL118" s="18" t="s">
        <v>133</v>
      </c>
      <c r="BM118" s="217" t="s">
        <v>187</v>
      </c>
    </row>
    <row r="119" s="2" customFormat="1">
      <c r="A119" s="39"/>
      <c r="B119" s="40"/>
      <c r="C119" s="41"/>
      <c r="D119" s="219" t="s">
        <v>135</v>
      </c>
      <c r="E119" s="41"/>
      <c r="F119" s="220" t="s">
        <v>188</v>
      </c>
      <c r="G119" s="41"/>
      <c r="H119" s="41"/>
      <c r="I119" s="221"/>
      <c r="J119" s="41"/>
      <c r="K119" s="41"/>
      <c r="L119" s="45"/>
      <c r="M119" s="222"/>
      <c r="N119" s="223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135</v>
      </c>
      <c r="AU119" s="18" t="s">
        <v>84</v>
      </c>
    </row>
    <row r="120" s="2" customFormat="1">
      <c r="A120" s="39"/>
      <c r="B120" s="40"/>
      <c r="C120" s="41"/>
      <c r="D120" s="224" t="s">
        <v>137</v>
      </c>
      <c r="E120" s="41"/>
      <c r="F120" s="225" t="s">
        <v>189</v>
      </c>
      <c r="G120" s="41"/>
      <c r="H120" s="41"/>
      <c r="I120" s="221"/>
      <c r="J120" s="41"/>
      <c r="K120" s="41"/>
      <c r="L120" s="45"/>
      <c r="M120" s="222"/>
      <c r="N120" s="223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137</v>
      </c>
      <c r="AU120" s="18" t="s">
        <v>84</v>
      </c>
    </row>
    <row r="121" s="13" customFormat="1">
      <c r="A121" s="13"/>
      <c r="B121" s="226"/>
      <c r="C121" s="227"/>
      <c r="D121" s="219" t="s">
        <v>139</v>
      </c>
      <c r="E121" s="228" t="s">
        <v>19</v>
      </c>
      <c r="F121" s="229" t="s">
        <v>190</v>
      </c>
      <c r="G121" s="227"/>
      <c r="H121" s="230">
        <v>140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139</v>
      </c>
      <c r="AU121" s="236" t="s">
        <v>84</v>
      </c>
      <c r="AV121" s="13" t="s">
        <v>84</v>
      </c>
      <c r="AW121" s="13" t="s">
        <v>35</v>
      </c>
      <c r="AX121" s="13" t="s">
        <v>82</v>
      </c>
      <c r="AY121" s="236" t="s">
        <v>126</v>
      </c>
    </row>
    <row r="122" s="12" customFormat="1" ht="22.8" customHeight="1">
      <c r="A122" s="12"/>
      <c r="B122" s="189"/>
      <c r="C122" s="190"/>
      <c r="D122" s="191" t="s">
        <v>73</v>
      </c>
      <c r="E122" s="203" t="s">
        <v>161</v>
      </c>
      <c r="F122" s="203" t="s">
        <v>191</v>
      </c>
      <c r="G122" s="190"/>
      <c r="H122" s="190"/>
      <c r="I122" s="193"/>
      <c r="J122" s="204">
        <f>BK122</f>
        <v>0</v>
      </c>
      <c r="K122" s="190"/>
      <c r="L122" s="195"/>
      <c r="M122" s="196"/>
      <c r="N122" s="197"/>
      <c r="O122" s="197"/>
      <c r="P122" s="198">
        <f>SUM(P123:P165)</f>
        <v>0</v>
      </c>
      <c r="Q122" s="197"/>
      <c r="R122" s="198">
        <f>SUM(R123:R165)</f>
        <v>50.994728799999997</v>
      </c>
      <c r="S122" s="197"/>
      <c r="T122" s="199">
        <f>SUM(T123:T165)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0" t="s">
        <v>82</v>
      </c>
      <c r="AT122" s="201" t="s">
        <v>73</v>
      </c>
      <c r="AU122" s="201" t="s">
        <v>82</v>
      </c>
      <c r="AY122" s="200" t="s">
        <v>126</v>
      </c>
      <c r="BK122" s="202">
        <f>SUM(BK123:BK165)</f>
        <v>0</v>
      </c>
    </row>
    <row r="123" s="2" customFormat="1" ht="16.5" customHeight="1">
      <c r="A123" s="39"/>
      <c r="B123" s="40"/>
      <c r="C123" s="205" t="s">
        <v>192</v>
      </c>
      <c r="D123" s="206" t="s">
        <v>128</v>
      </c>
      <c r="E123" s="207" t="s">
        <v>193</v>
      </c>
      <c r="F123" s="208" t="s">
        <v>194</v>
      </c>
      <c r="G123" s="209" t="s">
        <v>131</v>
      </c>
      <c r="H123" s="210">
        <v>158.46000000000001</v>
      </c>
      <c r="I123" s="211"/>
      <c r="J123" s="212">
        <f>ROUND(I123*H123,2)</f>
        <v>0</v>
      </c>
      <c r="K123" s="208" t="s">
        <v>132</v>
      </c>
      <c r="L123" s="45"/>
      <c r="M123" s="213" t="s">
        <v>19</v>
      </c>
      <c r="N123" s="214" t="s">
        <v>45</v>
      </c>
      <c r="O123" s="85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7" t="s">
        <v>133</v>
      </c>
      <c r="AT123" s="217" t="s">
        <v>128</v>
      </c>
      <c r="AU123" s="217" t="s">
        <v>84</v>
      </c>
      <c r="AY123" s="18" t="s">
        <v>126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8" t="s">
        <v>82</v>
      </c>
      <c r="BK123" s="218">
        <f>ROUND(I123*H123,2)</f>
        <v>0</v>
      </c>
      <c r="BL123" s="18" t="s">
        <v>133</v>
      </c>
      <c r="BM123" s="217" t="s">
        <v>195</v>
      </c>
    </row>
    <row r="124" s="2" customFormat="1">
      <c r="A124" s="39"/>
      <c r="B124" s="40"/>
      <c r="C124" s="41"/>
      <c r="D124" s="219" t="s">
        <v>135</v>
      </c>
      <c r="E124" s="41"/>
      <c r="F124" s="220" t="s">
        <v>196</v>
      </c>
      <c r="G124" s="41"/>
      <c r="H124" s="41"/>
      <c r="I124" s="221"/>
      <c r="J124" s="41"/>
      <c r="K124" s="41"/>
      <c r="L124" s="45"/>
      <c r="M124" s="222"/>
      <c r="N124" s="223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135</v>
      </c>
      <c r="AU124" s="18" t="s">
        <v>84</v>
      </c>
    </row>
    <row r="125" s="2" customFormat="1">
      <c r="A125" s="39"/>
      <c r="B125" s="40"/>
      <c r="C125" s="41"/>
      <c r="D125" s="224" t="s">
        <v>137</v>
      </c>
      <c r="E125" s="41"/>
      <c r="F125" s="225" t="s">
        <v>197</v>
      </c>
      <c r="G125" s="41"/>
      <c r="H125" s="41"/>
      <c r="I125" s="221"/>
      <c r="J125" s="41"/>
      <c r="K125" s="41"/>
      <c r="L125" s="45"/>
      <c r="M125" s="222"/>
      <c r="N125" s="223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137</v>
      </c>
      <c r="AU125" s="18" t="s">
        <v>84</v>
      </c>
    </row>
    <row r="126" s="13" customFormat="1">
      <c r="A126" s="13"/>
      <c r="B126" s="226"/>
      <c r="C126" s="227"/>
      <c r="D126" s="219" t="s">
        <v>139</v>
      </c>
      <c r="E126" s="228" t="s">
        <v>19</v>
      </c>
      <c r="F126" s="229" t="s">
        <v>198</v>
      </c>
      <c r="G126" s="227"/>
      <c r="H126" s="230">
        <v>158.46000000000001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139</v>
      </c>
      <c r="AU126" s="236" t="s">
        <v>84</v>
      </c>
      <c r="AV126" s="13" t="s">
        <v>84</v>
      </c>
      <c r="AW126" s="13" t="s">
        <v>35</v>
      </c>
      <c r="AX126" s="13" t="s">
        <v>82</v>
      </c>
      <c r="AY126" s="236" t="s">
        <v>126</v>
      </c>
    </row>
    <row r="127" s="2" customFormat="1" ht="16.5" customHeight="1">
      <c r="A127" s="39"/>
      <c r="B127" s="40"/>
      <c r="C127" s="205" t="s">
        <v>199</v>
      </c>
      <c r="D127" s="206" t="s">
        <v>128</v>
      </c>
      <c r="E127" s="207" t="s">
        <v>200</v>
      </c>
      <c r="F127" s="208" t="s">
        <v>201</v>
      </c>
      <c r="G127" s="209" t="s">
        <v>131</v>
      </c>
      <c r="H127" s="210">
        <v>57.280000000000001</v>
      </c>
      <c r="I127" s="211"/>
      <c r="J127" s="212">
        <f>ROUND(I127*H127,2)</f>
        <v>0</v>
      </c>
      <c r="K127" s="208" t="s">
        <v>132</v>
      </c>
      <c r="L127" s="45"/>
      <c r="M127" s="213" t="s">
        <v>19</v>
      </c>
      <c r="N127" s="214" t="s">
        <v>45</v>
      </c>
      <c r="O127" s="85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7" t="s">
        <v>133</v>
      </c>
      <c r="AT127" s="217" t="s">
        <v>128</v>
      </c>
      <c r="AU127" s="217" t="s">
        <v>84</v>
      </c>
      <c r="AY127" s="18" t="s">
        <v>126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82</v>
      </c>
      <c r="BK127" s="218">
        <f>ROUND(I127*H127,2)</f>
        <v>0</v>
      </c>
      <c r="BL127" s="18" t="s">
        <v>133</v>
      </c>
      <c r="BM127" s="217" t="s">
        <v>202</v>
      </c>
    </row>
    <row r="128" s="2" customFormat="1">
      <c r="A128" s="39"/>
      <c r="B128" s="40"/>
      <c r="C128" s="41"/>
      <c r="D128" s="219" t="s">
        <v>135</v>
      </c>
      <c r="E128" s="41"/>
      <c r="F128" s="220" t="s">
        <v>203</v>
      </c>
      <c r="G128" s="41"/>
      <c r="H128" s="41"/>
      <c r="I128" s="221"/>
      <c r="J128" s="41"/>
      <c r="K128" s="41"/>
      <c r="L128" s="45"/>
      <c r="M128" s="222"/>
      <c r="N128" s="223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135</v>
      </c>
      <c r="AU128" s="18" t="s">
        <v>84</v>
      </c>
    </row>
    <row r="129" s="2" customFormat="1">
      <c r="A129" s="39"/>
      <c r="B129" s="40"/>
      <c r="C129" s="41"/>
      <c r="D129" s="224" t="s">
        <v>137</v>
      </c>
      <c r="E129" s="41"/>
      <c r="F129" s="225" t="s">
        <v>204</v>
      </c>
      <c r="G129" s="41"/>
      <c r="H129" s="41"/>
      <c r="I129" s="221"/>
      <c r="J129" s="41"/>
      <c r="K129" s="41"/>
      <c r="L129" s="45"/>
      <c r="M129" s="222"/>
      <c r="N129" s="223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137</v>
      </c>
      <c r="AU129" s="18" t="s">
        <v>84</v>
      </c>
    </row>
    <row r="130" s="13" customFormat="1">
      <c r="A130" s="13"/>
      <c r="B130" s="226"/>
      <c r="C130" s="227"/>
      <c r="D130" s="219" t="s">
        <v>139</v>
      </c>
      <c r="E130" s="228" t="s">
        <v>19</v>
      </c>
      <c r="F130" s="229" t="s">
        <v>205</v>
      </c>
      <c r="G130" s="227"/>
      <c r="H130" s="230">
        <v>57.280000000000001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139</v>
      </c>
      <c r="AU130" s="236" t="s">
        <v>84</v>
      </c>
      <c r="AV130" s="13" t="s">
        <v>84</v>
      </c>
      <c r="AW130" s="13" t="s">
        <v>35</v>
      </c>
      <c r="AX130" s="13" t="s">
        <v>82</v>
      </c>
      <c r="AY130" s="236" t="s">
        <v>126</v>
      </c>
    </row>
    <row r="131" s="2" customFormat="1" ht="16.5" customHeight="1">
      <c r="A131" s="39"/>
      <c r="B131" s="40"/>
      <c r="C131" s="205" t="s">
        <v>206</v>
      </c>
      <c r="D131" s="206" t="s">
        <v>128</v>
      </c>
      <c r="E131" s="207" t="s">
        <v>207</v>
      </c>
      <c r="F131" s="208" t="s">
        <v>208</v>
      </c>
      <c r="G131" s="209" t="s">
        <v>131</v>
      </c>
      <c r="H131" s="210">
        <v>7.2000000000000002</v>
      </c>
      <c r="I131" s="211"/>
      <c r="J131" s="212">
        <f>ROUND(I131*H131,2)</f>
        <v>0</v>
      </c>
      <c r="K131" s="208" t="s">
        <v>132</v>
      </c>
      <c r="L131" s="45"/>
      <c r="M131" s="213" t="s">
        <v>19</v>
      </c>
      <c r="N131" s="214" t="s">
        <v>45</v>
      </c>
      <c r="O131" s="85"/>
      <c r="P131" s="215">
        <f>O131*H131</f>
        <v>0</v>
      </c>
      <c r="Q131" s="215">
        <v>0.089219999999999994</v>
      </c>
      <c r="R131" s="215">
        <f>Q131*H131</f>
        <v>0.64238399999999996</v>
      </c>
      <c r="S131" s="215">
        <v>0</v>
      </c>
      <c r="T131" s="21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7" t="s">
        <v>133</v>
      </c>
      <c r="AT131" s="217" t="s">
        <v>128</v>
      </c>
      <c r="AU131" s="217" t="s">
        <v>84</v>
      </c>
      <c r="AY131" s="18" t="s">
        <v>126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82</v>
      </c>
      <c r="BK131" s="218">
        <f>ROUND(I131*H131,2)</f>
        <v>0</v>
      </c>
      <c r="BL131" s="18" t="s">
        <v>133</v>
      </c>
      <c r="BM131" s="217" t="s">
        <v>209</v>
      </c>
    </row>
    <row r="132" s="2" customFormat="1">
      <c r="A132" s="39"/>
      <c r="B132" s="40"/>
      <c r="C132" s="41"/>
      <c r="D132" s="219" t="s">
        <v>135</v>
      </c>
      <c r="E132" s="41"/>
      <c r="F132" s="220" t="s">
        <v>210</v>
      </c>
      <c r="G132" s="41"/>
      <c r="H132" s="41"/>
      <c r="I132" s="221"/>
      <c r="J132" s="41"/>
      <c r="K132" s="41"/>
      <c r="L132" s="45"/>
      <c r="M132" s="222"/>
      <c r="N132" s="223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135</v>
      </c>
      <c r="AU132" s="18" t="s">
        <v>84</v>
      </c>
    </row>
    <row r="133" s="2" customFormat="1">
      <c r="A133" s="39"/>
      <c r="B133" s="40"/>
      <c r="C133" s="41"/>
      <c r="D133" s="224" t="s">
        <v>137</v>
      </c>
      <c r="E133" s="41"/>
      <c r="F133" s="225" t="s">
        <v>211</v>
      </c>
      <c r="G133" s="41"/>
      <c r="H133" s="41"/>
      <c r="I133" s="221"/>
      <c r="J133" s="41"/>
      <c r="K133" s="41"/>
      <c r="L133" s="45"/>
      <c r="M133" s="222"/>
      <c r="N133" s="223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137</v>
      </c>
      <c r="AU133" s="18" t="s">
        <v>84</v>
      </c>
    </row>
    <row r="134" s="13" customFormat="1">
      <c r="A134" s="13"/>
      <c r="B134" s="226"/>
      <c r="C134" s="227"/>
      <c r="D134" s="219" t="s">
        <v>139</v>
      </c>
      <c r="E134" s="228" t="s">
        <v>19</v>
      </c>
      <c r="F134" s="229" t="s">
        <v>212</v>
      </c>
      <c r="G134" s="227"/>
      <c r="H134" s="230">
        <v>3.6000000000000001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139</v>
      </c>
      <c r="AU134" s="236" t="s">
        <v>84</v>
      </c>
      <c r="AV134" s="13" t="s">
        <v>84</v>
      </c>
      <c r="AW134" s="13" t="s">
        <v>35</v>
      </c>
      <c r="AX134" s="13" t="s">
        <v>74</v>
      </c>
      <c r="AY134" s="236" t="s">
        <v>126</v>
      </c>
    </row>
    <row r="135" s="13" customFormat="1">
      <c r="A135" s="13"/>
      <c r="B135" s="226"/>
      <c r="C135" s="227"/>
      <c r="D135" s="219" t="s">
        <v>139</v>
      </c>
      <c r="E135" s="228" t="s">
        <v>19</v>
      </c>
      <c r="F135" s="229" t="s">
        <v>213</v>
      </c>
      <c r="G135" s="227"/>
      <c r="H135" s="230">
        <v>3.6000000000000001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139</v>
      </c>
      <c r="AU135" s="236" t="s">
        <v>84</v>
      </c>
      <c r="AV135" s="13" t="s">
        <v>84</v>
      </c>
      <c r="AW135" s="13" t="s">
        <v>35</v>
      </c>
      <c r="AX135" s="13" t="s">
        <v>74</v>
      </c>
      <c r="AY135" s="236" t="s">
        <v>126</v>
      </c>
    </row>
    <row r="136" s="14" customFormat="1">
      <c r="A136" s="14"/>
      <c r="B136" s="237"/>
      <c r="C136" s="238"/>
      <c r="D136" s="219" t="s">
        <v>139</v>
      </c>
      <c r="E136" s="239" t="s">
        <v>19</v>
      </c>
      <c r="F136" s="240" t="s">
        <v>214</v>
      </c>
      <c r="G136" s="238"/>
      <c r="H136" s="241">
        <v>7.2000000000000002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139</v>
      </c>
      <c r="AU136" s="247" t="s">
        <v>84</v>
      </c>
      <c r="AV136" s="14" t="s">
        <v>133</v>
      </c>
      <c r="AW136" s="14" t="s">
        <v>35</v>
      </c>
      <c r="AX136" s="14" t="s">
        <v>82</v>
      </c>
      <c r="AY136" s="247" t="s">
        <v>126</v>
      </c>
    </row>
    <row r="137" s="2" customFormat="1" ht="16.5" customHeight="1">
      <c r="A137" s="39"/>
      <c r="B137" s="40"/>
      <c r="C137" s="248" t="s">
        <v>8</v>
      </c>
      <c r="D137" s="249" t="s">
        <v>215</v>
      </c>
      <c r="E137" s="250" t="s">
        <v>216</v>
      </c>
      <c r="F137" s="251" t="s">
        <v>217</v>
      </c>
      <c r="G137" s="252" t="s">
        <v>131</v>
      </c>
      <c r="H137" s="253">
        <v>7.2000000000000002</v>
      </c>
      <c r="I137" s="254"/>
      <c r="J137" s="255">
        <f>ROUND(I137*H137,2)</f>
        <v>0</v>
      </c>
      <c r="K137" s="251" t="s">
        <v>132</v>
      </c>
      <c r="L137" s="256"/>
      <c r="M137" s="257" t="s">
        <v>19</v>
      </c>
      <c r="N137" s="258" t="s">
        <v>45</v>
      </c>
      <c r="O137" s="85"/>
      <c r="P137" s="215">
        <f>O137*H137</f>
        <v>0</v>
      </c>
      <c r="Q137" s="215">
        <v>0.13100000000000001</v>
      </c>
      <c r="R137" s="215">
        <f>Q137*H137</f>
        <v>0.94320000000000004</v>
      </c>
      <c r="S137" s="215">
        <v>0</v>
      </c>
      <c r="T137" s="21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7" t="s">
        <v>184</v>
      </c>
      <c r="AT137" s="217" t="s">
        <v>215</v>
      </c>
      <c r="AU137" s="217" t="s">
        <v>84</v>
      </c>
      <c r="AY137" s="18" t="s">
        <v>126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8" t="s">
        <v>82</v>
      </c>
      <c r="BK137" s="218">
        <f>ROUND(I137*H137,2)</f>
        <v>0</v>
      </c>
      <c r="BL137" s="18" t="s">
        <v>133</v>
      </c>
      <c r="BM137" s="217" t="s">
        <v>218</v>
      </c>
    </row>
    <row r="138" s="2" customFormat="1">
      <c r="A138" s="39"/>
      <c r="B138" s="40"/>
      <c r="C138" s="41"/>
      <c r="D138" s="219" t="s">
        <v>135</v>
      </c>
      <c r="E138" s="41"/>
      <c r="F138" s="220" t="s">
        <v>217</v>
      </c>
      <c r="G138" s="41"/>
      <c r="H138" s="41"/>
      <c r="I138" s="221"/>
      <c r="J138" s="41"/>
      <c r="K138" s="41"/>
      <c r="L138" s="45"/>
      <c r="M138" s="222"/>
      <c r="N138" s="223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135</v>
      </c>
      <c r="AU138" s="18" t="s">
        <v>84</v>
      </c>
    </row>
    <row r="139" s="2" customFormat="1" ht="21.75" customHeight="1">
      <c r="A139" s="39"/>
      <c r="B139" s="40"/>
      <c r="C139" s="205" t="s">
        <v>219</v>
      </c>
      <c r="D139" s="206" t="s">
        <v>128</v>
      </c>
      <c r="E139" s="207" t="s">
        <v>220</v>
      </c>
      <c r="F139" s="208" t="s">
        <v>221</v>
      </c>
      <c r="G139" s="209" t="s">
        <v>131</v>
      </c>
      <c r="H139" s="210">
        <v>151.25999999999999</v>
      </c>
      <c r="I139" s="211"/>
      <c r="J139" s="212">
        <f>ROUND(I139*H139,2)</f>
        <v>0</v>
      </c>
      <c r="K139" s="208" t="s">
        <v>132</v>
      </c>
      <c r="L139" s="45"/>
      <c r="M139" s="213" t="s">
        <v>19</v>
      </c>
      <c r="N139" s="214" t="s">
        <v>45</v>
      </c>
      <c r="O139" s="85"/>
      <c r="P139" s="215">
        <f>O139*H139</f>
        <v>0</v>
      </c>
      <c r="Q139" s="215">
        <v>0.089219999999999994</v>
      </c>
      <c r="R139" s="215">
        <f>Q139*H139</f>
        <v>13.495417199999999</v>
      </c>
      <c r="S139" s="215">
        <v>0</v>
      </c>
      <c r="T139" s="21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7" t="s">
        <v>133</v>
      </c>
      <c r="AT139" s="217" t="s">
        <v>128</v>
      </c>
      <c r="AU139" s="217" t="s">
        <v>84</v>
      </c>
      <c r="AY139" s="18" t="s">
        <v>126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82</v>
      </c>
      <c r="BK139" s="218">
        <f>ROUND(I139*H139,2)</f>
        <v>0</v>
      </c>
      <c r="BL139" s="18" t="s">
        <v>133</v>
      </c>
      <c r="BM139" s="217" t="s">
        <v>222</v>
      </c>
    </row>
    <row r="140" s="2" customFormat="1">
      <c r="A140" s="39"/>
      <c r="B140" s="40"/>
      <c r="C140" s="41"/>
      <c r="D140" s="219" t="s">
        <v>135</v>
      </c>
      <c r="E140" s="41"/>
      <c r="F140" s="220" t="s">
        <v>223</v>
      </c>
      <c r="G140" s="41"/>
      <c r="H140" s="41"/>
      <c r="I140" s="221"/>
      <c r="J140" s="41"/>
      <c r="K140" s="41"/>
      <c r="L140" s="45"/>
      <c r="M140" s="222"/>
      <c r="N140" s="223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135</v>
      </c>
      <c r="AU140" s="18" t="s">
        <v>84</v>
      </c>
    </row>
    <row r="141" s="2" customFormat="1">
      <c r="A141" s="39"/>
      <c r="B141" s="40"/>
      <c r="C141" s="41"/>
      <c r="D141" s="224" t="s">
        <v>137</v>
      </c>
      <c r="E141" s="41"/>
      <c r="F141" s="225" t="s">
        <v>224</v>
      </c>
      <c r="G141" s="41"/>
      <c r="H141" s="41"/>
      <c r="I141" s="221"/>
      <c r="J141" s="41"/>
      <c r="K141" s="41"/>
      <c r="L141" s="45"/>
      <c r="M141" s="222"/>
      <c r="N141" s="223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137</v>
      </c>
      <c r="AU141" s="18" t="s">
        <v>84</v>
      </c>
    </row>
    <row r="142" s="13" customFormat="1">
      <c r="A142" s="13"/>
      <c r="B142" s="226"/>
      <c r="C142" s="227"/>
      <c r="D142" s="219" t="s">
        <v>139</v>
      </c>
      <c r="E142" s="228" t="s">
        <v>19</v>
      </c>
      <c r="F142" s="229" t="s">
        <v>225</v>
      </c>
      <c r="G142" s="227"/>
      <c r="H142" s="230">
        <v>-7.2000000000000002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139</v>
      </c>
      <c r="AU142" s="236" t="s">
        <v>84</v>
      </c>
      <c r="AV142" s="13" t="s">
        <v>84</v>
      </c>
      <c r="AW142" s="13" t="s">
        <v>35</v>
      </c>
      <c r="AX142" s="13" t="s">
        <v>74</v>
      </c>
      <c r="AY142" s="236" t="s">
        <v>126</v>
      </c>
    </row>
    <row r="143" s="13" customFormat="1">
      <c r="A143" s="13"/>
      <c r="B143" s="226"/>
      <c r="C143" s="227"/>
      <c r="D143" s="219" t="s">
        <v>139</v>
      </c>
      <c r="E143" s="228" t="s">
        <v>19</v>
      </c>
      <c r="F143" s="229" t="s">
        <v>198</v>
      </c>
      <c r="G143" s="227"/>
      <c r="H143" s="230">
        <v>158.46000000000001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139</v>
      </c>
      <c r="AU143" s="236" t="s">
        <v>84</v>
      </c>
      <c r="AV143" s="13" t="s">
        <v>84</v>
      </c>
      <c r="AW143" s="13" t="s">
        <v>35</v>
      </c>
      <c r="AX143" s="13" t="s">
        <v>74</v>
      </c>
      <c r="AY143" s="236" t="s">
        <v>126</v>
      </c>
    </row>
    <row r="144" s="14" customFormat="1">
      <c r="A144" s="14"/>
      <c r="B144" s="237"/>
      <c r="C144" s="238"/>
      <c r="D144" s="219" t="s">
        <v>139</v>
      </c>
      <c r="E144" s="239" t="s">
        <v>19</v>
      </c>
      <c r="F144" s="240" t="s">
        <v>214</v>
      </c>
      <c r="G144" s="238"/>
      <c r="H144" s="241">
        <v>151.25999999999999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139</v>
      </c>
      <c r="AU144" s="247" t="s">
        <v>84</v>
      </c>
      <c r="AV144" s="14" t="s">
        <v>133</v>
      </c>
      <c r="AW144" s="14" t="s">
        <v>35</v>
      </c>
      <c r="AX144" s="14" t="s">
        <v>82</v>
      </c>
      <c r="AY144" s="247" t="s">
        <v>126</v>
      </c>
    </row>
    <row r="145" s="2" customFormat="1" ht="16.5" customHeight="1">
      <c r="A145" s="39"/>
      <c r="B145" s="40"/>
      <c r="C145" s="248" t="s">
        <v>226</v>
      </c>
      <c r="D145" s="249" t="s">
        <v>215</v>
      </c>
      <c r="E145" s="250" t="s">
        <v>227</v>
      </c>
      <c r="F145" s="251" t="s">
        <v>228</v>
      </c>
      <c r="G145" s="252" t="s">
        <v>131</v>
      </c>
      <c r="H145" s="253">
        <v>154.285</v>
      </c>
      <c r="I145" s="254"/>
      <c r="J145" s="255">
        <f>ROUND(I145*H145,2)</f>
        <v>0</v>
      </c>
      <c r="K145" s="251" t="s">
        <v>132</v>
      </c>
      <c r="L145" s="256"/>
      <c r="M145" s="257" t="s">
        <v>19</v>
      </c>
      <c r="N145" s="258" t="s">
        <v>45</v>
      </c>
      <c r="O145" s="85"/>
      <c r="P145" s="215">
        <f>O145*H145</f>
        <v>0</v>
      </c>
      <c r="Q145" s="215">
        <v>0.13200000000000001</v>
      </c>
      <c r="R145" s="215">
        <f>Q145*H145</f>
        <v>20.36562</v>
      </c>
      <c r="S145" s="215">
        <v>0</v>
      </c>
      <c r="T145" s="21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7" t="s">
        <v>184</v>
      </c>
      <c r="AT145" s="217" t="s">
        <v>215</v>
      </c>
      <c r="AU145" s="217" t="s">
        <v>84</v>
      </c>
      <c r="AY145" s="18" t="s">
        <v>126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8" t="s">
        <v>82</v>
      </c>
      <c r="BK145" s="218">
        <f>ROUND(I145*H145,2)</f>
        <v>0</v>
      </c>
      <c r="BL145" s="18" t="s">
        <v>133</v>
      </c>
      <c r="BM145" s="217" t="s">
        <v>229</v>
      </c>
    </row>
    <row r="146" s="2" customFormat="1">
      <c r="A146" s="39"/>
      <c r="B146" s="40"/>
      <c r="C146" s="41"/>
      <c r="D146" s="219" t="s">
        <v>135</v>
      </c>
      <c r="E146" s="41"/>
      <c r="F146" s="220" t="s">
        <v>228</v>
      </c>
      <c r="G146" s="41"/>
      <c r="H146" s="41"/>
      <c r="I146" s="221"/>
      <c r="J146" s="41"/>
      <c r="K146" s="41"/>
      <c r="L146" s="45"/>
      <c r="M146" s="222"/>
      <c r="N146" s="223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135</v>
      </c>
      <c r="AU146" s="18" t="s">
        <v>84</v>
      </c>
    </row>
    <row r="147" s="13" customFormat="1">
      <c r="A147" s="13"/>
      <c r="B147" s="226"/>
      <c r="C147" s="227"/>
      <c r="D147" s="219" t="s">
        <v>139</v>
      </c>
      <c r="E147" s="227"/>
      <c r="F147" s="229" t="s">
        <v>230</v>
      </c>
      <c r="G147" s="227"/>
      <c r="H147" s="230">
        <v>154.285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139</v>
      </c>
      <c r="AU147" s="236" t="s">
        <v>84</v>
      </c>
      <c r="AV147" s="13" t="s">
        <v>84</v>
      </c>
      <c r="AW147" s="13" t="s">
        <v>4</v>
      </c>
      <c r="AX147" s="13" t="s">
        <v>82</v>
      </c>
      <c r="AY147" s="236" t="s">
        <v>126</v>
      </c>
    </row>
    <row r="148" s="2" customFormat="1" ht="16.5" customHeight="1">
      <c r="A148" s="39"/>
      <c r="B148" s="40"/>
      <c r="C148" s="205" t="s">
        <v>231</v>
      </c>
      <c r="D148" s="206" t="s">
        <v>128</v>
      </c>
      <c r="E148" s="207" t="s">
        <v>232</v>
      </c>
      <c r="F148" s="208" t="s">
        <v>233</v>
      </c>
      <c r="G148" s="209" t="s">
        <v>131</v>
      </c>
      <c r="H148" s="210">
        <v>25.66</v>
      </c>
      <c r="I148" s="211"/>
      <c r="J148" s="212">
        <f>ROUND(I148*H148,2)</f>
        <v>0</v>
      </c>
      <c r="K148" s="208" t="s">
        <v>132</v>
      </c>
      <c r="L148" s="45"/>
      <c r="M148" s="213" t="s">
        <v>19</v>
      </c>
      <c r="N148" s="214" t="s">
        <v>45</v>
      </c>
      <c r="O148" s="85"/>
      <c r="P148" s="215">
        <f>O148*H148</f>
        <v>0</v>
      </c>
      <c r="Q148" s="215">
        <v>0.090620000000000006</v>
      </c>
      <c r="R148" s="215">
        <f>Q148*H148</f>
        <v>2.3253092</v>
      </c>
      <c r="S148" s="215">
        <v>0</v>
      </c>
      <c r="T148" s="21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7" t="s">
        <v>133</v>
      </c>
      <c r="AT148" s="217" t="s">
        <v>128</v>
      </c>
      <c r="AU148" s="217" t="s">
        <v>84</v>
      </c>
      <c r="AY148" s="18" t="s">
        <v>126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82</v>
      </c>
      <c r="BK148" s="218">
        <f>ROUND(I148*H148,2)</f>
        <v>0</v>
      </c>
      <c r="BL148" s="18" t="s">
        <v>133</v>
      </c>
      <c r="BM148" s="217" t="s">
        <v>234</v>
      </c>
    </row>
    <row r="149" s="2" customFormat="1">
      <c r="A149" s="39"/>
      <c r="B149" s="40"/>
      <c r="C149" s="41"/>
      <c r="D149" s="219" t="s">
        <v>135</v>
      </c>
      <c r="E149" s="41"/>
      <c r="F149" s="220" t="s">
        <v>235</v>
      </c>
      <c r="G149" s="41"/>
      <c r="H149" s="41"/>
      <c r="I149" s="221"/>
      <c r="J149" s="41"/>
      <c r="K149" s="41"/>
      <c r="L149" s="45"/>
      <c r="M149" s="222"/>
      <c r="N149" s="223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135</v>
      </c>
      <c r="AU149" s="18" t="s">
        <v>84</v>
      </c>
    </row>
    <row r="150" s="2" customFormat="1">
      <c r="A150" s="39"/>
      <c r="B150" s="40"/>
      <c r="C150" s="41"/>
      <c r="D150" s="224" t="s">
        <v>137</v>
      </c>
      <c r="E150" s="41"/>
      <c r="F150" s="225" t="s">
        <v>236</v>
      </c>
      <c r="G150" s="41"/>
      <c r="H150" s="41"/>
      <c r="I150" s="221"/>
      <c r="J150" s="41"/>
      <c r="K150" s="41"/>
      <c r="L150" s="45"/>
      <c r="M150" s="222"/>
      <c r="N150" s="223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137</v>
      </c>
      <c r="AU150" s="18" t="s">
        <v>84</v>
      </c>
    </row>
    <row r="151" s="13" customFormat="1">
      <c r="A151" s="13"/>
      <c r="B151" s="226"/>
      <c r="C151" s="227"/>
      <c r="D151" s="219" t="s">
        <v>139</v>
      </c>
      <c r="E151" s="228" t="s">
        <v>19</v>
      </c>
      <c r="F151" s="229" t="s">
        <v>237</v>
      </c>
      <c r="G151" s="227"/>
      <c r="H151" s="230">
        <v>12.109999999999999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139</v>
      </c>
      <c r="AU151" s="236" t="s">
        <v>84</v>
      </c>
      <c r="AV151" s="13" t="s">
        <v>84</v>
      </c>
      <c r="AW151" s="13" t="s">
        <v>35</v>
      </c>
      <c r="AX151" s="13" t="s">
        <v>74</v>
      </c>
      <c r="AY151" s="236" t="s">
        <v>126</v>
      </c>
    </row>
    <row r="152" s="13" customFormat="1">
      <c r="A152" s="13"/>
      <c r="B152" s="226"/>
      <c r="C152" s="227"/>
      <c r="D152" s="219" t="s">
        <v>139</v>
      </c>
      <c r="E152" s="228" t="s">
        <v>19</v>
      </c>
      <c r="F152" s="229" t="s">
        <v>238</v>
      </c>
      <c r="G152" s="227"/>
      <c r="H152" s="230">
        <v>13.550000000000001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139</v>
      </c>
      <c r="AU152" s="236" t="s">
        <v>84</v>
      </c>
      <c r="AV152" s="13" t="s">
        <v>84</v>
      </c>
      <c r="AW152" s="13" t="s">
        <v>35</v>
      </c>
      <c r="AX152" s="13" t="s">
        <v>74</v>
      </c>
      <c r="AY152" s="236" t="s">
        <v>126</v>
      </c>
    </row>
    <row r="153" s="14" customFormat="1">
      <c r="A153" s="14"/>
      <c r="B153" s="237"/>
      <c r="C153" s="238"/>
      <c r="D153" s="219" t="s">
        <v>139</v>
      </c>
      <c r="E153" s="239" t="s">
        <v>19</v>
      </c>
      <c r="F153" s="240" t="s">
        <v>214</v>
      </c>
      <c r="G153" s="238"/>
      <c r="H153" s="241">
        <v>25.66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139</v>
      </c>
      <c r="AU153" s="247" t="s">
        <v>84</v>
      </c>
      <c r="AV153" s="14" t="s">
        <v>133</v>
      </c>
      <c r="AW153" s="14" t="s">
        <v>35</v>
      </c>
      <c r="AX153" s="14" t="s">
        <v>82</v>
      </c>
      <c r="AY153" s="247" t="s">
        <v>126</v>
      </c>
    </row>
    <row r="154" s="2" customFormat="1" ht="16.5" customHeight="1">
      <c r="A154" s="39"/>
      <c r="B154" s="40"/>
      <c r="C154" s="248" t="s">
        <v>239</v>
      </c>
      <c r="D154" s="249" t="s">
        <v>215</v>
      </c>
      <c r="E154" s="250" t="s">
        <v>240</v>
      </c>
      <c r="F154" s="251" t="s">
        <v>241</v>
      </c>
      <c r="G154" s="252" t="s">
        <v>131</v>
      </c>
      <c r="H154" s="253">
        <v>26.43</v>
      </c>
      <c r="I154" s="254"/>
      <c r="J154" s="255">
        <f>ROUND(I154*H154,2)</f>
        <v>0</v>
      </c>
      <c r="K154" s="251" t="s">
        <v>132</v>
      </c>
      <c r="L154" s="256"/>
      <c r="M154" s="257" t="s">
        <v>19</v>
      </c>
      <c r="N154" s="258" t="s">
        <v>45</v>
      </c>
      <c r="O154" s="85"/>
      <c r="P154" s="215">
        <f>O154*H154</f>
        <v>0</v>
      </c>
      <c r="Q154" s="215">
        <v>0.17499999999999999</v>
      </c>
      <c r="R154" s="215">
        <f>Q154*H154</f>
        <v>4.6252499999999994</v>
      </c>
      <c r="S154" s="215">
        <v>0</v>
      </c>
      <c r="T154" s="216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7" t="s">
        <v>184</v>
      </c>
      <c r="AT154" s="217" t="s">
        <v>215</v>
      </c>
      <c r="AU154" s="217" t="s">
        <v>84</v>
      </c>
      <c r="AY154" s="18" t="s">
        <v>126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8" t="s">
        <v>82</v>
      </c>
      <c r="BK154" s="218">
        <f>ROUND(I154*H154,2)</f>
        <v>0</v>
      </c>
      <c r="BL154" s="18" t="s">
        <v>133</v>
      </c>
      <c r="BM154" s="217" t="s">
        <v>242</v>
      </c>
    </row>
    <row r="155" s="2" customFormat="1">
      <c r="A155" s="39"/>
      <c r="B155" s="40"/>
      <c r="C155" s="41"/>
      <c r="D155" s="219" t="s">
        <v>135</v>
      </c>
      <c r="E155" s="41"/>
      <c r="F155" s="220" t="s">
        <v>241</v>
      </c>
      <c r="G155" s="41"/>
      <c r="H155" s="41"/>
      <c r="I155" s="221"/>
      <c r="J155" s="41"/>
      <c r="K155" s="41"/>
      <c r="L155" s="45"/>
      <c r="M155" s="222"/>
      <c r="N155" s="223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135</v>
      </c>
      <c r="AU155" s="18" t="s">
        <v>84</v>
      </c>
    </row>
    <row r="156" s="13" customFormat="1">
      <c r="A156" s="13"/>
      <c r="B156" s="226"/>
      <c r="C156" s="227"/>
      <c r="D156" s="219" t="s">
        <v>139</v>
      </c>
      <c r="E156" s="227"/>
      <c r="F156" s="229" t="s">
        <v>243</v>
      </c>
      <c r="G156" s="227"/>
      <c r="H156" s="230">
        <v>26.43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139</v>
      </c>
      <c r="AU156" s="236" t="s">
        <v>84</v>
      </c>
      <c r="AV156" s="13" t="s">
        <v>84</v>
      </c>
      <c r="AW156" s="13" t="s">
        <v>4</v>
      </c>
      <c r="AX156" s="13" t="s">
        <v>82</v>
      </c>
      <c r="AY156" s="236" t="s">
        <v>126</v>
      </c>
    </row>
    <row r="157" s="2" customFormat="1" ht="21.75" customHeight="1">
      <c r="A157" s="39"/>
      <c r="B157" s="40"/>
      <c r="C157" s="205" t="s">
        <v>244</v>
      </c>
      <c r="D157" s="206" t="s">
        <v>128</v>
      </c>
      <c r="E157" s="207" t="s">
        <v>245</v>
      </c>
      <c r="F157" s="208" t="s">
        <v>246</v>
      </c>
      <c r="G157" s="209" t="s">
        <v>131</v>
      </c>
      <c r="H157" s="210">
        <v>31.620000000000001</v>
      </c>
      <c r="I157" s="211"/>
      <c r="J157" s="212">
        <f>ROUND(I157*H157,2)</f>
        <v>0</v>
      </c>
      <c r="K157" s="208" t="s">
        <v>132</v>
      </c>
      <c r="L157" s="45"/>
      <c r="M157" s="213" t="s">
        <v>19</v>
      </c>
      <c r="N157" s="214" t="s">
        <v>45</v>
      </c>
      <c r="O157" s="85"/>
      <c r="P157" s="215">
        <f>O157*H157</f>
        <v>0</v>
      </c>
      <c r="Q157" s="215">
        <v>0.090620000000000006</v>
      </c>
      <c r="R157" s="215">
        <f>Q157*H157</f>
        <v>2.8654044000000001</v>
      </c>
      <c r="S157" s="215">
        <v>0</v>
      </c>
      <c r="T157" s="21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7" t="s">
        <v>133</v>
      </c>
      <c r="AT157" s="217" t="s">
        <v>128</v>
      </c>
      <c r="AU157" s="217" t="s">
        <v>84</v>
      </c>
      <c r="AY157" s="18" t="s">
        <v>126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8" t="s">
        <v>82</v>
      </c>
      <c r="BK157" s="218">
        <f>ROUND(I157*H157,2)</f>
        <v>0</v>
      </c>
      <c r="BL157" s="18" t="s">
        <v>133</v>
      </c>
      <c r="BM157" s="217" t="s">
        <v>247</v>
      </c>
    </row>
    <row r="158" s="2" customFormat="1">
      <c r="A158" s="39"/>
      <c r="B158" s="40"/>
      <c r="C158" s="41"/>
      <c r="D158" s="219" t="s">
        <v>135</v>
      </c>
      <c r="E158" s="41"/>
      <c r="F158" s="220" t="s">
        <v>248</v>
      </c>
      <c r="G158" s="41"/>
      <c r="H158" s="41"/>
      <c r="I158" s="221"/>
      <c r="J158" s="41"/>
      <c r="K158" s="41"/>
      <c r="L158" s="45"/>
      <c r="M158" s="222"/>
      <c r="N158" s="223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135</v>
      </c>
      <c r="AU158" s="18" t="s">
        <v>84</v>
      </c>
    </row>
    <row r="159" s="2" customFormat="1">
      <c r="A159" s="39"/>
      <c r="B159" s="40"/>
      <c r="C159" s="41"/>
      <c r="D159" s="224" t="s">
        <v>137</v>
      </c>
      <c r="E159" s="41"/>
      <c r="F159" s="225" t="s">
        <v>249</v>
      </c>
      <c r="G159" s="41"/>
      <c r="H159" s="41"/>
      <c r="I159" s="221"/>
      <c r="J159" s="41"/>
      <c r="K159" s="41"/>
      <c r="L159" s="45"/>
      <c r="M159" s="222"/>
      <c r="N159" s="223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137</v>
      </c>
      <c r="AU159" s="18" t="s">
        <v>84</v>
      </c>
    </row>
    <row r="160" s="13" customFormat="1">
      <c r="A160" s="13"/>
      <c r="B160" s="226"/>
      <c r="C160" s="227"/>
      <c r="D160" s="219" t="s">
        <v>139</v>
      </c>
      <c r="E160" s="228" t="s">
        <v>19</v>
      </c>
      <c r="F160" s="229" t="s">
        <v>250</v>
      </c>
      <c r="G160" s="227"/>
      <c r="H160" s="230">
        <v>-25.66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139</v>
      </c>
      <c r="AU160" s="236" t="s">
        <v>84</v>
      </c>
      <c r="AV160" s="13" t="s">
        <v>84</v>
      </c>
      <c r="AW160" s="13" t="s">
        <v>35</v>
      </c>
      <c r="AX160" s="13" t="s">
        <v>74</v>
      </c>
      <c r="AY160" s="236" t="s">
        <v>126</v>
      </c>
    </row>
    <row r="161" s="13" customFormat="1">
      <c r="A161" s="13"/>
      <c r="B161" s="226"/>
      <c r="C161" s="227"/>
      <c r="D161" s="219" t="s">
        <v>139</v>
      </c>
      <c r="E161" s="228" t="s">
        <v>19</v>
      </c>
      <c r="F161" s="229" t="s">
        <v>251</v>
      </c>
      <c r="G161" s="227"/>
      <c r="H161" s="230">
        <v>57.280000000000001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139</v>
      </c>
      <c r="AU161" s="236" t="s">
        <v>84</v>
      </c>
      <c r="AV161" s="13" t="s">
        <v>84</v>
      </c>
      <c r="AW161" s="13" t="s">
        <v>35</v>
      </c>
      <c r="AX161" s="13" t="s">
        <v>74</v>
      </c>
      <c r="AY161" s="236" t="s">
        <v>126</v>
      </c>
    </row>
    <row r="162" s="14" customFormat="1">
      <c r="A162" s="14"/>
      <c r="B162" s="237"/>
      <c r="C162" s="238"/>
      <c r="D162" s="219" t="s">
        <v>139</v>
      </c>
      <c r="E162" s="239" t="s">
        <v>19</v>
      </c>
      <c r="F162" s="240" t="s">
        <v>214</v>
      </c>
      <c r="G162" s="238"/>
      <c r="H162" s="241">
        <v>31.620000000000001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139</v>
      </c>
      <c r="AU162" s="247" t="s">
        <v>84</v>
      </c>
      <c r="AV162" s="14" t="s">
        <v>133</v>
      </c>
      <c r="AW162" s="14" t="s">
        <v>35</v>
      </c>
      <c r="AX162" s="14" t="s">
        <v>82</v>
      </c>
      <c r="AY162" s="247" t="s">
        <v>126</v>
      </c>
    </row>
    <row r="163" s="2" customFormat="1" ht="16.5" customHeight="1">
      <c r="A163" s="39"/>
      <c r="B163" s="40"/>
      <c r="C163" s="248" t="s">
        <v>252</v>
      </c>
      <c r="D163" s="249" t="s">
        <v>215</v>
      </c>
      <c r="E163" s="250" t="s">
        <v>253</v>
      </c>
      <c r="F163" s="251" t="s">
        <v>254</v>
      </c>
      <c r="G163" s="252" t="s">
        <v>131</v>
      </c>
      <c r="H163" s="253">
        <v>32.569000000000003</v>
      </c>
      <c r="I163" s="254"/>
      <c r="J163" s="255">
        <f>ROUND(I163*H163,2)</f>
        <v>0</v>
      </c>
      <c r="K163" s="251" t="s">
        <v>132</v>
      </c>
      <c r="L163" s="256"/>
      <c r="M163" s="257" t="s">
        <v>19</v>
      </c>
      <c r="N163" s="258" t="s">
        <v>45</v>
      </c>
      <c r="O163" s="85"/>
      <c r="P163" s="215">
        <f>O163*H163</f>
        <v>0</v>
      </c>
      <c r="Q163" s="215">
        <v>0.17599999999999999</v>
      </c>
      <c r="R163" s="215">
        <f>Q163*H163</f>
        <v>5.7321439999999999</v>
      </c>
      <c r="S163" s="215">
        <v>0</v>
      </c>
      <c r="T163" s="21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7" t="s">
        <v>184</v>
      </c>
      <c r="AT163" s="217" t="s">
        <v>215</v>
      </c>
      <c r="AU163" s="217" t="s">
        <v>84</v>
      </c>
      <c r="AY163" s="18" t="s">
        <v>126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8" t="s">
        <v>82</v>
      </c>
      <c r="BK163" s="218">
        <f>ROUND(I163*H163,2)</f>
        <v>0</v>
      </c>
      <c r="BL163" s="18" t="s">
        <v>133</v>
      </c>
      <c r="BM163" s="217" t="s">
        <v>255</v>
      </c>
    </row>
    <row r="164" s="2" customFormat="1">
      <c r="A164" s="39"/>
      <c r="B164" s="40"/>
      <c r="C164" s="41"/>
      <c r="D164" s="219" t="s">
        <v>135</v>
      </c>
      <c r="E164" s="41"/>
      <c r="F164" s="220" t="s">
        <v>254</v>
      </c>
      <c r="G164" s="41"/>
      <c r="H164" s="41"/>
      <c r="I164" s="221"/>
      <c r="J164" s="41"/>
      <c r="K164" s="41"/>
      <c r="L164" s="45"/>
      <c r="M164" s="222"/>
      <c r="N164" s="223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135</v>
      </c>
      <c r="AU164" s="18" t="s">
        <v>84</v>
      </c>
    </row>
    <row r="165" s="13" customFormat="1">
      <c r="A165" s="13"/>
      <c r="B165" s="226"/>
      <c r="C165" s="227"/>
      <c r="D165" s="219" t="s">
        <v>139</v>
      </c>
      <c r="E165" s="227"/>
      <c r="F165" s="229" t="s">
        <v>256</v>
      </c>
      <c r="G165" s="227"/>
      <c r="H165" s="230">
        <v>32.569000000000003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139</v>
      </c>
      <c r="AU165" s="236" t="s">
        <v>84</v>
      </c>
      <c r="AV165" s="13" t="s">
        <v>84</v>
      </c>
      <c r="AW165" s="13" t="s">
        <v>4</v>
      </c>
      <c r="AX165" s="13" t="s">
        <v>82</v>
      </c>
      <c r="AY165" s="236" t="s">
        <v>126</v>
      </c>
    </row>
    <row r="166" s="12" customFormat="1" ht="22.8" customHeight="1">
      <c r="A166" s="12"/>
      <c r="B166" s="189"/>
      <c r="C166" s="190"/>
      <c r="D166" s="191" t="s">
        <v>73</v>
      </c>
      <c r="E166" s="203" t="s">
        <v>192</v>
      </c>
      <c r="F166" s="203" t="s">
        <v>257</v>
      </c>
      <c r="G166" s="190"/>
      <c r="H166" s="190"/>
      <c r="I166" s="193"/>
      <c r="J166" s="204">
        <f>BK166</f>
        <v>0</v>
      </c>
      <c r="K166" s="190"/>
      <c r="L166" s="195"/>
      <c r="M166" s="196"/>
      <c r="N166" s="197"/>
      <c r="O166" s="197"/>
      <c r="P166" s="198">
        <f>SUM(P167:P195)</f>
        <v>0</v>
      </c>
      <c r="Q166" s="197"/>
      <c r="R166" s="198">
        <f>SUM(R167:R195)</f>
        <v>22.049965992000001</v>
      </c>
      <c r="S166" s="197"/>
      <c r="T166" s="199">
        <f>SUM(T167:T195)</f>
        <v>0.029000000000000001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0" t="s">
        <v>82</v>
      </c>
      <c r="AT166" s="201" t="s">
        <v>73</v>
      </c>
      <c r="AU166" s="201" t="s">
        <v>82</v>
      </c>
      <c r="AY166" s="200" t="s">
        <v>126</v>
      </c>
      <c r="BK166" s="202">
        <f>SUM(BK167:BK195)</f>
        <v>0</v>
      </c>
    </row>
    <row r="167" s="2" customFormat="1" ht="16.5" customHeight="1">
      <c r="A167" s="39"/>
      <c r="B167" s="40"/>
      <c r="C167" s="205" t="s">
        <v>258</v>
      </c>
      <c r="D167" s="206" t="s">
        <v>128</v>
      </c>
      <c r="E167" s="207" t="s">
        <v>259</v>
      </c>
      <c r="F167" s="208" t="s">
        <v>260</v>
      </c>
      <c r="G167" s="209" t="s">
        <v>150</v>
      </c>
      <c r="H167" s="210">
        <v>88.349999999999994</v>
      </c>
      <c r="I167" s="211"/>
      <c r="J167" s="212">
        <f>ROUND(I167*H167,2)</f>
        <v>0</v>
      </c>
      <c r="K167" s="208" t="s">
        <v>132</v>
      </c>
      <c r="L167" s="45"/>
      <c r="M167" s="213" t="s">
        <v>19</v>
      </c>
      <c r="N167" s="214" t="s">
        <v>45</v>
      </c>
      <c r="O167" s="85"/>
      <c r="P167" s="215">
        <f>O167*H167</f>
        <v>0</v>
      </c>
      <c r="Q167" s="215">
        <v>0.16850351999999999</v>
      </c>
      <c r="R167" s="215">
        <f>Q167*H167</f>
        <v>14.887285991999999</v>
      </c>
      <c r="S167" s="215">
        <v>0</v>
      </c>
      <c r="T167" s="21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7" t="s">
        <v>133</v>
      </c>
      <c r="AT167" s="217" t="s">
        <v>128</v>
      </c>
      <c r="AU167" s="217" t="s">
        <v>84</v>
      </c>
      <c r="AY167" s="18" t="s">
        <v>126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8" t="s">
        <v>82</v>
      </c>
      <c r="BK167" s="218">
        <f>ROUND(I167*H167,2)</f>
        <v>0</v>
      </c>
      <c r="BL167" s="18" t="s">
        <v>133</v>
      </c>
      <c r="BM167" s="217" t="s">
        <v>261</v>
      </c>
    </row>
    <row r="168" s="2" customFormat="1">
      <c r="A168" s="39"/>
      <c r="B168" s="40"/>
      <c r="C168" s="41"/>
      <c r="D168" s="219" t="s">
        <v>135</v>
      </c>
      <c r="E168" s="41"/>
      <c r="F168" s="220" t="s">
        <v>262</v>
      </c>
      <c r="G168" s="41"/>
      <c r="H168" s="41"/>
      <c r="I168" s="221"/>
      <c r="J168" s="41"/>
      <c r="K168" s="41"/>
      <c r="L168" s="45"/>
      <c r="M168" s="222"/>
      <c r="N168" s="223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135</v>
      </c>
      <c r="AU168" s="18" t="s">
        <v>84</v>
      </c>
    </row>
    <row r="169" s="2" customFormat="1">
      <c r="A169" s="39"/>
      <c r="B169" s="40"/>
      <c r="C169" s="41"/>
      <c r="D169" s="224" t="s">
        <v>137</v>
      </c>
      <c r="E169" s="41"/>
      <c r="F169" s="225" t="s">
        <v>263</v>
      </c>
      <c r="G169" s="41"/>
      <c r="H169" s="41"/>
      <c r="I169" s="221"/>
      <c r="J169" s="41"/>
      <c r="K169" s="41"/>
      <c r="L169" s="45"/>
      <c r="M169" s="222"/>
      <c r="N169" s="223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137</v>
      </c>
      <c r="AU169" s="18" t="s">
        <v>84</v>
      </c>
    </row>
    <row r="170" s="13" customFormat="1">
      <c r="A170" s="13"/>
      <c r="B170" s="226"/>
      <c r="C170" s="227"/>
      <c r="D170" s="219" t="s">
        <v>139</v>
      </c>
      <c r="E170" s="228" t="s">
        <v>19</v>
      </c>
      <c r="F170" s="229" t="s">
        <v>264</v>
      </c>
      <c r="G170" s="227"/>
      <c r="H170" s="230">
        <v>88.349999999999994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139</v>
      </c>
      <c r="AU170" s="236" t="s">
        <v>84</v>
      </c>
      <c r="AV170" s="13" t="s">
        <v>84</v>
      </c>
      <c r="AW170" s="13" t="s">
        <v>35</v>
      </c>
      <c r="AX170" s="13" t="s">
        <v>82</v>
      </c>
      <c r="AY170" s="236" t="s">
        <v>126</v>
      </c>
    </row>
    <row r="171" s="2" customFormat="1" ht="16.5" customHeight="1">
      <c r="A171" s="39"/>
      <c r="B171" s="40"/>
      <c r="C171" s="248" t="s">
        <v>140</v>
      </c>
      <c r="D171" s="249" t="s">
        <v>215</v>
      </c>
      <c r="E171" s="250" t="s">
        <v>265</v>
      </c>
      <c r="F171" s="251" t="s">
        <v>266</v>
      </c>
      <c r="G171" s="252" t="s">
        <v>150</v>
      </c>
      <c r="H171" s="253">
        <v>15</v>
      </c>
      <c r="I171" s="254"/>
      <c r="J171" s="255">
        <f>ROUND(I171*H171,2)</f>
        <v>0</v>
      </c>
      <c r="K171" s="251" t="s">
        <v>132</v>
      </c>
      <c r="L171" s="256"/>
      <c r="M171" s="257" t="s">
        <v>19</v>
      </c>
      <c r="N171" s="258" t="s">
        <v>45</v>
      </c>
      <c r="O171" s="85"/>
      <c r="P171" s="215">
        <f>O171*H171</f>
        <v>0</v>
      </c>
      <c r="Q171" s="215">
        <v>0.048300000000000003</v>
      </c>
      <c r="R171" s="215">
        <f>Q171*H171</f>
        <v>0.72450000000000003</v>
      </c>
      <c r="S171" s="215">
        <v>0</v>
      </c>
      <c r="T171" s="21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7" t="s">
        <v>184</v>
      </c>
      <c r="AT171" s="217" t="s">
        <v>215</v>
      </c>
      <c r="AU171" s="217" t="s">
        <v>84</v>
      </c>
      <c r="AY171" s="18" t="s">
        <v>126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8" t="s">
        <v>82</v>
      </c>
      <c r="BK171" s="218">
        <f>ROUND(I171*H171,2)</f>
        <v>0</v>
      </c>
      <c r="BL171" s="18" t="s">
        <v>133</v>
      </c>
      <c r="BM171" s="217" t="s">
        <v>267</v>
      </c>
    </row>
    <row r="172" s="2" customFormat="1">
      <c r="A172" s="39"/>
      <c r="B172" s="40"/>
      <c r="C172" s="41"/>
      <c r="D172" s="219" t="s">
        <v>135</v>
      </c>
      <c r="E172" s="41"/>
      <c r="F172" s="220" t="s">
        <v>266</v>
      </c>
      <c r="G172" s="41"/>
      <c r="H172" s="41"/>
      <c r="I172" s="221"/>
      <c r="J172" s="41"/>
      <c r="K172" s="41"/>
      <c r="L172" s="45"/>
      <c r="M172" s="222"/>
      <c r="N172" s="223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135</v>
      </c>
      <c r="AU172" s="18" t="s">
        <v>84</v>
      </c>
    </row>
    <row r="173" s="13" customFormat="1">
      <c r="A173" s="13"/>
      <c r="B173" s="226"/>
      <c r="C173" s="227"/>
      <c r="D173" s="219" t="s">
        <v>139</v>
      </c>
      <c r="E173" s="228" t="s">
        <v>19</v>
      </c>
      <c r="F173" s="229" t="s">
        <v>268</v>
      </c>
      <c r="G173" s="227"/>
      <c r="H173" s="230">
        <v>15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139</v>
      </c>
      <c r="AU173" s="236" t="s">
        <v>84</v>
      </c>
      <c r="AV173" s="13" t="s">
        <v>84</v>
      </c>
      <c r="AW173" s="13" t="s">
        <v>35</v>
      </c>
      <c r="AX173" s="13" t="s">
        <v>82</v>
      </c>
      <c r="AY173" s="236" t="s">
        <v>126</v>
      </c>
    </row>
    <row r="174" s="2" customFormat="1" ht="16.5" customHeight="1">
      <c r="A174" s="39"/>
      <c r="B174" s="40"/>
      <c r="C174" s="248" t="s">
        <v>7</v>
      </c>
      <c r="D174" s="249" t="s">
        <v>215</v>
      </c>
      <c r="E174" s="250" t="s">
        <v>269</v>
      </c>
      <c r="F174" s="251" t="s">
        <v>270</v>
      </c>
      <c r="G174" s="252" t="s">
        <v>150</v>
      </c>
      <c r="H174" s="253">
        <v>62.576999999999998</v>
      </c>
      <c r="I174" s="254"/>
      <c r="J174" s="255">
        <f>ROUND(I174*H174,2)</f>
        <v>0</v>
      </c>
      <c r="K174" s="251" t="s">
        <v>132</v>
      </c>
      <c r="L174" s="256"/>
      <c r="M174" s="257" t="s">
        <v>19</v>
      </c>
      <c r="N174" s="258" t="s">
        <v>45</v>
      </c>
      <c r="O174" s="85"/>
      <c r="P174" s="215">
        <f>O174*H174</f>
        <v>0</v>
      </c>
      <c r="Q174" s="215">
        <v>0.080000000000000002</v>
      </c>
      <c r="R174" s="215">
        <f>Q174*H174</f>
        <v>5.0061600000000004</v>
      </c>
      <c r="S174" s="215">
        <v>0</v>
      </c>
      <c r="T174" s="21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7" t="s">
        <v>184</v>
      </c>
      <c r="AT174" s="217" t="s">
        <v>215</v>
      </c>
      <c r="AU174" s="217" t="s">
        <v>84</v>
      </c>
      <c r="AY174" s="18" t="s">
        <v>126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8" t="s">
        <v>82</v>
      </c>
      <c r="BK174" s="218">
        <f>ROUND(I174*H174,2)</f>
        <v>0</v>
      </c>
      <c r="BL174" s="18" t="s">
        <v>133</v>
      </c>
      <c r="BM174" s="217" t="s">
        <v>271</v>
      </c>
    </row>
    <row r="175" s="2" customFormat="1">
      <c r="A175" s="39"/>
      <c r="B175" s="40"/>
      <c r="C175" s="41"/>
      <c r="D175" s="219" t="s">
        <v>135</v>
      </c>
      <c r="E175" s="41"/>
      <c r="F175" s="220" t="s">
        <v>270</v>
      </c>
      <c r="G175" s="41"/>
      <c r="H175" s="41"/>
      <c r="I175" s="221"/>
      <c r="J175" s="41"/>
      <c r="K175" s="41"/>
      <c r="L175" s="45"/>
      <c r="M175" s="222"/>
      <c r="N175" s="223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135</v>
      </c>
      <c r="AU175" s="18" t="s">
        <v>84</v>
      </c>
    </row>
    <row r="176" s="13" customFormat="1">
      <c r="A176" s="13"/>
      <c r="B176" s="226"/>
      <c r="C176" s="227"/>
      <c r="D176" s="219" t="s">
        <v>139</v>
      </c>
      <c r="E176" s="228" t="s">
        <v>19</v>
      </c>
      <c r="F176" s="229" t="s">
        <v>272</v>
      </c>
      <c r="G176" s="227"/>
      <c r="H176" s="230">
        <v>67.349999999999994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139</v>
      </c>
      <c r="AU176" s="236" t="s">
        <v>84</v>
      </c>
      <c r="AV176" s="13" t="s">
        <v>84</v>
      </c>
      <c r="AW176" s="13" t="s">
        <v>35</v>
      </c>
      <c r="AX176" s="13" t="s">
        <v>74</v>
      </c>
      <c r="AY176" s="236" t="s">
        <v>126</v>
      </c>
    </row>
    <row r="177" s="13" customFormat="1">
      <c r="A177" s="13"/>
      <c r="B177" s="226"/>
      <c r="C177" s="227"/>
      <c r="D177" s="219" t="s">
        <v>139</v>
      </c>
      <c r="E177" s="228" t="s">
        <v>19</v>
      </c>
      <c r="F177" s="229" t="s">
        <v>273</v>
      </c>
      <c r="G177" s="227"/>
      <c r="H177" s="230">
        <v>-3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139</v>
      </c>
      <c r="AU177" s="236" t="s">
        <v>84</v>
      </c>
      <c r="AV177" s="13" t="s">
        <v>84</v>
      </c>
      <c r="AW177" s="13" t="s">
        <v>35</v>
      </c>
      <c r="AX177" s="13" t="s">
        <v>74</v>
      </c>
      <c r="AY177" s="236" t="s">
        <v>126</v>
      </c>
    </row>
    <row r="178" s="13" customFormat="1">
      <c r="A178" s="13"/>
      <c r="B178" s="226"/>
      <c r="C178" s="227"/>
      <c r="D178" s="219" t="s">
        <v>139</v>
      </c>
      <c r="E178" s="228" t="s">
        <v>19</v>
      </c>
      <c r="F178" s="229" t="s">
        <v>274</v>
      </c>
      <c r="G178" s="227"/>
      <c r="H178" s="230">
        <v>-3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139</v>
      </c>
      <c r="AU178" s="236" t="s">
        <v>84</v>
      </c>
      <c r="AV178" s="13" t="s">
        <v>84</v>
      </c>
      <c r="AW178" s="13" t="s">
        <v>35</v>
      </c>
      <c r="AX178" s="13" t="s">
        <v>74</v>
      </c>
      <c r="AY178" s="236" t="s">
        <v>126</v>
      </c>
    </row>
    <row r="179" s="14" customFormat="1">
      <c r="A179" s="14"/>
      <c r="B179" s="237"/>
      <c r="C179" s="238"/>
      <c r="D179" s="219" t="s">
        <v>139</v>
      </c>
      <c r="E179" s="239" t="s">
        <v>19</v>
      </c>
      <c r="F179" s="240" t="s">
        <v>214</v>
      </c>
      <c r="G179" s="238"/>
      <c r="H179" s="241">
        <v>61.350000000000001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139</v>
      </c>
      <c r="AU179" s="247" t="s">
        <v>84</v>
      </c>
      <c r="AV179" s="14" t="s">
        <v>133</v>
      </c>
      <c r="AW179" s="14" t="s">
        <v>35</v>
      </c>
      <c r="AX179" s="14" t="s">
        <v>82</v>
      </c>
      <c r="AY179" s="247" t="s">
        <v>126</v>
      </c>
    </row>
    <row r="180" s="13" customFormat="1">
      <c r="A180" s="13"/>
      <c r="B180" s="226"/>
      <c r="C180" s="227"/>
      <c r="D180" s="219" t="s">
        <v>139</v>
      </c>
      <c r="E180" s="227"/>
      <c r="F180" s="229" t="s">
        <v>275</v>
      </c>
      <c r="G180" s="227"/>
      <c r="H180" s="230">
        <v>62.576999999999998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139</v>
      </c>
      <c r="AU180" s="236" t="s">
        <v>84</v>
      </c>
      <c r="AV180" s="13" t="s">
        <v>84</v>
      </c>
      <c r="AW180" s="13" t="s">
        <v>4</v>
      </c>
      <c r="AX180" s="13" t="s">
        <v>82</v>
      </c>
      <c r="AY180" s="236" t="s">
        <v>126</v>
      </c>
    </row>
    <row r="181" s="2" customFormat="1" ht="16.5" customHeight="1">
      <c r="A181" s="39"/>
      <c r="B181" s="40"/>
      <c r="C181" s="248" t="s">
        <v>276</v>
      </c>
      <c r="D181" s="249" t="s">
        <v>215</v>
      </c>
      <c r="E181" s="250" t="s">
        <v>277</v>
      </c>
      <c r="F181" s="251" t="s">
        <v>278</v>
      </c>
      <c r="G181" s="252" t="s">
        <v>150</v>
      </c>
      <c r="H181" s="253">
        <v>6</v>
      </c>
      <c r="I181" s="254"/>
      <c r="J181" s="255">
        <f>ROUND(I181*H181,2)</f>
        <v>0</v>
      </c>
      <c r="K181" s="251" t="s">
        <v>132</v>
      </c>
      <c r="L181" s="256"/>
      <c r="M181" s="257" t="s">
        <v>19</v>
      </c>
      <c r="N181" s="258" t="s">
        <v>45</v>
      </c>
      <c r="O181" s="85"/>
      <c r="P181" s="215">
        <f>O181*H181</f>
        <v>0</v>
      </c>
      <c r="Q181" s="215">
        <v>0.085999999999999993</v>
      </c>
      <c r="R181" s="215">
        <f>Q181*H181</f>
        <v>0.51600000000000001</v>
      </c>
      <c r="S181" s="215">
        <v>0</v>
      </c>
      <c r="T181" s="21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7" t="s">
        <v>184</v>
      </c>
      <c r="AT181" s="217" t="s">
        <v>215</v>
      </c>
      <c r="AU181" s="217" t="s">
        <v>84</v>
      </c>
      <c r="AY181" s="18" t="s">
        <v>126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8" t="s">
        <v>82</v>
      </c>
      <c r="BK181" s="218">
        <f>ROUND(I181*H181,2)</f>
        <v>0</v>
      </c>
      <c r="BL181" s="18" t="s">
        <v>133</v>
      </c>
      <c r="BM181" s="217" t="s">
        <v>279</v>
      </c>
    </row>
    <row r="182" s="2" customFormat="1">
      <c r="A182" s="39"/>
      <c r="B182" s="40"/>
      <c r="C182" s="41"/>
      <c r="D182" s="219" t="s">
        <v>135</v>
      </c>
      <c r="E182" s="41"/>
      <c r="F182" s="220" t="s">
        <v>278</v>
      </c>
      <c r="G182" s="41"/>
      <c r="H182" s="41"/>
      <c r="I182" s="221"/>
      <c r="J182" s="41"/>
      <c r="K182" s="41"/>
      <c r="L182" s="45"/>
      <c r="M182" s="222"/>
      <c r="N182" s="223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135</v>
      </c>
      <c r="AU182" s="18" t="s">
        <v>84</v>
      </c>
    </row>
    <row r="183" s="13" customFormat="1">
      <c r="A183" s="13"/>
      <c r="B183" s="226"/>
      <c r="C183" s="227"/>
      <c r="D183" s="219" t="s">
        <v>139</v>
      </c>
      <c r="E183" s="228" t="s">
        <v>19</v>
      </c>
      <c r="F183" s="229" t="s">
        <v>170</v>
      </c>
      <c r="G183" s="227"/>
      <c r="H183" s="230">
        <v>6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139</v>
      </c>
      <c r="AU183" s="236" t="s">
        <v>84</v>
      </c>
      <c r="AV183" s="13" t="s">
        <v>84</v>
      </c>
      <c r="AW183" s="13" t="s">
        <v>35</v>
      </c>
      <c r="AX183" s="13" t="s">
        <v>82</v>
      </c>
      <c r="AY183" s="236" t="s">
        <v>126</v>
      </c>
    </row>
    <row r="184" s="2" customFormat="1" ht="16.5" customHeight="1">
      <c r="A184" s="39"/>
      <c r="B184" s="40"/>
      <c r="C184" s="205" t="s">
        <v>280</v>
      </c>
      <c r="D184" s="206" t="s">
        <v>128</v>
      </c>
      <c r="E184" s="207" t="s">
        <v>281</v>
      </c>
      <c r="F184" s="208" t="s">
        <v>282</v>
      </c>
      <c r="G184" s="209" t="s">
        <v>150</v>
      </c>
      <c r="H184" s="210">
        <v>5</v>
      </c>
      <c r="I184" s="211"/>
      <c r="J184" s="212">
        <f>ROUND(I184*H184,2)</f>
        <v>0</v>
      </c>
      <c r="K184" s="208" t="s">
        <v>132</v>
      </c>
      <c r="L184" s="45"/>
      <c r="M184" s="213" t="s">
        <v>19</v>
      </c>
      <c r="N184" s="214" t="s">
        <v>45</v>
      </c>
      <c r="O184" s="85"/>
      <c r="P184" s="215">
        <f>O184*H184</f>
        <v>0</v>
      </c>
      <c r="Q184" s="215">
        <v>0.18292</v>
      </c>
      <c r="R184" s="215">
        <f>Q184*H184</f>
        <v>0.91459999999999997</v>
      </c>
      <c r="S184" s="215">
        <v>0</v>
      </c>
      <c r="T184" s="21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7" t="s">
        <v>133</v>
      </c>
      <c r="AT184" s="217" t="s">
        <v>128</v>
      </c>
      <c r="AU184" s="217" t="s">
        <v>84</v>
      </c>
      <c r="AY184" s="18" t="s">
        <v>126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8" t="s">
        <v>82</v>
      </c>
      <c r="BK184" s="218">
        <f>ROUND(I184*H184,2)</f>
        <v>0</v>
      </c>
      <c r="BL184" s="18" t="s">
        <v>133</v>
      </c>
      <c r="BM184" s="217" t="s">
        <v>283</v>
      </c>
    </row>
    <row r="185" s="2" customFormat="1">
      <c r="A185" s="39"/>
      <c r="B185" s="40"/>
      <c r="C185" s="41"/>
      <c r="D185" s="219" t="s">
        <v>135</v>
      </c>
      <c r="E185" s="41"/>
      <c r="F185" s="220" t="s">
        <v>284</v>
      </c>
      <c r="G185" s="41"/>
      <c r="H185" s="41"/>
      <c r="I185" s="221"/>
      <c r="J185" s="41"/>
      <c r="K185" s="41"/>
      <c r="L185" s="45"/>
      <c r="M185" s="222"/>
      <c r="N185" s="223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135</v>
      </c>
      <c r="AU185" s="18" t="s">
        <v>84</v>
      </c>
    </row>
    <row r="186" s="2" customFormat="1">
      <c r="A186" s="39"/>
      <c r="B186" s="40"/>
      <c r="C186" s="41"/>
      <c r="D186" s="224" t="s">
        <v>137</v>
      </c>
      <c r="E186" s="41"/>
      <c r="F186" s="225" t="s">
        <v>285</v>
      </c>
      <c r="G186" s="41"/>
      <c r="H186" s="41"/>
      <c r="I186" s="221"/>
      <c r="J186" s="41"/>
      <c r="K186" s="41"/>
      <c r="L186" s="45"/>
      <c r="M186" s="222"/>
      <c r="N186" s="223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137</v>
      </c>
      <c r="AU186" s="18" t="s">
        <v>84</v>
      </c>
    </row>
    <row r="187" s="13" customFormat="1">
      <c r="A187" s="13"/>
      <c r="B187" s="226"/>
      <c r="C187" s="227"/>
      <c r="D187" s="219" t="s">
        <v>139</v>
      </c>
      <c r="E187" s="228" t="s">
        <v>19</v>
      </c>
      <c r="F187" s="229" t="s">
        <v>286</v>
      </c>
      <c r="G187" s="227"/>
      <c r="H187" s="230">
        <v>5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139</v>
      </c>
      <c r="AU187" s="236" t="s">
        <v>84</v>
      </c>
      <c r="AV187" s="13" t="s">
        <v>84</v>
      </c>
      <c r="AW187" s="13" t="s">
        <v>35</v>
      </c>
      <c r="AX187" s="13" t="s">
        <v>82</v>
      </c>
      <c r="AY187" s="236" t="s">
        <v>126</v>
      </c>
    </row>
    <row r="188" s="2" customFormat="1" ht="16.5" customHeight="1">
      <c r="A188" s="39"/>
      <c r="B188" s="40"/>
      <c r="C188" s="205" t="s">
        <v>287</v>
      </c>
      <c r="D188" s="205" t="s">
        <v>128</v>
      </c>
      <c r="E188" s="207" t="s">
        <v>288</v>
      </c>
      <c r="F188" s="208" t="s">
        <v>289</v>
      </c>
      <c r="G188" s="209" t="s">
        <v>150</v>
      </c>
      <c r="H188" s="210">
        <v>1</v>
      </c>
      <c r="I188" s="211"/>
      <c r="J188" s="212">
        <f>ROUND(I188*H188,2)</f>
        <v>0</v>
      </c>
      <c r="K188" s="208" t="s">
        <v>132</v>
      </c>
      <c r="L188" s="45"/>
      <c r="M188" s="213" t="s">
        <v>19</v>
      </c>
      <c r="N188" s="214" t="s">
        <v>45</v>
      </c>
      <c r="O188" s="85"/>
      <c r="P188" s="215">
        <f>O188*H188</f>
        <v>0</v>
      </c>
      <c r="Q188" s="215">
        <v>0.00142</v>
      </c>
      <c r="R188" s="215">
        <f>Q188*H188</f>
        <v>0.00142</v>
      </c>
      <c r="S188" s="215">
        <v>0.029000000000000001</v>
      </c>
      <c r="T188" s="216">
        <f>S188*H188</f>
        <v>0.029000000000000001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7" t="s">
        <v>133</v>
      </c>
      <c r="AT188" s="217" t="s">
        <v>128</v>
      </c>
      <c r="AU188" s="217" t="s">
        <v>84</v>
      </c>
      <c r="AY188" s="18" t="s">
        <v>126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8" t="s">
        <v>82</v>
      </c>
      <c r="BK188" s="218">
        <f>ROUND(I188*H188,2)</f>
        <v>0</v>
      </c>
      <c r="BL188" s="18" t="s">
        <v>133</v>
      </c>
      <c r="BM188" s="217" t="s">
        <v>290</v>
      </c>
    </row>
    <row r="189" s="2" customFormat="1">
      <c r="A189" s="39"/>
      <c r="B189" s="40"/>
      <c r="C189" s="41"/>
      <c r="D189" s="219" t="s">
        <v>135</v>
      </c>
      <c r="E189" s="41"/>
      <c r="F189" s="220" t="s">
        <v>291</v>
      </c>
      <c r="G189" s="41"/>
      <c r="H189" s="41"/>
      <c r="I189" s="221"/>
      <c r="J189" s="41"/>
      <c r="K189" s="41"/>
      <c r="L189" s="45"/>
      <c r="M189" s="222"/>
      <c r="N189" s="223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135</v>
      </c>
      <c r="AU189" s="18" t="s">
        <v>84</v>
      </c>
    </row>
    <row r="190" s="2" customFormat="1">
      <c r="A190" s="39"/>
      <c r="B190" s="40"/>
      <c r="C190" s="41"/>
      <c r="D190" s="224" t="s">
        <v>137</v>
      </c>
      <c r="E190" s="41"/>
      <c r="F190" s="225" t="s">
        <v>292</v>
      </c>
      <c r="G190" s="41"/>
      <c r="H190" s="41"/>
      <c r="I190" s="221"/>
      <c r="J190" s="41"/>
      <c r="K190" s="41"/>
      <c r="L190" s="45"/>
      <c r="M190" s="222"/>
      <c r="N190" s="223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137</v>
      </c>
      <c r="AU190" s="18" t="s">
        <v>84</v>
      </c>
    </row>
    <row r="191" s="13" customFormat="1">
      <c r="A191" s="13"/>
      <c r="B191" s="226"/>
      <c r="C191" s="227"/>
      <c r="D191" s="219" t="s">
        <v>139</v>
      </c>
      <c r="E191" s="228" t="s">
        <v>19</v>
      </c>
      <c r="F191" s="229" t="s">
        <v>82</v>
      </c>
      <c r="G191" s="227"/>
      <c r="H191" s="230">
        <v>1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139</v>
      </c>
      <c r="AU191" s="236" t="s">
        <v>84</v>
      </c>
      <c r="AV191" s="13" t="s">
        <v>84</v>
      </c>
      <c r="AW191" s="13" t="s">
        <v>35</v>
      </c>
      <c r="AX191" s="13" t="s">
        <v>82</v>
      </c>
      <c r="AY191" s="236" t="s">
        <v>126</v>
      </c>
    </row>
    <row r="192" s="2" customFormat="1" ht="16.5" customHeight="1">
      <c r="A192" s="39"/>
      <c r="B192" s="40"/>
      <c r="C192" s="205" t="s">
        <v>293</v>
      </c>
      <c r="D192" s="206" t="s">
        <v>128</v>
      </c>
      <c r="E192" s="207" t="s">
        <v>294</v>
      </c>
      <c r="F192" s="208" t="s">
        <v>295</v>
      </c>
      <c r="G192" s="209" t="s">
        <v>150</v>
      </c>
      <c r="H192" s="210">
        <v>5</v>
      </c>
      <c r="I192" s="211"/>
      <c r="J192" s="212">
        <f>ROUND(I192*H192,2)</f>
        <v>0</v>
      </c>
      <c r="K192" s="208" t="s">
        <v>132</v>
      </c>
      <c r="L192" s="45"/>
      <c r="M192" s="213" t="s">
        <v>19</v>
      </c>
      <c r="N192" s="214" t="s">
        <v>45</v>
      </c>
      <c r="O192" s="85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7" t="s">
        <v>133</v>
      </c>
      <c r="AT192" s="217" t="s">
        <v>128</v>
      </c>
      <c r="AU192" s="217" t="s">
        <v>84</v>
      </c>
      <c r="AY192" s="18" t="s">
        <v>126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8" t="s">
        <v>82</v>
      </c>
      <c r="BK192" s="218">
        <f>ROUND(I192*H192,2)</f>
        <v>0</v>
      </c>
      <c r="BL192" s="18" t="s">
        <v>133</v>
      </c>
      <c r="BM192" s="217" t="s">
        <v>296</v>
      </c>
    </row>
    <row r="193" s="2" customFormat="1">
      <c r="A193" s="39"/>
      <c r="B193" s="40"/>
      <c r="C193" s="41"/>
      <c r="D193" s="219" t="s">
        <v>135</v>
      </c>
      <c r="E193" s="41"/>
      <c r="F193" s="220" t="s">
        <v>297</v>
      </c>
      <c r="G193" s="41"/>
      <c r="H193" s="41"/>
      <c r="I193" s="221"/>
      <c r="J193" s="41"/>
      <c r="K193" s="41"/>
      <c r="L193" s="45"/>
      <c r="M193" s="222"/>
      <c r="N193" s="223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135</v>
      </c>
      <c r="AU193" s="18" t="s">
        <v>84</v>
      </c>
    </row>
    <row r="194" s="2" customFormat="1">
      <c r="A194" s="39"/>
      <c r="B194" s="40"/>
      <c r="C194" s="41"/>
      <c r="D194" s="224" t="s">
        <v>137</v>
      </c>
      <c r="E194" s="41"/>
      <c r="F194" s="225" t="s">
        <v>298</v>
      </c>
      <c r="G194" s="41"/>
      <c r="H194" s="41"/>
      <c r="I194" s="221"/>
      <c r="J194" s="41"/>
      <c r="K194" s="41"/>
      <c r="L194" s="45"/>
      <c r="M194" s="222"/>
      <c r="N194" s="223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137</v>
      </c>
      <c r="AU194" s="18" t="s">
        <v>84</v>
      </c>
    </row>
    <row r="195" s="13" customFormat="1">
      <c r="A195" s="13"/>
      <c r="B195" s="226"/>
      <c r="C195" s="227"/>
      <c r="D195" s="219" t="s">
        <v>139</v>
      </c>
      <c r="E195" s="228" t="s">
        <v>19</v>
      </c>
      <c r="F195" s="229" t="s">
        <v>299</v>
      </c>
      <c r="G195" s="227"/>
      <c r="H195" s="230">
        <v>5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139</v>
      </c>
      <c r="AU195" s="236" t="s">
        <v>84</v>
      </c>
      <c r="AV195" s="13" t="s">
        <v>84</v>
      </c>
      <c r="AW195" s="13" t="s">
        <v>35</v>
      </c>
      <c r="AX195" s="13" t="s">
        <v>82</v>
      </c>
      <c r="AY195" s="236" t="s">
        <v>126</v>
      </c>
    </row>
    <row r="196" s="12" customFormat="1" ht="25.92" customHeight="1">
      <c r="A196" s="12"/>
      <c r="B196" s="189"/>
      <c r="C196" s="190"/>
      <c r="D196" s="191" t="s">
        <v>73</v>
      </c>
      <c r="E196" s="192" t="s">
        <v>94</v>
      </c>
      <c r="F196" s="192" t="s">
        <v>95</v>
      </c>
      <c r="G196" s="190"/>
      <c r="H196" s="190"/>
      <c r="I196" s="193"/>
      <c r="J196" s="194">
        <f>BK196</f>
        <v>0</v>
      </c>
      <c r="K196" s="190"/>
      <c r="L196" s="195"/>
      <c r="M196" s="196"/>
      <c r="N196" s="197"/>
      <c r="O196" s="197"/>
      <c r="P196" s="198">
        <f>P197</f>
        <v>0</v>
      </c>
      <c r="Q196" s="197"/>
      <c r="R196" s="198">
        <f>R197</f>
        <v>0</v>
      </c>
      <c r="S196" s="197"/>
      <c r="T196" s="199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0" t="s">
        <v>161</v>
      </c>
      <c r="AT196" s="201" t="s">
        <v>73</v>
      </c>
      <c r="AU196" s="201" t="s">
        <v>74</v>
      </c>
      <c r="AY196" s="200" t="s">
        <v>126</v>
      </c>
      <c r="BK196" s="202">
        <f>BK197</f>
        <v>0</v>
      </c>
    </row>
    <row r="197" s="12" customFormat="1" ht="22.8" customHeight="1">
      <c r="A197" s="12"/>
      <c r="B197" s="189"/>
      <c r="C197" s="190"/>
      <c r="D197" s="191" t="s">
        <v>73</v>
      </c>
      <c r="E197" s="203" t="s">
        <v>300</v>
      </c>
      <c r="F197" s="203" t="s">
        <v>301</v>
      </c>
      <c r="G197" s="190"/>
      <c r="H197" s="190"/>
      <c r="I197" s="193"/>
      <c r="J197" s="204">
        <f>BK197</f>
        <v>0</v>
      </c>
      <c r="K197" s="190"/>
      <c r="L197" s="195"/>
      <c r="M197" s="196"/>
      <c r="N197" s="197"/>
      <c r="O197" s="197"/>
      <c r="P197" s="198">
        <f>SUM(P198:P201)</f>
        <v>0</v>
      </c>
      <c r="Q197" s="197"/>
      <c r="R197" s="198">
        <f>SUM(R198:R201)</f>
        <v>0</v>
      </c>
      <c r="S197" s="197"/>
      <c r="T197" s="199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0" t="s">
        <v>161</v>
      </c>
      <c r="AT197" s="201" t="s">
        <v>73</v>
      </c>
      <c r="AU197" s="201" t="s">
        <v>82</v>
      </c>
      <c r="AY197" s="200" t="s">
        <v>126</v>
      </c>
      <c r="BK197" s="202">
        <f>SUM(BK198:BK201)</f>
        <v>0</v>
      </c>
    </row>
    <row r="198" s="2" customFormat="1" ht="24.15" customHeight="1">
      <c r="A198" s="39"/>
      <c r="B198" s="40"/>
      <c r="C198" s="205" t="s">
        <v>302</v>
      </c>
      <c r="D198" s="205" t="s">
        <v>128</v>
      </c>
      <c r="E198" s="207" t="s">
        <v>303</v>
      </c>
      <c r="F198" s="208" t="s">
        <v>301</v>
      </c>
      <c r="G198" s="209" t="s">
        <v>304</v>
      </c>
      <c r="H198" s="210">
        <v>1</v>
      </c>
      <c r="I198" s="211"/>
      <c r="J198" s="212">
        <f>ROUND(I198*H198,2)</f>
        <v>0</v>
      </c>
      <c r="K198" s="208" t="s">
        <v>132</v>
      </c>
      <c r="L198" s="45"/>
      <c r="M198" s="213" t="s">
        <v>19</v>
      </c>
      <c r="N198" s="214" t="s">
        <v>45</v>
      </c>
      <c r="O198" s="85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7" t="s">
        <v>305</v>
      </c>
      <c r="AT198" s="217" t="s">
        <v>128</v>
      </c>
      <c r="AU198" s="217" t="s">
        <v>84</v>
      </c>
      <c r="AY198" s="18" t="s">
        <v>126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8" t="s">
        <v>82</v>
      </c>
      <c r="BK198" s="218">
        <f>ROUND(I198*H198,2)</f>
        <v>0</v>
      </c>
      <c r="BL198" s="18" t="s">
        <v>305</v>
      </c>
      <c r="BM198" s="217" t="s">
        <v>306</v>
      </c>
    </row>
    <row r="199" s="2" customFormat="1">
      <c r="A199" s="39"/>
      <c r="B199" s="40"/>
      <c r="C199" s="41"/>
      <c r="D199" s="219" t="s">
        <v>135</v>
      </c>
      <c r="E199" s="41"/>
      <c r="F199" s="220" t="s">
        <v>301</v>
      </c>
      <c r="G199" s="41"/>
      <c r="H199" s="41"/>
      <c r="I199" s="221"/>
      <c r="J199" s="41"/>
      <c r="K199" s="41"/>
      <c r="L199" s="45"/>
      <c r="M199" s="222"/>
      <c r="N199" s="223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135</v>
      </c>
      <c r="AU199" s="18" t="s">
        <v>84</v>
      </c>
    </row>
    <row r="200" s="2" customFormat="1">
      <c r="A200" s="39"/>
      <c r="B200" s="40"/>
      <c r="C200" s="41"/>
      <c r="D200" s="224" t="s">
        <v>137</v>
      </c>
      <c r="E200" s="41"/>
      <c r="F200" s="225" t="s">
        <v>307</v>
      </c>
      <c r="G200" s="41"/>
      <c r="H200" s="41"/>
      <c r="I200" s="221"/>
      <c r="J200" s="41"/>
      <c r="K200" s="41"/>
      <c r="L200" s="45"/>
      <c r="M200" s="222"/>
      <c r="N200" s="223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137</v>
      </c>
      <c r="AU200" s="18" t="s">
        <v>84</v>
      </c>
    </row>
    <row r="201" s="13" customFormat="1">
      <c r="A201" s="13"/>
      <c r="B201" s="226"/>
      <c r="C201" s="227"/>
      <c r="D201" s="219" t="s">
        <v>139</v>
      </c>
      <c r="E201" s="228" t="s">
        <v>19</v>
      </c>
      <c r="F201" s="229" t="s">
        <v>308</v>
      </c>
      <c r="G201" s="227"/>
      <c r="H201" s="230">
        <v>1</v>
      </c>
      <c r="I201" s="231"/>
      <c r="J201" s="227"/>
      <c r="K201" s="227"/>
      <c r="L201" s="232"/>
      <c r="M201" s="259"/>
      <c r="N201" s="260"/>
      <c r="O201" s="260"/>
      <c r="P201" s="260"/>
      <c r="Q201" s="260"/>
      <c r="R201" s="260"/>
      <c r="S201" s="260"/>
      <c r="T201" s="26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139</v>
      </c>
      <c r="AU201" s="236" t="s">
        <v>84</v>
      </c>
      <c r="AV201" s="13" t="s">
        <v>84</v>
      </c>
      <c r="AW201" s="13" t="s">
        <v>35</v>
      </c>
      <c r="AX201" s="13" t="s">
        <v>82</v>
      </c>
      <c r="AY201" s="236" t="s">
        <v>126</v>
      </c>
    </row>
    <row r="202" s="2" customFormat="1" ht="6.96" customHeight="1">
      <c r="A202" s="39"/>
      <c r="B202" s="60"/>
      <c r="C202" s="61"/>
      <c r="D202" s="61"/>
      <c r="E202" s="61"/>
      <c r="F202" s="61"/>
      <c r="G202" s="61"/>
      <c r="H202" s="61"/>
      <c r="I202" s="61"/>
      <c r="J202" s="61"/>
      <c r="K202" s="61"/>
      <c r="L202" s="45"/>
      <c r="M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</sheetData>
  <sheetProtection sheet="1" autoFilter="0" formatColumns="0" formatRows="0" objects="1" scenarios="1" spinCount="100000" saltValue="09+L9nn4HOWp9LpThQRaX9zamr9slbvJGV4C7YifN7IwFDpd8lly75u8UR5YgHLWJ3ejkLq+xxzQwaD7kjQYSg==" hashValue="Tfxe8gtpjzASHC5GAc0sfymgM6MxI2+htER+ofpQGnwpxSOT/ZalSm/EfpplP9AEgytJ70+b4nc4fSvtm0TJfA==" algorithmName="SHA-512" password="CC35"/>
  <autoFilter ref="C85:K20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1/111251101"/>
    <hyperlink ref="F95" r:id="rId2" display="https://podminky.urs.cz/item/CS_URS_2025_01/113106123"/>
    <hyperlink ref="F99" r:id="rId3" display="https://podminky.urs.cz/item/CS_URS_2025_01/113201112"/>
    <hyperlink ref="F103" r:id="rId4" display="https://podminky.urs.cz/item/CS_URS_2025_01/121151103"/>
    <hyperlink ref="F107" r:id="rId5" display="https://podminky.urs.cz/item/CS_URS_2024_01/132151101"/>
    <hyperlink ref="F111" r:id="rId6" display="https://podminky.urs.cz/item/CS_URS_2025_01/162351103"/>
    <hyperlink ref="F115" r:id="rId7" display="https://podminky.urs.cz/item/CS_URS_2025_01/181351003"/>
    <hyperlink ref="F120" r:id="rId8" display="https://podminky.urs.cz/item/CS_URS_2025_01/212752101"/>
    <hyperlink ref="F125" r:id="rId9" display="https://podminky.urs.cz/item/CS_URS_2025_01/564851011"/>
    <hyperlink ref="F129" r:id="rId10" display="https://podminky.urs.cz/item/CS_URS_2025_01/564861011"/>
    <hyperlink ref="F133" r:id="rId11" display="https://podminky.urs.cz/item/CS_URS_2025_01/596211110"/>
    <hyperlink ref="F141" r:id="rId12" display="https://podminky.urs.cz/item/CS_URS_2025_01/596211112"/>
    <hyperlink ref="F150" r:id="rId13" display="https://podminky.urs.cz/item/CS_URS_2025_01/596211210"/>
    <hyperlink ref="F159" r:id="rId14" display="https://podminky.urs.cz/item/CS_URS_2025_01/596211211"/>
    <hyperlink ref="F169" r:id="rId15" display="https://podminky.urs.cz/item/CS_URS_2025_01/916131213"/>
    <hyperlink ref="F186" r:id="rId16" display="https://podminky.urs.cz/item/CS_URS_2025_01/916241113"/>
    <hyperlink ref="F190" r:id="rId17" display="https://podminky.urs.cz/item/CS_URS_2025_01/977151122"/>
    <hyperlink ref="F194" r:id="rId18" display="https://podminky.urs.cz/item/CS_URS_2025_01/979021113"/>
    <hyperlink ref="F200" r:id="rId19" display="https://podminky.urs.cz/item/CS_URS_2025_01/01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inženýrských sítí a komunikace pro rodinné domy v lokalitě Třešňovka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309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25. 6. 2025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29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ROUND((SUM(BE86:BE221)),  2)</f>
        <v>0</v>
      </c>
      <c r="G33" s="39"/>
      <c r="H33" s="39"/>
      <c r="I33" s="149">
        <v>0.20999999999999999</v>
      </c>
      <c r="J33" s="148">
        <f>ROUND(((SUM(BE86:BE221))*I33),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ROUND((SUM(BF86:BF221)),  2)</f>
        <v>0</v>
      </c>
      <c r="G34" s="39"/>
      <c r="H34" s="39"/>
      <c r="I34" s="149">
        <v>0.12</v>
      </c>
      <c r="J34" s="148">
        <f>ROUND(((SUM(BF86:BF221))*I34),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ROUND((SUM(BG86:BG221)),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ROUND((SUM(BH86:BH221)),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ROUND((SUM(BI86:BI221)),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Výstavba inženýrských sítí a komunikace pro rodinné domy v lokalitě Třešňovka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101 - Komunikace v obytné zóně - dokončení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Kynšperk nad Ohř,í 357 51</v>
      </c>
      <c r="G52" s="41"/>
      <c r="H52" s="41"/>
      <c r="I52" s="33" t="s">
        <v>23</v>
      </c>
      <c r="J52" s="73" t="str">
        <f>IF(J12="","",J12)</f>
        <v>25. 6. 2025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Kynšperk nad Ohří</v>
      </c>
      <c r="G54" s="41"/>
      <c r="H54" s="41"/>
      <c r="I54" s="33" t="s">
        <v>33</v>
      </c>
      <c r="J54" s="37" t="str">
        <f>E21</f>
        <v>Valbek, spol. s r.o.,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101</v>
      </c>
      <c r="D57" s="163"/>
      <c r="E57" s="163"/>
      <c r="F57" s="163"/>
      <c r="G57" s="163"/>
      <c r="H57" s="163"/>
      <c r="I57" s="163"/>
      <c r="J57" s="164" t="s">
        <v>102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103</v>
      </c>
    </row>
    <row r="60" s="9" customFormat="1" ht="24.96" customHeight="1">
      <c r="A60" s="9"/>
      <c r="B60" s="166"/>
      <c r="C60" s="167"/>
      <c r="D60" s="168" t="s">
        <v>104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105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107</v>
      </c>
      <c r="E62" s="175"/>
      <c r="F62" s="175"/>
      <c r="G62" s="175"/>
      <c r="H62" s="175"/>
      <c r="I62" s="175"/>
      <c r="J62" s="176">
        <f>J108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310</v>
      </c>
      <c r="E63" s="175"/>
      <c r="F63" s="175"/>
      <c r="G63" s="175"/>
      <c r="H63" s="175"/>
      <c r="I63" s="175"/>
      <c r="J63" s="176">
        <f>J129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108</v>
      </c>
      <c r="E64" s="175"/>
      <c r="F64" s="175"/>
      <c r="G64" s="175"/>
      <c r="H64" s="175"/>
      <c r="I64" s="175"/>
      <c r="J64" s="176">
        <f>J146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311</v>
      </c>
      <c r="E65" s="175"/>
      <c r="F65" s="175"/>
      <c r="G65" s="175"/>
      <c r="H65" s="175"/>
      <c r="I65" s="175"/>
      <c r="J65" s="176">
        <f>J200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312</v>
      </c>
      <c r="E66" s="175"/>
      <c r="F66" s="175"/>
      <c r="G66" s="175"/>
      <c r="H66" s="175"/>
      <c r="I66" s="175"/>
      <c r="J66" s="176">
        <f>J211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111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61" t="str">
        <f>E7</f>
        <v>Výstavba inženýrských sítí a komunikace pro rodinné domy v lokalitě Třešňovka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98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SO 101 - Komunikace v obytné zóně - dokončení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Kynšperk nad Ohř,í 357 51</v>
      </c>
      <c r="G80" s="41"/>
      <c r="H80" s="41"/>
      <c r="I80" s="33" t="s">
        <v>23</v>
      </c>
      <c r="J80" s="73" t="str">
        <f>IF(J12="","",J12)</f>
        <v>25. 6. 2025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E15</f>
        <v>Město Kynšperk nad Ohří</v>
      </c>
      <c r="G82" s="41"/>
      <c r="H82" s="41"/>
      <c r="I82" s="33" t="s">
        <v>33</v>
      </c>
      <c r="J82" s="37" t="str">
        <f>E21</f>
        <v>Valbek, spol. s r.o.,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IF(E18="","",E18)</f>
        <v>Vyplň údaj</v>
      </c>
      <c r="G83" s="41"/>
      <c r="H83" s="41"/>
      <c r="I83" s="33" t="s">
        <v>36</v>
      </c>
      <c r="J83" s="37" t="str">
        <f>E24</f>
        <v xml:space="preserve"> 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8"/>
      <c r="B85" s="179"/>
      <c r="C85" s="180" t="s">
        <v>112</v>
      </c>
      <c r="D85" s="181" t="s">
        <v>59</v>
      </c>
      <c r="E85" s="181" t="s">
        <v>55</v>
      </c>
      <c r="F85" s="181" t="s">
        <v>56</v>
      </c>
      <c r="G85" s="181" t="s">
        <v>113</v>
      </c>
      <c r="H85" s="181" t="s">
        <v>114</v>
      </c>
      <c r="I85" s="181" t="s">
        <v>115</v>
      </c>
      <c r="J85" s="181" t="s">
        <v>102</v>
      </c>
      <c r="K85" s="182" t="s">
        <v>116</v>
      </c>
      <c r="L85" s="183"/>
      <c r="M85" s="93" t="s">
        <v>19</v>
      </c>
      <c r="N85" s="94" t="s">
        <v>44</v>
      </c>
      <c r="O85" s="94" t="s">
        <v>117</v>
      </c>
      <c r="P85" s="94" t="s">
        <v>118</v>
      </c>
      <c r="Q85" s="94" t="s">
        <v>119</v>
      </c>
      <c r="R85" s="94" t="s">
        <v>120</v>
      </c>
      <c r="S85" s="94" t="s">
        <v>121</v>
      </c>
      <c r="T85" s="95" t="s">
        <v>122</v>
      </c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</row>
    <row r="86" s="2" customFormat="1" ht="22.8" customHeight="1">
      <c r="A86" s="39"/>
      <c r="B86" s="40"/>
      <c r="C86" s="100" t="s">
        <v>123</v>
      </c>
      <c r="D86" s="41"/>
      <c r="E86" s="41"/>
      <c r="F86" s="41"/>
      <c r="G86" s="41"/>
      <c r="H86" s="41"/>
      <c r="I86" s="41"/>
      <c r="J86" s="184">
        <f>BK86</f>
        <v>0</v>
      </c>
      <c r="K86" s="41"/>
      <c r="L86" s="45"/>
      <c r="M86" s="96"/>
      <c r="N86" s="185"/>
      <c r="O86" s="97"/>
      <c r="P86" s="186">
        <f>P87</f>
        <v>0</v>
      </c>
      <c r="Q86" s="97"/>
      <c r="R86" s="186">
        <f>R87</f>
        <v>504.72647759200009</v>
      </c>
      <c r="S86" s="97"/>
      <c r="T86" s="187">
        <f>T87</f>
        <v>35.457999999999998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</v>
      </c>
      <c r="AU86" s="18" t="s">
        <v>103</v>
      </c>
      <c r="BK86" s="188">
        <f>BK87</f>
        <v>0</v>
      </c>
    </row>
    <row r="87" s="12" customFormat="1" ht="25.92" customHeight="1">
      <c r="A87" s="12"/>
      <c r="B87" s="189"/>
      <c r="C87" s="190"/>
      <c r="D87" s="191" t="s">
        <v>73</v>
      </c>
      <c r="E87" s="192" t="s">
        <v>124</v>
      </c>
      <c r="F87" s="192" t="s">
        <v>125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P88+P108+P129+P146+P200+P211</f>
        <v>0</v>
      </c>
      <c r="Q87" s="197"/>
      <c r="R87" s="198">
        <f>R88+R108+R129+R146+R200+R211</f>
        <v>504.72647759200009</v>
      </c>
      <c r="S87" s="197"/>
      <c r="T87" s="199">
        <f>T88+T108+T129+T146+T200+T211</f>
        <v>35.457999999999998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82</v>
      </c>
      <c r="AT87" s="201" t="s">
        <v>73</v>
      </c>
      <c r="AU87" s="201" t="s">
        <v>74</v>
      </c>
      <c r="AY87" s="200" t="s">
        <v>126</v>
      </c>
      <c r="BK87" s="202">
        <f>BK88+BK108+BK129+BK146+BK200+BK211</f>
        <v>0</v>
      </c>
    </row>
    <row r="88" s="12" customFormat="1" ht="22.8" customHeight="1">
      <c r="A88" s="12"/>
      <c r="B88" s="189"/>
      <c r="C88" s="190"/>
      <c r="D88" s="191" t="s">
        <v>73</v>
      </c>
      <c r="E88" s="203" t="s">
        <v>82</v>
      </c>
      <c r="F88" s="203" t="s">
        <v>127</v>
      </c>
      <c r="G88" s="190"/>
      <c r="H88" s="190"/>
      <c r="I88" s="193"/>
      <c r="J88" s="204">
        <f>BK88</f>
        <v>0</v>
      </c>
      <c r="K88" s="190"/>
      <c r="L88" s="195"/>
      <c r="M88" s="196"/>
      <c r="N88" s="197"/>
      <c r="O88" s="197"/>
      <c r="P88" s="198">
        <f>SUM(P89:P107)</f>
        <v>0</v>
      </c>
      <c r="Q88" s="197"/>
      <c r="R88" s="198">
        <f>SUM(R89:R107)</f>
        <v>0</v>
      </c>
      <c r="S88" s="197"/>
      <c r="T88" s="199">
        <f>SUM(T89:T107)</f>
        <v>20.417999999999999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82</v>
      </c>
      <c r="AT88" s="201" t="s">
        <v>73</v>
      </c>
      <c r="AU88" s="201" t="s">
        <v>82</v>
      </c>
      <c r="AY88" s="200" t="s">
        <v>126</v>
      </c>
      <c r="BK88" s="202">
        <f>SUM(BK89:BK107)</f>
        <v>0</v>
      </c>
    </row>
    <row r="89" s="2" customFormat="1" ht="16.5" customHeight="1">
      <c r="A89" s="39"/>
      <c r="B89" s="40"/>
      <c r="C89" s="205" t="s">
        <v>82</v>
      </c>
      <c r="D89" s="205" t="s">
        <v>128</v>
      </c>
      <c r="E89" s="207" t="s">
        <v>313</v>
      </c>
      <c r="F89" s="208" t="s">
        <v>314</v>
      </c>
      <c r="G89" s="209" t="s">
        <v>150</v>
      </c>
      <c r="H89" s="210">
        <v>99.599999999999994</v>
      </c>
      <c r="I89" s="211"/>
      <c r="J89" s="212">
        <f>ROUND(I89*H89,2)</f>
        <v>0</v>
      </c>
      <c r="K89" s="208" t="s">
        <v>132</v>
      </c>
      <c r="L89" s="45"/>
      <c r="M89" s="213" t="s">
        <v>19</v>
      </c>
      <c r="N89" s="214" t="s">
        <v>45</v>
      </c>
      <c r="O89" s="85"/>
      <c r="P89" s="215">
        <f>O89*H89</f>
        <v>0</v>
      </c>
      <c r="Q89" s="215">
        <v>0</v>
      </c>
      <c r="R89" s="215">
        <f>Q89*H89</f>
        <v>0</v>
      </c>
      <c r="S89" s="215">
        <v>0.20499999999999999</v>
      </c>
      <c r="T89" s="216">
        <f>S89*H89</f>
        <v>20.417999999999999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7" t="s">
        <v>133</v>
      </c>
      <c r="AT89" s="217" t="s">
        <v>128</v>
      </c>
      <c r="AU89" s="217" t="s">
        <v>84</v>
      </c>
      <c r="AY89" s="18" t="s">
        <v>126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8" t="s">
        <v>82</v>
      </c>
      <c r="BK89" s="218">
        <f>ROUND(I89*H89,2)</f>
        <v>0</v>
      </c>
      <c r="BL89" s="18" t="s">
        <v>133</v>
      </c>
      <c r="BM89" s="217" t="s">
        <v>315</v>
      </c>
    </row>
    <row r="90" s="2" customFormat="1">
      <c r="A90" s="39"/>
      <c r="B90" s="40"/>
      <c r="C90" s="41"/>
      <c r="D90" s="219" t="s">
        <v>135</v>
      </c>
      <c r="E90" s="41"/>
      <c r="F90" s="220" t="s">
        <v>316</v>
      </c>
      <c r="G90" s="41"/>
      <c r="H90" s="41"/>
      <c r="I90" s="221"/>
      <c r="J90" s="41"/>
      <c r="K90" s="41"/>
      <c r="L90" s="45"/>
      <c r="M90" s="222"/>
      <c r="N90" s="223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135</v>
      </c>
      <c r="AU90" s="18" t="s">
        <v>84</v>
      </c>
    </row>
    <row r="91" s="2" customFormat="1">
      <c r="A91" s="39"/>
      <c r="B91" s="40"/>
      <c r="C91" s="41"/>
      <c r="D91" s="224" t="s">
        <v>137</v>
      </c>
      <c r="E91" s="41"/>
      <c r="F91" s="225" t="s">
        <v>317</v>
      </c>
      <c r="G91" s="41"/>
      <c r="H91" s="41"/>
      <c r="I91" s="221"/>
      <c r="J91" s="41"/>
      <c r="K91" s="41"/>
      <c r="L91" s="45"/>
      <c r="M91" s="222"/>
      <c r="N91" s="223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137</v>
      </c>
      <c r="AU91" s="18" t="s">
        <v>84</v>
      </c>
    </row>
    <row r="92" s="13" customFormat="1">
      <c r="A92" s="13"/>
      <c r="B92" s="226"/>
      <c r="C92" s="227"/>
      <c r="D92" s="219" t="s">
        <v>139</v>
      </c>
      <c r="E92" s="228" t="s">
        <v>19</v>
      </c>
      <c r="F92" s="229" t="s">
        <v>318</v>
      </c>
      <c r="G92" s="227"/>
      <c r="H92" s="230">
        <v>7.5</v>
      </c>
      <c r="I92" s="231"/>
      <c r="J92" s="227"/>
      <c r="K92" s="227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139</v>
      </c>
      <c r="AU92" s="236" t="s">
        <v>84</v>
      </c>
      <c r="AV92" s="13" t="s">
        <v>84</v>
      </c>
      <c r="AW92" s="13" t="s">
        <v>35</v>
      </c>
      <c r="AX92" s="13" t="s">
        <v>74</v>
      </c>
      <c r="AY92" s="236" t="s">
        <v>126</v>
      </c>
    </row>
    <row r="93" s="13" customFormat="1">
      <c r="A93" s="13"/>
      <c r="B93" s="226"/>
      <c r="C93" s="227"/>
      <c r="D93" s="219" t="s">
        <v>139</v>
      </c>
      <c r="E93" s="228" t="s">
        <v>19</v>
      </c>
      <c r="F93" s="229" t="s">
        <v>319</v>
      </c>
      <c r="G93" s="227"/>
      <c r="H93" s="230">
        <v>10.300000000000001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139</v>
      </c>
      <c r="AU93" s="236" t="s">
        <v>84</v>
      </c>
      <c r="AV93" s="13" t="s">
        <v>84</v>
      </c>
      <c r="AW93" s="13" t="s">
        <v>35</v>
      </c>
      <c r="AX93" s="13" t="s">
        <v>74</v>
      </c>
      <c r="AY93" s="236" t="s">
        <v>126</v>
      </c>
    </row>
    <row r="94" s="13" customFormat="1">
      <c r="A94" s="13"/>
      <c r="B94" s="226"/>
      <c r="C94" s="227"/>
      <c r="D94" s="219" t="s">
        <v>139</v>
      </c>
      <c r="E94" s="228" t="s">
        <v>19</v>
      </c>
      <c r="F94" s="229" t="s">
        <v>320</v>
      </c>
      <c r="G94" s="227"/>
      <c r="H94" s="230">
        <v>5.5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139</v>
      </c>
      <c r="AU94" s="236" t="s">
        <v>84</v>
      </c>
      <c r="AV94" s="13" t="s">
        <v>84</v>
      </c>
      <c r="AW94" s="13" t="s">
        <v>35</v>
      </c>
      <c r="AX94" s="13" t="s">
        <v>74</v>
      </c>
      <c r="AY94" s="236" t="s">
        <v>126</v>
      </c>
    </row>
    <row r="95" s="13" customFormat="1">
      <c r="A95" s="13"/>
      <c r="B95" s="226"/>
      <c r="C95" s="227"/>
      <c r="D95" s="219" t="s">
        <v>139</v>
      </c>
      <c r="E95" s="228" t="s">
        <v>19</v>
      </c>
      <c r="F95" s="229" t="s">
        <v>321</v>
      </c>
      <c r="G95" s="227"/>
      <c r="H95" s="230">
        <v>8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139</v>
      </c>
      <c r="AU95" s="236" t="s">
        <v>84</v>
      </c>
      <c r="AV95" s="13" t="s">
        <v>84</v>
      </c>
      <c r="AW95" s="13" t="s">
        <v>35</v>
      </c>
      <c r="AX95" s="13" t="s">
        <v>74</v>
      </c>
      <c r="AY95" s="236" t="s">
        <v>126</v>
      </c>
    </row>
    <row r="96" s="13" customFormat="1">
      <c r="A96" s="13"/>
      <c r="B96" s="226"/>
      <c r="C96" s="227"/>
      <c r="D96" s="219" t="s">
        <v>139</v>
      </c>
      <c r="E96" s="228" t="s">
        <v>19</v>
      </c>
      <c r="F96" s="229" t="s">
        <v>322</v>
      </c>
      <c r="G96" s="227"/>
      <c r="H96" s="230">
        <v>6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139</v>
      </c>
      <c r="AU96" s="236" t="s">
        <v>84</v>
      </c>
      <c r="AV96" s="13" t="s">
        <v>84</v>
      </c>
      <c r="AW96" s="13" t="s">
        <v>35</v>
      </c>
      <c r="AX96" s="13" t="s">
        <v>74</v>
      </c>
      <c r="AY96" s="236" t="s">
        <v>126</v>
      </c>
    </row>
    <row r="97" s="13" customFormat="1">
      <c r="A97" s="13"/>
      <c r="B97" s="226"/>
      <c r="C97" s="227"/>
      <c r="D97" s="219" t="s">
        <v>139</v>
      </c>
      <c r="E97" s="228" t="s">
        <v>19</v>
      </c>
      <c r="F97" s="229" t="s">
        <v>323</v>
      </c>
      <c r="G97" s="227"/>
      <c r="H97" s="230">
        <v>0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139</v>
      </c>
      <c r="AU97" s="236" t="s">
        <v>84</v>
      </c>
      <c r="AV97" s="13" t="s">
        <v>84</v>
      </c>
      <c r="AW97" s="13" t="s">
        <v>35</v>
      </c>
      <c r="AX97" s="13" t="s">
        <v>74</v>
      </c>
      <c r="AY97" s="236" t="s">
        <v>126</v>
      </c>
    </row>
    <row r="98" s="13" customFormat="1">
      <c r="A98" s="13"/>
      <c r="B98" s="226"/>
      <c r="C98" s="227"/>
      <c r="D98" s="219" t="s">
        <v>139</v>
      </c>
      <c r="E98" s="228" t="s">
        <v>19</v>
      </c>
      <c r="F98" s="229" t="s">
        <v>324</v>
      </c>
      <c r="G98" s="227"/>
      <c r="H98" s="230">
        <v>6.2999999999999998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139</v>
      </c>
      <c r="AU98" s="236" t="s">
        <v>84</v>
      </c>
      <c r="AV98" s="13" t="s">
        <v>84</v>
      </c>
      <c r="AW98" s="13" t="s">
        <v>35</v>
      </c>
      <c r="AX98" s="13" t="s">
        <v>74</v>
      </c>
      <c r="AY98" s="236" t="s">
        <v>126</v>
      </c>
    </row>
    <row r="99" s="13" customFormat="1">
      <c r="A99" s="13"/>
      <c r="B99" s="226"/>
      <c r="C99" s="227"/>
      <c r="D99" s="219" t="s">
        <v>139</v>
      </c>
      <c r="E99" s="228" t="s">
        <v>19</v>
      </c>
      <c r="F99" s="229" t="s">
        <v>325</v>
      </c>
      <c r="G99" s="227"/>
      <c r="H99" s="230">
        <v>0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139</v>
      </c>
      <c r="AU99" s="236" t="s">
        <v>84</v>
      </c>
      <c r="AV99" s="13" t="s">
        <v>84</v>
      </c>
      <c r="AW99" s="13" t="s">
        <v>35</v>
      </c>
      <c r="AX99" s="13" t="s">
        <v>74</v>
      </c>
      <c r="AY99" s="236" t="s">
        <v>126</v>
      </c>
    </row>
    <row r="100" s="13" customFormat="1">
      <c r="A100" s="13"/>
      <c r="B100" s="226"/>
      <c r="C100" s="227"/>
      <c r="D100" s="219" t="s">
        <v>139</v>
      </c>
      <c r="E100" s="228" t="s">
        <v>19</v>
      </c>
      <c r="F100" s="229" t="s">
        <v>326</v>
      </c>
      <c r="G100" s="227"/>
      <c r="H100" s="230">
        <v>7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139</v>
      </c>
      <c r="AU100" s="236" t="s">
        <v>84</v>
      </c>
      <c r="AV100" s="13" t="s">
        <v>84</v>
      </c>
      <c r="AW100" s="13" t="s">
        <v>35</v>
      </c>
      <c r="AX100" s="13" t="s">
        <v>74</v>
      </c>
      <c r="AY100" s="236" t="s">
        <v>126</v>
      </c>
    </row>
    <row r="101" s="13" customFormat="1">
      <c r="A101" s="13"/>
      <c r="B101" s="226"/>
      <c r="C101" s="227"/>
      <c r="D101" s="219" t="s">
        <v>139</v>
      </c>
      <c r="E101" s="228" t="s">
        <v>19</v>
      </c>
      <c r="F101" s="229" t="s">
        <v>327</v>
      </c>
      <c r="G101" s="227"/>
      <c r="H101" s="230">
        <v>7.5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139</v>
      </c>
      <c r="AU101" s="236" t="s">
        <v>84</v>
      </c>
      <c r="AV101" s="13" t="s">
        <v>84</v>
      </c>
      <c r="AW101" s="13" t="s">
        <v>35</v>
      </c>
      <c r="AX101" s="13" t="s">
        <v>74</v>
      </c>
      <c r="AY101" s="236" t="s">
        <v>126</v>
      </c>
    </row>
    <row r="102" s="13" customFormat="1">
      <c r="A102" s="13"/>
      <c r="B102" s="226"/>
      <c r="C102" s="227"/>
      <c r="D102" s="219" t="s">
        <v>139</v>
      </c>
      <c r="E102" s="228" t="s">
        <v>19</v>
      </c>
      <c r="F102" s="229" t="s">
        <v>328</v>
      </c>
      <c r="G102" s="227"/>
      <c r="H102" s="230">
        <v>7.5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139</v>
      </c>
      <c r="AU102" s="236" t="s">
        <v>84</v>
      </c>
      <c r="AV102" s="13" t="s">
        <v>84</v>
      </c>
      <c r="AW102" s="13" t="s">
        <v>35</v>
      </c>
      <c r="AX102" s="13" t="s">
        <v>74</v>
      </c>
      <c r="AY102" s="236" t="s">
        <v>126</v>
      </c>
    </row>
    <row r="103" s="13" customFormat="1">
      <c r="A103" s="13"/>
      <c r="B103" s="226"/>
      <c r="C103" s="227"/>
      <c r="D103" s="219" t="s">
        <v>139</v>
      </c>
      <c r="E103" s="228" t="s">
        <v>19</v>
      </c>
      <c r="F103" s="229" t="s">
        <v>329</v>
      </c>
      <c r="G103" s="227"/>
      <c r="H103" s="230">
        <v>6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139</v>
      </c>
      <c r="AU103" s="236" t="s">
        <v>84</v>
      </c>
      <c r="AV103" s="13" t="s">
        <v>84</v>
      </c>
      <c r="AW103" s="13" t="s">
        <v>35</v>
      </c>
      <c r="AX103" s="13" t="s">
        <v>74</v>
      </c>
      <c r="AY103" s="236" t="s">
        <v>126</v>
      </c>
    </row>
    <row r="104" s="13" customFormat="1">
      <c r="A104" s="13"/>
      <c r="B104" s="226"/>
      <c r="C104" s="227"/>
      <c r="D104" s="219" t="s">
        <v>139</v>
      </c>
      <c r="E104" s="228" t="s">
        <v>19</v>
      </c>
      <c r="F104" s="229" t="s">
        <v>330</v>
      </c>
      <c r="G104" s="227"/>
      <c r="H104" s="230">
        <v>9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139</v>
      </c>
      <c r="AU104" s="236" t="s">
        <v>84</v>
      </c>
      <c r="AV104" s="13" t="s">
        <v>84</v>
      </c>
      <c r="AW104" s="13" t="s">
        <v>35</v>
      </c>
      <c r="AX104" s="13" t="s">
        <v>74</v>
      </c>
      <c r="AY104" s="236" t="s">
        <v>126</v>
      </c>
    </row>
    <row r="105" s="13" customFormat="1">
      <c r="A105" s="13"/>
      <c r="B105" s="226"/>
      <c r="C105" s="227"/>
      <c r="D105" s="219" t="s">
        <v>139</v>
      </c>
      <c r="E105" s="228" t="s">
        <v>19</v>
      </c>
      <c r="F105" s="229" t="s">
        <v>331</v>
      </c>
      <c r="G105" s="227"/>
      <c r="H105" s="230">
        <v>7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139</v>
      </c>
      <c r="AU105" s="236" t="s">
        <v>84</v>
      </c>
      <c r="AV105" s="13" t="s">
        <v>84</v>
      </c>
      <c r="AW105" s="13" t="s">
        <v>35</v>
      </c>
      <c r="AX105" s="13" t="s">
        <v>74</v>
      </c>
      <c r="AY105" s="236" t="s">
        <v>126</v>
      </c>
    </row>
    <row r="106" s="13" customFormat="1">
      <c r="A106" s="13"/>
      <c r="B106" s="226"/>
      <c r="C106" s="227"/>
      <c r="D106" s="219" t="s">
        <v>139</v>
      </c>
      <c r="E106" s="228" t="s">
        <v>19</v>
      </c>
      <c r="F106" s="229" t="s">
        <v>332</v>
      </c>
      <c r="G106" s="227"/>
      <c r="H106" s="230">
        <v>12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139</v>
      </c>
      <c r="AU106" s="236" t="s">
        <v>84</v>
      </c>
      <c r="AV106" s="13" t="s">
        <v>84</v>
      </c>
      <c r="AW106" s="13" t="s">
        <v>35</v>
      </c>
      <c r="AX106" s="13" t="s">
        <v>74</v>
      </c>
      <c r="AY106" s="236" t="s">
        <v>126</v>
      </c>
    </row>
    <row r="107" s="14" customFormat="1">
      <c r="A107" s="14"/>
      <c r="B107" s="237"/>
      <c r="C107" s="238"/>
      <c r="D107" s="219" t="s">
        <v>139</v>
      </c>
      <c r="E107" s="239" t="s">
        <v>19</v>
      </c>
      <c r="F107" s="240" t="s">
        <v>214</v>
      </c>
      <c r="G107" s="238"/>
      <c r="H107" s="241">
        <v>99.599999999999994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139</v>
      </c>
      <c r="AU107" s="247" t="s">
        <v>84</v>
      </c>
      <c r="AV107" s="14" t="s">
        <v>133</v>
      </c>
      <c r="AW107" s="14" t="s">
        <v>35</v>
      </c>
      <c r="AX107" s="14" t="s">
        <v>82</v>
      </c>
      <c r="AY107" s="247" t="s">
        <v>126</v>
      </c>
    </row>
    <row r="108" s="12" customFormat="1" ht="22.8" customHeight="1">
      <c r="A108" s="12"/>
      <c r="B108" s="189"/>
      <c r="C108" s="190"/>
      <c r="D108" s="191" t="s">
        <v>73</v>
      </c>
      <c r="E108" s="203" t="s">
        <v>161</v>
      </c>
      <c r="F108" s="203" t="s">
        <v>191</v>
      </c>
      <c r="G108" s="190"/>
      <c r="H108" s="190"/>
      <c r="I108" s="193"/>
      <c r="J108" s="204">
        <f>BK108</f>
        <v>0</v>
      </c>
      <c r="K108" s="190"/>
      <c r="L108" s="195"/>
      <c r="M108" s="196"/>
      <c r="N108" s="197"/>
      <c r="O108" s="197"/>
      <c r="P108" s="198">
        <f>SUM(P109:P128)</f>
        <v>0</v>
      </c>
      <c r="Q108" s="197"/>
      <c r="R108" s="198">
        <f>SUM(R109:R128)</f>
        <v>463.97285700000009</v>
      </c>
      <c r="S108" s="197"/>
      <c r="T108" s="199">
        <f>SUM(T109:T128)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0" t="s">
        <v>82</v>
      </c>
      <c r="AT108" s="201" t="s">
        <v>73</v>
      </c>
      <c r="AU108" s="201" t="s">
        <v>82</v>
      </c>
      <c r="AY108" s="200" t="s">
        <v>126</v>
      </c>
      <c r="BK108" s="202">
        <f>SUM(BK109:BK128)</f>
        <v>0</v>
      </c>
    </row>
    <row r="109" s="2" customFormat="1" ht="16.5" customHeight="1">
      <c r="A109" s="39"/>
      <c r="B109" s="40"/>
      <c r="C109" s="205" t="s">
        <v>84</v>
      </c>
      <c r="D109" s="205" t="s">
        <v>128</v>
      </c>
      <c r="E109" s="207" t="s">
        <v>333</v>
      </c>
      <c r="F109" s="208" t="s">
        <v>334</v>
      </c>
      <c r="G109" s="209" t="s">
        <v>131</v>
      </c>
      <c r="H109" s="210">
        <v>1265.3</v>
      </c>
      <c r="I109" s="211"/>
      <c r="J109" s="212">
        <f>ROUND(I109*H109,2)</f>
        <v>0</v>
      </c>
      <c r="K109" s="208" t="s">
        <v>132</v>
      </c>
      <c r="L109" s="45"/>
      <c r="M109" s="213" t="s">
        <v>19</v>
      </c>
      <c r="N109" s="214" t="s">
        <v>45</v>
      </c>
      <c r="O109" s="85"/>
      <c r="P109" s="215">
        <f>O109*H109</f>
        <v>0</v>
      </c>
      <c r="Q109" s="215">
        <v>0.15826000000000001</v>
      </c>
      <c r="R109" s="215">
        <f>Q109*H109</f>
        <v>200.24637800000002</v>
      </c>
      <c r="S109" s="215">
        <v>0</v>
      </c>
      <c r="T109" s="21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133</v>
      </c>
      <c r="AT109" s="217" t="s">
        <v>128</v>
      </c>
      <c r="AU109" s="217" t="s">
        <v>84</v>
      </c>
      <c r="AY109" s="18" t="s">
        <v>126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82</v>
      </c>
      <c r="BK109" s="218">
        <f>ROUND(I109*H109,2)</f>
        <v>0</v>
      </c>
      <c r="BL109" s="18" t="s">
        <v>133</v>
      </c>
      <c r="BM109" s="217" t="s">
        <v>335</v>
      </c>
    </row>
    <row r="110" s="2" customFormat="1">
      <c r="A110" s="39"/>
      <c r="B110" s="40"/>
      <c r="C110" s="41"/>
      <c r="D110" s="219" t="s">
        <v>135</v>
      </c>
      <c r="E110" s="41"/>
      <c r="F110" s="220" t="s">
        <v>336</v>
      </c>
      <c r="G110" s="41"/>
      <c r="H110" s="41"/>
      <c r="I110" s="221"/>
      <c r="J110" s="41"/>
      <c r="K110" s="41"/>
      <c r="L110" s="45"/>
      <c r="M110" s="222"/>
      <c r="N110" s="223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135</v>
      </c>
      <c r="AU110" s="18" t="s">
        <v>84</v>
      </c>
    </row>
    <row r="111" s="2" customFormat="1">
      <c r="A111" s="39"/>
      <c r="B111" s="40"/>
      <c r="C111" s="41"/>
      <c r="D111" s="224" t="s">
        <v>137</v>
      </c>
      <c r="E111" s="41"/>
      <c r="F111" s="225" t="s">
        <v>337</v>
      </c>
      <c r="G111" s="41"/>
      <c r="H111" s="41"/>
      <c r="I111" s="221"/>
      <c r="J111" s="41"/>
      <c r="K111" s="41"/>
      <c r="L111" s="45"/>
      <c r="M111" s="222"/>
      <c r="N111" s="223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137</v>
      </c>
      <c r="AU111" s="18" t="s">
        <v>84</v>
      </c>
    </row>
    <row r="112" s="13" customFormat="1">
      <c r="A112" s="13"/>
      <c r="B112" s="226"/>
      <c r="C112" s="227"/>
      <c r="D112" s="219" t="s">
        <v>139</v>
      </c>
      <c r="E112" s="228" t="s">
        <v>19</v>
      </c>
      <c r="F112" s="229" t="s">
        <v>338</v>
      </c>
      <c r="G112" s="227"/>
      <c r="H112" s="230">
        <v>1265.3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139</v>
      </c>
      <c r="AU112" s="236" t="s">
        <v>84</v>
      </c>
      <c r="AV112" s="13" t="s">
        <v>84</v>
      </c>
      <c r="AW112" s="13" t="s">
        <v>35</v>
      </c>
      <c r="AX112" s="13" t="s">
        <v>82</v>
      </c>
      <c r="AY112" s="236" t="s">
        <v>126</v>
      </c>
    </row>
    <row r="113" s="2" customFormat="1" ht="21.75" customHeight="1">
      <c r="A113" s="39"/>
      <c r="B113" s="40"/>
      <c r="C113" s="205" t="s">
        <v>147</v>
      </c>
      <c r="D113" s="205" t="s">
        <v>128</v>
      </c>
      <c r="E113" s="207" t="s">
        <v>339</v>
      </c>
      <c r="F113" s="208" t="s">
        <v>340</v>
      </c>
      <c r="G113" s="209" t="s">
        <v>131</v>
      </c>
      <c r="H113" s="210">
        <v>1265.3</v>
      </c>
      <c r="I113" s="211"/>
      <c r="J113" s="212">
        <f>ROUND(I113*H113,2)</f>
        <v>0</v>
      </c>
      <c r="K113" s="208" t="s">
        <v>132</v>
      </c>
      <c r="L113" s="45"/>
      <c r="M113" s="213" t="s">
        <v>19</v>
      </c>
      <c r="N113" s="214" t="s">
        <v>45</v>
      </c>
      <c r="O113" s="85"/>
      <c r="P113" s="215">
        <f>O113*H113</f>
        <v>0</v>
      </c>
      <c r="Q113" s="215">
        <v>0.098479999999999998</v>
      </c>
      <c r="R113" s="215">
        <f>Q113*H113</f>
        <v>124.60674399999999</v>
      </c>
      <c r="S113" s="215">
        <v>0</v>
      </c>
      <c r="T113" s="21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7" t="s">
        <v>133</v>
      </c>
      <c r="AT113" s="217" t="s">
        <v>128</v>
      </c>
      <c r="AU113" s="217" t="s">
        <v>84</v>
      </c>
      <c r="AY113" s="18" t="s">
        <v>126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82</v>
      </c>
      <c r="BK113" s="218">
        <f>ROUND(I113*H113,2)</f>
        <v>0</v>
      </c>
      <c r="BL113" s="18" t="s">
        <v>133</v>
      </c>
      <c r="BM113" s="217" t="s">
        <v>341</v>
      </c>
    </row>
    <row r="114" s="2" customFormat="1">
      <c r="A114" s="39"/>
      <c r="B114" s="40"/>
      <c r="C114" s="41"/>
      <c r="D114" s="219" t="s">
        <v>135</v>
      </c>
      <c r="E114" s="41"/>
      <c r="F114" s="220" t="s">
        <v>342</v>
      </c>
      <c r="G114" s="41"/>
      <c r="H114" s="41"/>
      <c r="I114" s="221"/>
      <c r="J114" s="41"/>
      <c r="K114" s="41"/>
      <c r="L114" s="45"/>
      <c r="M114" s="222"/>
      <c r="N114" s="223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135</v>
      </c>
      <c r="AU114" s="18" t="s">
        <v>84</v>
      </c>
    </row>
    <row r="115" s="2" customFormat="1">
      <c r="A115" s="39"/>
      <c r="B115" s="40"/>
      <c r="C115" s="41"/>
      <c r="D115" s="224" t="s">
        <v>137</v>
      </c>
      <c r="E115" s="41"/>
      <c r="F115" s="225" t="s">
        <v>343</v>
      </c>
      <c r="G115" s="41"/>
      <c r="H115" s="41"/>
      <c r="I115" s="221"/>
      <c r="J115" s="41"/>
      <c r="K115" s="41"/>
      <c r="L115" s="45"/>
      <c r="M115" s="222"/>
      <c r="N115" s="223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137</v>
      </c>
      <c r="AU115" s="18" t="s">
        <v>84</v>
      </c>
    </row>
    <row r="116" s="13" customFormat="1">
      <c r="A116" s="13"/>
      <c r="B116" s="226"/>
      <c r="C116" s="227"/>
      <c r="D116" s="219" t="s">
        <v>139</v>
      </c>
      <c r="E116" s="228" t="s">
        <v>19</v>
      </c>
      <c r="F116" s="229" t="s">
        <v>338</v>
      </c>
      <c r="G116" s="227"/>
      <c r="H116" s="230">
        <v>1265.3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139</v>
      </c>
      <c r="AU116" s="236" t="s">
        <v>84</v>
      </c>
      <c r="AV116" s="13" t="s">
        <v>84</v>
      </c>
      <c r="AW116" s="13" t="s">
        <v>35</v>
      </c>
      <c r="AX116" s="13" t="s">
        <v>82</v>
      </c>
      <c r="AY116" s="236" t="s">
        <v>126</v>
      </c>
    </row>
    <row r="117" s="2" customFormat="1" ht="16.5" customHeight="1">
      <c r="A117" s="39"/>
      <c r="B117" s="40"/>
      <c r="C117" s="205" t="s">
        <v>133</v>
      </c>
      <c r="D117" s="205" t="s">
        <v>128</v>
      </c>
      <c r="E117" s="207" t="s">
        <v>344</v>
      </c>
      <c r="F117" s="208" t="s">
        <v>345</v>
      </c>
      <c r="G117" s="209" t="s">
        <v>131</v>
      </c>
      <c r="H117" s="210">
        <v>1265.3</v>
      </c>
      <c r="I117" s="211"/>
      <c r="J117" s="212">
        <f>ROUND(I117*H117,2)</f>
        <v>0</v>
      </c>
      <c r="K117" s="208" t="s">
        <v>132</v>
      </c>
      <c r="L117" s="45"/>
      <c r="M117" s="213" t="s">
        <v>19</v>
      </c>
      <c r="N117" s="214" t="s">
        <v>45</v>
      </c>
      <c r="O117" s="85"/>
      <c r="P117" s="215">
        <f>O117*H117</f>
        <v>0</v>
      </c>
      <c r="Q117" s="215">
        <v>0.0060099999999999997</v>
      </c>
      <c r="R117" s="215">
        <f>Q117*H117</f>
        <v>7.6044529999999995</v>
      </c>
      <c r="S117" s="215">
        <v>0</v>
      </c>
      <c r="T117" s="21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7" t="s">
        <v>133</v>
      </c>
      <c r="AT117" s="217" t="s">
        <v>128</v>
      </c>
      <c r="AU117" s="217" t="s">
        <v>84</v>
      </c>
      <c r="AY117" s="18" t="s">
        <v>126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8" t="s">
        <v>82</v>
      </c>
      <c r="BK117" s="218">
        <f>ROUND(I117*H117,2)</f>
        <v>0</v>
      </c>
      <c r="BL117" s="18" t="s">
        <v>133</v>
      </c>
      <c r="BM117" s="217" t="s">
        <v>346</v>
      </c>
    </row>
    <row r="118" s="2" customFormat="1">
      <c r="A118" s="39"/>
      <c r="B118" s="40"/>
      <c r="C118" s="41"/>
      <c r="D118" s="219" t="s">
        <v>135</v>
      </c>
      <c r="E118" s="41"/>
      <c r="F118" s="220" t="s">
        <v>347</v>
      </c>
      <c r="G118" s="41"/>
      <c r="H118" s="41"/>
      <c r="I118" s="221"/>
      <c r="J118" s="41"/>
      <c r="K118" s="41"/>
      <c r="L118" s="45"/>
      <c r="M118" s="222"/>
      <c r="N118" s="223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135</v>
      </c>
      <c r="AU118" s="18" t="s">
        <v>84</v>
      </c>
    </row>
    <row r="119" s="2" customFormat="1">
      <c r="A119" s="39"/>
      <c r="B119" s="40"/>
      <c r="C119" s="41"/>
      <c r="D119" s="224" t="s">
        <v>137</v>
      </c>
      <c r="E119" s="41"/>
      <c r="F119" s="225" t="s">
        <v>348</v>
      </c>
      <c r="G119" s="41"/>
      <c r="H119" s="41"/>
      <c r="I119" s="221"/>
      <c r="J119" s="41"/>
      <c r="K119" s="41"/>
      <c r="L119" s="45"/>
      <c r="M119" s="222"/>
      <c r="N119" s="223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137</v>
      </c>
      <c r="AU119" s="18" t="s">
        <v>84</v>
      </c>
    </row>
    <row r="120" s="13" customFormat="1">
      <c r="A120" s="13"/>
      <c r="B120" s="226"/>
      <c r="C120" s="227"/>
      <c r="D120" s="219" t="s">
        <v>139</v>
      </c>
      <c r="E120" s="228" t="s">
        <v>19</v>
      </c>
      <c r="F120" s="229" t="s">
        <v>338</v>
      </c>
      <c r="G120" s="227"/>
      <c r="H120" s="230">
        <v>1265.3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139</v>
      </c>
      <c r="AU120" s="236" t="s">
        <v>84</v>
      </c>
      <c r="AV120" s="13" t="s">
        <v>84</v>
      </c>
      <c r="AW120" s="13" t="s">
        <v>35</v>
      </c>
      <c r="AX120" s="13" t="s">
        <v>82</v>
      </c>
      <c r="AY120" s="236" t="s">
        <v>126</v>
      </c>
    </row>
    <row r="121" s="2" customFormat="1" ht="16.5" customHeight="1">
      <c r="A121" s="39"/>
      <c r="B121" s="40"/>
      <c r="C121" s="205" t="s">
        <v>161</v>
      </c>
      <c r="D121" s="205" t="s">
        <v>128</v>
      </c>
      <c r="E121" s="207" t="s">
        <v>349</v>
      </c>
      <c r="F121" s="208" t="s">
        <v>350</v>
      </c>
      <c r="G121" s="209" t="s">
        <v>131</v>
      </c>
      <c r="H121" s="210">
        <v>1265.3</v>
      </c>
      <c r="I121" s="211"/>
      <c r="J121" s="212">
        <f>ROUND(I121*H121,2)</f>
        <v>0</v>
      </c>
      <c r="K121" s="208" t="s">
        <v>132</v>
      </c>
      <c r="L121" s="45"/>
      <c r="M121" s="213" t="s">
        <v>19</v>
      </c>
      <c r="N121" s="214" t="s">
        <v>45</v>
      </c>
      <c r="O121" s="85"/>
      <c r="P121" s="215">
        <f>O121*H121</f>
        <v>0</v>
      </c>
      <c r="Q121" s="215">
        <v>0.00021000000000000001</v>
      </c>
      <c r="R121" s="215">
        <f>Q121*H121</f>
        <v>0.26571299999999998</v>
      </c>
      <c r="S121" s="215">
        <v>0</v>
      </c>
      <c r="T121" s="216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7" t="s">
        <v>133</v>
      </c>
      <c r="AT121" s="217" t="s">
        <v>128</v>
      </c>
      <c r="AU121" s="217" t="s">
        <v>84</v>
      </c>
      <c r="AY121" s="18" t="s">
        <v>126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8" t="s">
        <v>82</v>
      </c>
      <c r="BK121" s="218">
        <f>ROUND(I121*H121,2)</f>
        <v>0</v>
      </c>
      <c r="BL121" s="18" t="s">
        <v>133</v>
      </c>
      <c r="BM121" s="217" t="s">
        <v>351</v>
      </c>
    </row>
    <row r="122" s="2" customFormat="1">
      <c r="A122" s="39"/>
      <c r="B122" s="40"/>
      <c r="C122" s="41"/>
      <c r="D122" s="219" t="s">
        <v>135</v>
      </c>
      <c r="E122" s="41"/>
      <c r="F122" s="220" t="s">
        <v>352</v>
      </c>
      <c r="G122" s="41"/>
      <c r="H122" s="41"/>
      <c r="I122" s="221"/>
      <c r="J122" s="41"/>
      <c r="K122" s="41"/>
      <c r="L122" s="45"/>
      <c r="M122" s="222"/>
      <c r="N122" s="223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135</v>
      </c>
      <c r="AU122" s="18" t="s">
        <v>84</v>
      </c>
    </row>
    <row r="123" s="2" customFormat="1">
      <c r="A123" s="39"/>
      <c r="B123" s="40"/>
      <c r="C123" s="41"/>
      <c r="D123" s="224" t="s">
        <v>137</v>
      </c>
      <c r="E123" s="41"/>
      <c r="F123" s="225" t="s">
        <v>353</v>
      </c>
      <c r="G123" s="41"/>
      <c r="H123" s="41"/>
      <c r="I123" s="221"/>
      <c r="J123" s="41"/>
      <c r="K123" s="41"/>
      <c r="L123" s="45"/>
      <c r="M123" s="222"/>
      <c r="N123" s="223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137</v>
      </c>
      <c r="AU123" s="18" t="s">
        <v>84</v>
      </c>
    </row>
    <row r="124" s="13" customFormat="1">
      <c r="A124" s="13"/>
      <c r="B124" s="226"/>
      <c r="C124" s="227"/>
      <c r="D124" s="219" t="s">
        <v>139</v>
      </c>
      <c r="E124" s="228" t="s">
        <v>19</v>
      </c>
      <c r="F124" s="229" t="s">
        <v>338</v>
      </c>
      <c r="G124" s="227"/>
      <c r="H124" s="230">
        <v>1265.3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139</v>
      </c>
      <c r="AU124" s="236" t="s">
        <v>84</v>
      </c>
      <c r="AV124" s="13" t="s">
        <v>84</v>
      </c>
      <c r="AW124" s="13" t="s">
        <v>35</v>
      </c>
      <c r="AX124" s="13" t="s">
        <v>82</v>
      </c>
      <c r="AY124" s="236" t="s">
        <v>126</v>
      </c>
    </row>
    <row r="125" s="2" customFormat="1" ht="21.75" customHeight="1">
      <c r="A125" s="39"/>
      <c r="B125" s="40"/>
      <c r="C125" s="205" t="s">
        <v>170</v>
      </c>
      <c r="D125" s="205" t="s">
        <v>128</v>
      </c>
      <c r="E125" s="207" t="s">
        <v>354</v>
      </c>
      <c r="F125" s="208" t="s">
        <v>355</v>
      </c>
      <c r="G125" s="209" t="s">
        <v>131</v>
      </c>
      <c r="H125" s="210">
        <v>1265.3</v>
      </c>
      <c r="I125" s="211"/>
      <c r="J125" s="212">
        <f>ROUND(I125*H125,2)</f>
        <v>0</v>
      </c>
      <c r="K125" s="208" t="s">
        <v>132</v>
      </c>
      <c r="L125" s="45"/>
      <c r="M125" s="213" t="s">
        <v>19</v>
      </c>
      <c r="N125" s="214" t="s">
        <v>45</v>
      </c>
      <c r="O125" s="85"/>
      <c r="P125" s="215">
        <f>O125*H125</f>
        <v>0</v>
      </c>
      <c r="Q125" s="215">
        <v>0.10373</v>
      </c>
      <c r="R125" s="215">
        <f>Q125*H125</f>
        <v>131.24956900000001</v>
      </c>
      <c r="S125" s="215">
        <v>0</v>
      </c>
      <c r="T125" s="21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7" t="s">
        <v>133</v>
      </c>
      <c r="AT125" s="217" t="s">
        <v>128</v>
      </c>
      <c r="AU125" s="217" t="s">
        <v>84</v>
      </c>
      <c r="AY125" s="18" t="s">
        <v>126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8" t="s">
        <v>82</v>
      </c>
      <c r="BK125" s="218">
        <f>ROUND(I125*H125,2)</f>
        <v>0</v>
      </c>
      <c r="BL125" s="18" t="s">
        <v>133</v>
      </c>
      <c r="BM125" s="217" t="s">
        <v>356</v>
      </c>
    </row>
    <row r="126" s="2" customFormat="1">
      <c r="A126" s="39"/>
      <c r="B126" s="40"/>
      <c r="C126" s="41"/>
      <c r="D126" s="219" t="s">
        <v>135</v>
      </c>
      <c r="E126" s="41"/>
      <c r="F126" s="220" t="s">
        <v>357</v>
      </c>
      <c r="G126" s="41"/>
      <c r="H126" s="41"/>
      <c r="I126" s="221"/>
      <c r="J126" s="41"/>
      <c r="K126" s="41"/>
      <c r="L126" s="45"/>
      <c r="M126" s="222"/>
      <c r="N126" s="223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135</v>
      </c>
      <c r="AU126" s="18" t="s">
        <v>84</v>
      </c>
    </row>
    <row r="127" s="2" customFormat="1">
      <c r="A127" s="39"/>
      <c r="B127" s="40"/>
      <c r="C127" s="41"/>
      <c r="D127" s="224" t="s">
        <v>137</v>
      </c>
      <c r="E127" s="41"/>
      <c r="F127" s="225" t="s">
        <v>358</v>
      </c>
      <c r="G127" s="41"/>
      <c r="H127" s="41"/>
      <c r="I127" s="221"/>
      <c r="J127" s="41"/>
      <c r="K127" s="41"/>
      <c r="L127" s="45"/>
      <c r="M127" s="222"/>
      <c r="N127" s="223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137</v>
      </c>
      <c r="AU127" s="18" t="s">
        <v>84</v>
      </c>
    </row>
    <row r="128" s="13" customFormat="1">
      <c r="A128" s="13"/>
      <c r="B128" s="226"/>
      <c r="C128" s="227"/>
      <c r="D128" s="219" t="s">
        <v>139</v>
      </c>
      <c r="E128" s="228" t="s">
        <v>19</v>
      </c>
      <c r="F128" s="229" t="s">
        <v>338</v>
      </c>
      <c r="G128" s="227"/>
      <c r="H128" s="230">
        <v>1265.3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139</v>
      </c>
      <c r="AU128" s="236" t="s">
        <v>84</v>
      </c>
      <c r="AV128" s="13" t="s">
        <v>84</v>
      </c>
      <c r="AW128" s="13" t="s">
        <v>35</v>
      </c>
      <c r="AX128" s="13" t="s">
        <v>82</v>
      </c>
      <c r="AY128" s="236" t="s">
        <v>126</v>
      </c>
    </row>
    <row r="129" s="12" customFormat="1" ht="22.8" customHeight="1">
      <c r="A129" s="12"/>
      <c r="B129" s="189"/>
      <c r="C129" s="190"/>
      <c r="D129" s="191" t="s">
        <v>73</v>
      </c>
      <c r="E129" s="203" t="s">
        <v>184</v>
      </c>
      <c r="F129" s="203" t="s">
        <v>359</v>
      </c>
      <c r="G129" s="190"/>
      <c r="H129" s="190"/>
      <c r="I129" s="193"/>
      <c r="J129" s="204">
        <f>BK129</f>
        <v>0</v>
      </c>
      <c r="K129" s="190"/>
      <c r="L129" s="195"/>
      <c r="M129" s="196"/>
      <c r="N129" s="197"/>
      <c r="O129" s="197"/>
      <c r="P129" s="198">
        <f>SUM(P130:P145)</f>
        <v>0</v>
      </c>
      <c r="Q129" s="197"/>
      <c r="R129" s="198">
        <f>SUM(R130:R145)</f>
        <v>15.020369999999998</v>
      </c>
      <c r="S129" s="197"/>
      <c r="T129" s="199">
        <f>SUM(T130:T145)</f>
        <v>15.040000000000003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0" t="s">
        <v>82</v>
      </c>
      <c r="AT129" s="201" t="s">
        <v>73</v>
      </c>
      <c r="AU129" s="201" t="s">
        <v>82</v>
      </c>
      <c r="AY129" s="200" t="s">
        <v>126</v>
      </c>
      <c r="BK129" s="202">
        <f>SUM(BK130:BK145)</f>
        <v>0</v>
      </c>
    </row>
    <row r="130" s="2" customFormat="1" ht="21.75" customHeight="1">
      <c r="A130" s="39"/>
      <c r="B130" s="40"/>
      <c r="C130" s="205" t="s">
        <v>177</v>
      </c>
      <c r="D130" s="205" t="s">
        <v>128</v>
      </c>
      <c r="E130" s="207" t="s">
        <v>360</v>
      </c>
      <c r="F130" s="208" t="s">
        <v>361</v>
      </c>
      <c r="G130" s="209" t="s">
        <v>362</v>
      </c>
      <c r="H130" s="210">
        <v>19</v>
      </c>
      <c r="I130" s="211"/>
      <c r="J130" s="212">
        <f>ROUND(I130*H130,2)</f>
        <v>0</v>
      </c>
      <c r="K130" s="208" t="s">
        <v>132</v>
      </c>
      <c r="L130" s="45"/>
      <c r="M130" s="213" t="s">
        <v>19</v>
      </c>
      <c r="N130" s="214" t="s">
        <v>45</v>
      </c>
      <c r="O130" s="85"/>
      <c r="P130" s="215">
        <f>O130*H130</f>
        <v>0</v>
      </c>
      <c r="Q130" s="215">
        <v>0.65847999999999995</v>
      </c>
      <c r="R130" s="215">
        <f>Q130*H130</f>
        <v>12.511119999999998</v>
      </c>
      <c r="S130" s="215">
        <v>0.66000000000000003</v>
      </c>
      <c r="T130" s="216">
        <f>S130*H130</f>
        <v>12.540000000000001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7" t="s">
        <v>133</v>
      </c>
      <c r="AT130" s="217" t="s">
        <v>128</v>
      </c>
      <c r="AU130" s="217" t="s">
        <v>84</v>
      </c>
      <c r="AY130" s="18" t="s">
        <v>126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8" t="s">
        <v>82</v>
      </c>
      <c r="BK130" s="218">
        <f>ROUND(I130*H130,2)</f>
        <v>0</v>
      </c>
      <c r="BL130" s="18" t="s">
        <v>133</v>
      </c>
      <c r="BM130" s="217" t="s">
        <v>363</v>
      </c>
    </row>
    <row r="131" s="2" customFormat="1">
      <c r="A131" s="39"/>
      <c r="B131" s="40"/>
      <c r="C131" s="41"/>
      <c r="D131" s="219" t="s">
        <v>135</v>
      </c>
      <c r="E131" s="41"/>
      <c r="F131" s="220" t="s">
        <v>364</v>
      </c>
      <c r="G131" s="41"/>
      <c r="H131" s="41"/>
      <c r="I131" s="221"/>
      <c r="J131" s="41"/>
      <c r="K131" s="41"/>
      <c r="L131" s="45"/>
      <c r="M131" s="222"/>
      <c r="N131" s="223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135</v>
      </c>
      <c r="AU131" s="18" t="s">
        <v>84</v>
      </c>
    </row>
    <row r="132" s="2" customFormat="1">
      <c r="A132" s="39"/>
      <c r="B132" s="40"/>
      <c r="C132" s="41"/>
      <c r="D132" s="224" t="s">
        <v>137</v>
      </c>
      <c r="E132" s="41"/>
      <c r="F132" s="225" t="s">
        <v>365</v>
      </c>
      <c r="G132" s="41"/>
      <c r="H132" s="41"/>
      <c r="I132" s="221"/>
      <c r="J132" s="41"/>
      <c r="K132" s="41"/>
      <c r="L132" s="45"/>
      <c r="M132" s="222"/>
      <c r="N132" s="223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137</v>
      </c>
      <c r="AU132" s="18" t="s">
        <v>84</v>
      </c>
    </row>
    <row r="133" s="13" customFormat="1">
      <c r="A133" s="13"/>
      <c r="B133" s="226"/>
      <c r="C133" s="227"/>
      <c r="D133" s="219" t="s">
        <v>139</v>
      </c>
      <c r="E133" s="228" t="s">
        <v>19</v>
      </c>
      <c r="F133" s="229" t="s">
        <v>258</v>
      </c>
      <c r="G133" s="227"/>
      <c r="H133" s="230">
        <v>19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139</v>
      </c>
      <c r="AU133" s="236" t="s">
        <v>84</v>
      </c>
      <c r="AV133" s="13" t="s">
        <v>84</v>
      </c>
      <c r="AW133" s="13" t="s">
        <v>35</v>
      </c>
      <c r="AX133" s="13" t="s">
        <v>82</v>
      </c>
      <c r="AY133" s="236" t="s">
        <v>126</v>
      </c>
    </row>
    <row r="134" s="2" customFormat="1" ht="16.5" customHeight="1">
      <c r="A134" s="39"/>
      <c r="B134" s="40"/>
      <c r="C134" s="205" t="s">
        <v>184</v>
      </c>
      <c r="D134" s="205" t="s">
        <v>128</v>
      </c>
      <c r="E134" s="207" t="s">
        <v>366</v>
      </c>
      <c r="F134" s="208" t="s">
        <v>367</v>
      </c>
      <c r="G134" s="209" t="s">
        <v>362</v>
      </c>
      <c r="H134" s="210">
        <v>13</v>
      </c>
      <c r="I134" s="211"/>
      <c r="J134" s="212">
        <f>ROUND(I134*H134,2)</f>
        <v>0</v>
      </c>
      <c r="K134" s="208" t="s">
        <v>132</v>
      </c>
      <c r="L134" s="45"/>
      <c r="M134" s="213" t="s">
        <v>19</v>
      </c>
      <c r="N134" s="214" t="s">
        <v>45</v>
      </c>
      <c r="O134" s="85"/>
      <c r="P134" s="215">
        <f>O134*H134</f>
        <v>0</v>
      </c>
      <c r="Q134" s="215">
        <v>0.10037</v>
      </c>
      <c r="R134" s="215">
        <f>Q134*H134</f>
        <v>1.30481</v>
      </c>
      <c r="S134" s="215">
        <v>0.10000000000000001</v>
      </c>
      <c r="T134" s="216">
        <f>S134*H134</f>
        <v>1.3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7" t="s">
        <v>133</v>
      </c>
      <c r="AT134" s="217" t="s">
        <v>128</v>
      </c>
      <c r="AU134" s="217" t="s">
        <v>84</v>
      </c>
      <c r="AY134" s="18" t="s">
        <v>126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8" t="s">
        <v>82</v>
      </c>
      <c r="BK134" s="218">
        <f>ROUND(I134*H134,2)</f>
        <v>0</v>
      </c>
      <c r="BL134" s="18" t="s">
        <v>133</v>
      </c>
      <c r="BM134" s="217" t="s">
        <v>368</v>
      </c>
    </row>
    <row r="135" s="2" customFormat="1">
      <c r="A135" s="39"/>
      <c r="B135" s="40"/>
      <c r="C135" s="41"/>
      <c r="D135" s="219" t="s">
        <v>135</v>
      </c>
      <c r="E135" s="41"/>
      <c r="F135" s="220" t="s">
        <v>367</v>
      </c>
      <c r="G135" s="41"/>
      <c r="H135" s="41"/>
      <c r="I135" s="221"/>
      <c r="J135" s="41"/>
      <c r="K135" s="41"/>
      <c r="L135" s="45"/>
      <c r="M135" s="222"/>
      <c r="N135" s="223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135</v>
      </c>
      <c r="AU135" s="18" t="s">
        <v>84</v>
      </c>
    </row>
    <row r="136" s="2" customFormat="1">
      <c r="A136" s="39"/>
      <c r="B136" s="40"/>
      <c r="C136" s="41"/>
      <c r="D136" s="224" t="s">
        <v>137</v>
      </c>
      <c r="E136" s="41"/>
      <c r="F136" s="225" t="s">
        <v>369</v>
      </c>
      <c r="G136" s="41"/>
      <c r="H136" s="41"/>
      <c r="I136" s="221"/>
      <c r="J136" s="41"/>
      <c r="K136" s="41"/>
      <c r="L136" s="45"/>
      <c r="M136" s="222"/>
      <c r="N136" s="223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137</v>
      </c>
      <c r="AU136" s="18" t="s">
        <v>84</v>
      </c>
    </row>
    <row r="137" s="13" customFormat="1">
      <c r="A137" s="13"/>
      <c r="B137" s="226"/>
      <c r="C137" s="227"/>
      <c r="D137" s="219" t="s">
        <v>139</v>
      </c>
      <c r="E137" s="228" t="s">
        <v>19</v>
      </c>
      <c r="F137" s="229" t="s">
        <v>219</v>
      </c>
      <c r="G137" s="227"/>
      <c r="H137" s="230">
        <v>13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139</v>
      </c>
      <c r="AU137" s="236" t="s">
        <v>84</v>
      </c>
      <c r="AV137" s="13" t="s">
        <v>84</v>
      </c>
      <c r="AW137" s="13" t="s">
        <v>35</v>
      </c>
      <c r="AX137" s="13" t="s">
        <v>82</v>
      </c>
      <c r="AY137" s="236" t="s">
        <v>126</v>
      </c>
    </row>
    <row r="138" s="2" customFormat="1" ht="16.5" customHeight="1">
      <c r="A138" s="39"/>
      <c r="B138" s="40"/>
      <c r="C138" s="205" t="s">
        <v>192</v>
      </c>
      <c r="D138" s="205" t="s">
        <v>128</v>
      </c>
      <c r="E138" s="207" t="s">
        <v>370</v>
      </c>
      <c r="F138" s="208" t="s">
        <v>371</v>
      </c>
      <c r="G138" s="209" t="s">
        <v>362</v>
      </c>
      <c r="H138" s="210">
        <v>6</v>
      </c>
      <c r="I138" s="211"/>
      <c r="J138" s="212">
        <f>ROUND(I138*H138,2)</f>
        <v>0</v>
      </c>
      <c r="K138" s="208" t="s">
        <v>132</v>
      </c>
      <c r="L138" s="45"/>
      <c r="M138" s="213" t="s">
        <v>19</v>
      </c>
      <c r="N138" s="214" t="s">
        <v>45</v>
      </c>
      <c r="O138" s="85"/>
      <c r="P138" s="215">
        <f>O138*H138</f>
        <v>0</v>
      </c>
      <c r="Q138" s="215">
        <v>0.10037</v>
      </c>
      <c r="R138" s="215">
        <f>Q138*H138</f>
        <v>0.60221999999999998</v>
      </c>
      <c r="S138" s="215">
        <v>0.10000000000000001</v>
      </c>
      <c r="T138" s="216">
        <f>S138*H138</f>
        <v>0.60000000000000009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7" t="s">
        <v>133</v>
      </c>
      <c r="AT138" s="217" t="s">
        <v>128</v>
      </c>
      <c r="AU138" s="217" t="s">
        <v>84</v>
      </c>
      <c r="AY138" s="18" t="s">
        <v>126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8" t="s">
        <v>82</v>
      </c>
      <c r="BK138" s="218">
        <f>ROUND(I138*H138,2)</f>
        <v>0</v>
      </c>
      <c r="BL138" s="18" t="s">
        <v>133</v>
      </c>
      <c r="BM138" s="217" t="s">
        <v>372</v>
      </c>
    </row>
    <row r="139" s="2" customFormat="1">
      <c r="A139" s="39"/>
      <c r="B139" s="40"/>
      <c r="C139" s="41"/>
      <c r="D139" s="219" t="s">
        <v>135</v>
      </c>
      <c r="E139" s="41"/>
      <c r="F139" s="220" t="s">
        <v>371</v>
      </c>
      <c r="G139" s="41"/>
      <c r="H139" s="41"/>
      <c r="I139" s="221"/>
      <c r="J139" s="41"/>
      <c r="K139" s="41"/>
      <c r="L139" s="45"/>
      <c r="M139" s="222"/>
      <c r="N139" s="223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135</v>
      </c>
      <c r="AU139" s="18" t="s">
        <v>84</v>
      </c>
    </row>
    <row r="140" s="2" customFormat="1">
      <c r="A140" s="39"/>
      <c r="B140" s="40"/>
      <c r="C140" s="41"/>
      <c r="D140" s="224" t="s">
        <v>137</v>
      </c>
      <c r="E140" s="41"/>
      <c r="F140" s="225" t="s">
        <v>373</v>
      </c>
      <c r="G140" s="41"/>
      <c r="H140" s="41"/>
      <c r="I140" s="221"/>
      <c r="J140" s="41"/>
      <c r="K140" s="41"/>
      <c r="L140" s="45"/>
      <c r="M140" s="222"/>
      <c r="N140" s="223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137</v>
      </c>
      <c r="AU140" s="18" t="s">
        <v>84</v>
      </c>
    </row>
    <row r="141" s="13" customFormat="1">
      <c r="A141" s="13"/>
      <c r="B141" s="226"/>
      <c r="C141" s="227"/>
      <c r="D141" s="219" t="s">
        <v>139</v>
      </c>
      <c r="E141" s="228" t="s">
        <v>19</v>
      </c>
      <c r="F141" s="229" t="s">
        <v>170</v>
      </c>
      <c r="G141" s="227"/>
      <c r="H141" s="230">
        <v>6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139</v>
      </c>
      <c r="AU141" s="236" t="s">
        <v>84</v>
      </c>
      <c r="AV141" s="13" t="s">
        <v>84</v>
      </c>
      <c r="AW141" s="13" t="s">
        <v>35</v>
      </c>
      <c r="AX141" s="13" t="s">
        <v>82</v>
      </c>
      <c r="AY141" s="236" t="s">
        <v>126</v>
      </c>
    </row>
    <row r="142" s="2" customFormat="1" ht="16.5" customHeight="1">
      <c r="A142" s="39"/>
      <c r="B142" s="40"/>
      <c r="C142" s="205" t="s">
        <v>199</v>
      </c>
      <c r="D142" s="205" t="s">
        <v>128</v>
      </c>
      <c r="E142" s="207" t="s">
        <v>374</v>
      </c>
      <c r="F142" s="208" t="s">
        <v>375</v>
      </c>
      <c r="G142" s="209" t="s">
        <v>362</v>
      </c>
      <c r="H142" s="210">
        <v>4</v>
      </c>
      <c r="I142" s="211"/>
      <c r="J142" s="212">
        <f>ROUND(I142*H142,2)</f>
        <v>0</v>
      </c>
      <c r="K142" s="208" t="s">
        <v>132</v>
      </c>
      <c r="L142" s="45"/>
      <c r="M142" s="213" t="s">
        <v>19</v>
      </c>
      <c r="N142" s="214" t="s">
        <v>45</v>
      </c>
      <c r="O142" s="85"/>
      <c r="P142" s="215">
        <f>O142*H142</f>
        <v>0</v>
      </c>
      <c r="Q142" s="215">
        <v>0.15055499999999999</v>
      </c>
      <c r="R142" s="215">
        <f>Q142*H142</f>
        <v>0.60221999999999998</v>
      </c>
      <c r="S142" s="215">
        <v>0.14999999999999999</v>
      </c>
      <c r="T142" s="216">
        <f>S142*H142</f>
        <v>0.59999999999999998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7" t="s">
        <v>133</v>
      </c>
      <c r="AT142" s="217" t="s">
        <v>128</v>
      </c>
      <c r="AU142" s="217" t="s">
        <v>84</v>
      </c>
      <c r="AY142" s="18" t="s">
        <v>126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8" t="s">
        <v>82</v>
      </c>
      <c r="BK142" s="218">
        <f>ROUND(I142*H142,2)</f>
        <v>0</v>
      </c>
      <c r="BL142" s="18" t="s">
        <v>133</v>
      </c>
      <c r="BM142" s="217" t="s">
        <v>376</v>
      </c>
    </row>
    <row r="143" s="2" customFormat="1">
      <c r="A143" s="39"/>
      <c r="B143" s="40"/>
      <c r="C143" s="41"/>
      <c r="D143" s="219" t="s">
        <v>135</v>
      </c>
      <c r="E143" s="41"/>
      <c r="F143" s="220" t="s">
        <v>375</v>
      </c>
      <c r="G143" s="41"/>
      <c r="H143" s="41"/>
      <c r="I143" s="221"/>
      <c r="J143" s="41"/>
      <c r="K143" s="41"/>
      <c r="L143" s="45"/>
      <c r="M143" s="222"/>
      <c r="N143" s="223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135</v>
      </c>
      <c r="AU143" s="18" t="s">
        <v>84</v>
      </c>
    </row>
    <row r="144" s="2" customFormat="1">
      <c r="A144" s="39"/>
      <c r="B144" s="40"/>
      <c r="C144" s="41"/>
      <c r="D144" s="224" t="s">
        <v>137</v>
      </c>
      <c r="E144" s="41"/>
      <c r="F144" s="225" t="s">
        <v>377</v>
      </c>
      <c r="G144" s="41"/>
      <c r="H144" s="41"/>
      <c r="I144" s="221"/>
      <c r="J144" s="41"/>
      <c r="K144" s="41"/>
      <c r="L144" s="45"/>
      <c r="M144" s="222"/>
      <c r="N144" s="223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137</v>
      </c>
      <c r="AU144" s="18" t="s">
        <v>84</v>
      </c>
    </row>
    <row r="145" s="13" customFormat="1">
      <c r="A145" s="13"/>
      <c r="B145" s="226"/>
      <c r="C145" s="227"/>
      <c r="D145" s="219" t="s">
        <v>139</v>
      </c>
      <c r="E145" s="228" t="s">
        <v>19</v>
      </c>
      <c r="F145" s="229" t="s">
        <v>133</v>
      </c>
      <c r="G145" s="227"/>
      <c r="H145" s="230">
        <v>4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139</v>
      </c>
      <c r="AU145" s="236" t="s">
        <v>84</v>
      </c>
      <c r="AV145" s="13" t="s">
        <v>84</v>
      </c>
      <c r="AW145" s="13" t="s">
        <v>35</v>
      </c>
      <c r="AX145" s="13" t="s">
        <v>82</v>
      </c>
      <c r="AY145" s="236" t="s">
        <v>126</v>
      </c>
    </row>
    <row r="146" s="12" customFormat="1" ht="22.8" customHeight="1">
      <c r="A146" s="12"/>
      <c r="B146" s="189"/>
      <c r="C146" s="190"/>
      <c r="D146" s="191" t="s">
        <v>73</v>
      </c>
      <c r="E146" s="203" t="s">
        <v>192</v>
      </c>
      <c r="F146" s="203" t="s">
        <v>257</v>
      </c>
      <c r="G146" s="190"/>
      <c r="H146" s="190"/>
      <c r="I146" s="193"/>
      <c r="J146" s="204">
        <f>BK146</f>
        <v>0</v>
      </c>
      <c r="K146" s="190"/>
      <c r="L146" s="195"/>
      <c r="M146" s="196"/>
      <c r="N146" s="197"/>
      <c r="O146" s="197"/>
      <c r="P146" s="198">
        <f>SUM(P147:P199)</f>
        <v>0</v>
      </c>
      <c r="Q146" s="197"/>
      <c r="R146" s="198">
        <f>SUM(R147:R199)</f>
        <v>25.733250591999997</v>
      </c>
      <c r="S146" s="197"/>
      <c r="T146" s="199">
        <f>SUM(T147:T199)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0" t="s">
        <v>82</v>
      </c>
      <c r="AT146" s="201" t="s">
        <v>73</v>
      </c>
      <c r="AU146" s="201" t="s">
        <v>82</v>
      </c>
      <c r="AY146" s="200" t="s">
        <v>126</v>
      </c>
      <c r="BK146" s="202">
        <f>SUM(BK147:BK199)</f>
        <v>0</v>
      </c>
    </row>
    <row r="147" s="2" customFormat="1" ht="16.5" customHeight="1">
      <c r="A147" s="39"/>
      <c r="B147" s="40"/>
      <c r="C147" s="205" t="s">
        <v>206</v>
      </c>
      <c r="D147" s="205" t="s">
        <v>128</v>
      </c>
      <c r="E147" s="207" t="s">
        <v>259</v>
      </c>
      <c r="F147" s="208" t="s">
        <v>260</v>
      </c>
      <c r="G147" s="209" t="s">
        <v>150</v>
      </c>
      <c r="H147" s="210">
        <v>99.599999999999994</v>
      </c>
      <c r="I147" s="211"/>
      <c r="J147" s="212">
        <f>ROUND(I147*H147,2)</f>
        <v>0</v>
      </c>
      <c r="K147" s="208" t="s">
        <v>132</v>
      </c>
      <c r="L147" s="45"/>
      <c r="M147" s="213" t="s">
        <v>19</v>
      </c>
      <c r="N147" s="214" t="s">
        <v>45</v>
      </c>
      <c r="O147" s="85"/>
      <c r="P147" s="215">
        <f>O147*H147</f>
        <v>0</v>
      </c>
      <c r="Q147" s="215">
        <v>0.16850351999999999</v>
      </c>
      <c r="R147" s="215">
        <f>Q147*H147</f>
        <v>16.782950591999999</v>
      </c>
      <c r="S147" s="215">
        <v>0</v>
      </c>
      <c r="T147" s="21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7" t="s">
        <v>133</v>
      </c>
      <c r="AT147" s="217" t="s">
        <v>128</v>
      </c>
      <c r="AU147" s="217" t="s">
        <v>84</v>
      </c>
      <c r="AY147" s="18" t="s">
        <v>126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8" t="s">
        <v>82</v>
      </c>
      <c r="BK147" s="218">
        <f>ROUND(I147*H147,2)</f>
        <v>0</v>
      </c>
      <c r="BL147" s="18" t="s">
        <v>133</v>
      </c>
      <c r="BM147" s="217" t="s">
        <v>378</v>
      </c>
    </row>
    <row r="148" s="2" customFormat="1">
      <c r="A148" s="39"/>
      <c r="B148" s="40"/>
      <c r="C148" s="41"/>
      <c r="D148" s="219" t="s">
        <v>135</v>
      </c>
      <c r="E148" s="41"/>
      <c r="F148" s="220" t="s">
        <v>262</v>
      </c>
      <c r="G148" s="41"/>
      <c r="H148" s="41"/>
      <c r="I148" s="221"/>
      <c r="J148" s="41"/>
      <c r="K148" s="41"/>
      <c r="L148" s="45"/>
      <c r="M148" s="222"/>
      <c r="N148" s="223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135</v>
      </c>
      <c r="AU148" s="18" t="s">
        <v>84</v>
      </c>
    </row>
    <row r="149" s="2" customFormat="1">
      <c r="A149" s="39"/>
      <c r="B149" s="40"/>
      <c r="C149" s="41"/>
      <c r="D149" s="224" t="s">
        <v>137</v>
      </c>
      <c r="E149" s="41"/>
      <c r="F149" s="225" t="s">
        <v>263</v>
      </c>
      <c r="G149" s="41"/>
      <c r="H149" s="41"/>
      <c r="I149" s="221"/>
      <c r="J149" s="41"/>
      <c r="K149" s="41"/>
      <c r="L149" s="45"/>
      <c r="M149" s="222"/>
      <c r="N149" s="223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137</v>
      </c>
      <c r="AU149" s="18" t="s">
        <v>84</v>
      </c>
    </row>
    <row r="150" s="13" customFormat="1">
      <c r="A150" s="13"/>
      <c r="B150" s="226"/>
      <c r="C150" s="227"/>
      <c r="D150" s="219" t="s">
        <v>139</v>
      </c>
      <c r="E150" s="228" t="s">
        <v>19</v>
      </c>
      <c r="F150" s="229" t="s">
        <v>318</v>
      </c>
      <c r="G150" s="227"/>
      <c r="H150" s="230">
        <v>7.5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139</v>
      </c>
      <c r="AU150" s="236" t="s">
        <v>84</v>
      </c>
      <c r="AV150" s="13" t="s">
        <v>84</v>
      </c>
      <c r="AW150" s="13" t="s">
        <v>35</v>
      </c>
      <c r="AX150" s="13" t="s">
        <v>74</v>
      </c>
      <c r="AY150" s="236" t="s">
        <v>126</v>
      </c>
    </row>
    <row r="151" s="13" customFormat="1">
      <c r="A151" s="13"/>
      <c r="B151" s="226"/>
      <c r="C151" s="227"/>
      <c r="D151" s="219" t="s">
        <v>139</v>
      </c>
      <c r="E151" s="228" t="s">
        <v>19</v>
      </c>
      <c r="F151" s="229" t="s">
        <v>319</v>
      </c>
      <c r="G151" s="227"/>
      <c r="H151" s="230">
        <v>10.300000000000001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139</v>
      </c>
      <c r="AU151" s="236" t="s">
        <v>84</v>
      </c>
      <c r="AV151" s="13" t="s">
        <v>84</v>
      </c>
      <c r="AW151" s="13" t="s">
        <v>35</v>
      </c>
      <c r="AX151" s="13" t="s">
        <v>74</v>
      </c>
      <c r="AY151" s="236" t="s">
        <v>126</v>
      </c>
    </row>
    <row r="152" s="13" customFormat="1">
      <c r="A152" s="13"/>
      <c r="B152" s="226"/>
      <c r="C152" s="227"/>
      <c r="D152" s="219" t="s">
        <v>139</v>
      </c>
      <c r="E152" s="228" t="s">
        <v>19</v>
      </c>
      <c r="F152" s="229" t="s">
        <v>320</v>
      </c>
      <c r="G152" s="227"/>
      <c r="H152" s="230">
        <v>5.5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139</v>
      </c>
      <c r="AU152" s="236" t="s">
        <v>84</v>
      </c>
      <c r="AV152" s="13" t="s">
        <v>84</v>
      </c>
      <c r="AW152" s="13" t="s">
        <v>35</v>
      </c>
      <c r="AX152" s="13" t="s">
        <v>74</v>
      </c>
      <c r="AY152" s="236" t="s">
        <v>126</v>
      </c>
    </row>
    <row r="153" s="13" customFormat="1">
      <c r="A153" s="13"/>
      <c r="B153" s="226"/>
      <c r="C153" s="227"/>
      <c r="D153" s="219" t="s">
        <v>139</v>
      </c>
      <c r="E153" s="228" t="s">
        <v>19</v>
      </c>
      <c r="F153" s="229" t="s">
        <v>321</v>
      </c>
      <c r="G153" s="227"/>
      <c r="H153" s="230">
        <v>8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139</v>
      </c>
      <c r="AU153" s="236" t="s">
        <v>84</v>
      </c>
      <c r="AV153" s="13" t="s">
        <v>84</v>
      </c>
      <c r="AW153" s="13" t="s">
        <v>35</v>
      </c>
      <c r="AX153" s="13" t="s">
        <v>74</v>
      </c>
      <c r="AY153" s="236" t="s">
        <v>126</v>
      </c>
    </row>
    <row r="154" s="13" customFormat="1">
      <c r="A154" s="13"/>
      <c r="B154" s="226"/>
      <c r="C154" s="227"/>
      <c r="D154" s="219" t="s">
        <v>139</v>
      </c>
      <c r="E154" s="228" t="s">
        <v>19</v>
      </c>
      <c r="F154" s="229" t="s">
        <v>322</v>
      </c>
      <c r="G154" s="227"/>
      <c r="H154" s="230">
        <v>6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139</v>
      </c>
      <c r="AU154" s="236" t="s">
        <v>84</v>
      </c>
      <c r="AV154" s="13" t="s">
        <v>84</v>
      </c>
      <c r="AW154" s="13" t="s">
        <v>35</v>
      </c>
      <c r="AX154" s="13" t="s">
        <v>74</v>
      </c>
      <c r="AY154" s="236" t="s">
        <v>126</v>
      </c>
    </row>
    <row r="155" s="13" customFormat="1">
      <c r="A155" s="13"/>
      <c r="B155" s="226"/>
      <c r="C155" s="227"/>
      <c r="D155" s="219" t="s">
        <v>139</v>
      </c>
      <c r="E155" s="228" t="s">
        <v>19</v>
      </c>
      <c r="F155" s="229" t="s">
        <v>324</v>
      </c>
      <c r="G155" s="227"/>
      <c r="H155" s="230">
        <v>6.2999999999999998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139</v>
      </c>
      <c r="AU155" s="236" t="s">
        <v>84</v>
      </c>
      <c r="AV155" s="13" t="s">
        <v>84</v>
      </c>
      <c r="AW155" s="13" t="s">
        <v>35</v>
      </c>
      <c r="AX155" s="13" t="s">
        <v>74</v>
      </c>
      <c r="AY155" s="236" t="s">
        <v>126</v>
      </c>
    </row>
    <row r="156" s="13" customFormat="1">
      <c r="A156" s="13"/>
      <c r="B156" s="226"/>
      <c r="C156" s="227"/>
      <c r="D156" s="219" t="s">
        <v>139</v>
      </c>
      <c r="E156" s="228" t="s">
        <v>19</v>
      </c>
      <c r="F156" s="229" t="s">
        <v>326</v>
      </c>
      <c r="G156" s="227"/>
      <c r="H156" s="230">
        <v>7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139</v>
      </c>
      <c r="AU156" s="236" t="s">
        <v>84</v>
      </c>
      <c r="AV156" s="13" t="s">
        <v>84</v>
      </c>
      <c r="AW156" s="13" t="s">
        <v>35</v>
      </c>
      <c r="AX156" s="13" t="s">
        <v>74</v>
      </c>
      <c r="AY156" s="236" t="s">
        <v>126</v>
      </c>
    </row>
    <row r="157" s="13" customFormat="1">
      <c r="A157" s="13"/>
      <c r="B157" s="226"/>
      <c r="C157" s="227"/>
      <c r="D157" s="219" t="s">
        <v>139</v>
      </c>
      <c r="E157" s="228" t="s">
        <v>19</v>
      </c>
      <c r="F157" s="229" t="s">
        <v>327</v>
      </c>
      <c r="G157" s="227"/>
      <c r="H157" s="230">
        <v>7.5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139</v>
      </c>
      <c r="AU157" s="236" t="s">
        <v>84</v>
      </c>
      <c r="AV157" s="13" t="s">
        <v>84</v>
      </c>
      <c r="AW157" s="13" t="s">
        <v>35</v>
      </c>
      <c r="AX157" s="13" t="s">
        <v>74</v>
      </c>
      <c r="AY157" s="236" t="s">
        <v>126</v>
      </c>
    </row>
    <row r="158" s="13" customFormat="1">
      <c r="A158" s="13"/>
      <c r="B158" s="226"/>
      <c r="C158" s="227"/>
      <c r="D158" s="219" t="s">
        <v>139</v>
      </c>
      <c r="E158" s="228" t="s">
        <v>19</v>
      </c>
      <c r="F158" s="229" t="s">
        <v>328</v>
      </c>
      <c r="G158" s="227"/>
      <c r="H158" s="230">
        <v>7.5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139</v>
      </c>
      <c r="AU158" s="236" t="s">
        <v>84</v>
      </c>
      <c r="AV158" s="13" t="s">
        <v>84</v>
      </c>
      <c r="AW158" s="13" t="s">
        <v>35</v>
      </c>
      <c r="AX158" s="13" t="s">
        <v>74</v>
      </c>
      <c r="AY158" s="236" t="s">
        <v>126</v>
      </c>
    </row>
    <row r="159" s="13" customFormat="1">
      <c r="A159" s="13"/>
      <c r="B159" s="226"/>
      <c r="C159" s="227"/>
      <c r="D159" s="219" t="s">
        <v>139</v>
      </c>
      <c r="E159" s="228" t="s">
        <v>19</v>
      </c>
      <c r="F159" s="229" t="s">
        <v>329</v>
      </c>
      <c r="G159" s="227"/>
      <c r="H159" s="230">
        <v>6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139</v>
      </c>
      <c r="AU159" s="236" t="s">
        <v>84</v>
      </c>
      <c r="AV159" s="13" t="s">
        <v>84</v>
      </c>
      <c r="AW159" s="13" t="s">
        <v>35</v>
      </c>
      <c r="AX159" s="13" t="s">
        <v>74</v>
      </c>
      <c r="AY159" s="236" t="s">
        <v>126</v>
      </c>
    </row>
    <row r="160" s="13" customFormat="1">
      <c r="A160" s="13"/>
      <c r="B160" s="226"/>
      <c r="C160" s="227"/>
      <c r="D160" s="219" t="s">
        <v>139</v>
      </c>
      <c r="E160" s="228" t="s">
        <v>19</v>
      </c>
      <c r="F160" s="229" t="s">
        <v>330</v>
      </c>
      <c r="G160" s="227"/>
      <c r="H160" s="230">
        <v>9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139</v>
      </c>
      <c r="AU160" s="236" t="s">
        <v>84</v>
      </c>
      <c r="AV160" s="13" t="s">
        <v>84</v>
      </c>
      <c r="AW160" s="13" t="s">
        <v>35</v>
      </c>
      <c r="AX160" s="13" t="s">
        <v>74</v>
      </c>
      <c r="AY160" s="236" t="s">
        <v>126</v>
      </c>
    </row>
    <row r="161" s="13" customFormat="1">
      <c r="A161" s="13"/>
      <c r="B161" s="226"/>
      <c r="C161" s="227"/>
      <c r="D161" s="219" t="s">
        <v>139</v>
      </c>
      <c r="E161" s="228" t="s">
        <v>19</v>
      </c>
      <c r="F161" s="229" t="s">
        <v>331</v>
      </c>
      <c r="G161" s="227"/>
      <c r="H161" s="230">
        <v>7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139</v>
      </c>
      <c r="AU161" s="236" t="s">
        <v>84</v>
      </c>
      <c r="AV161" s="13" t="s">
        <v>84</v>
      </c>
      <c r="AW161" s="13" t="s">
        <v>35</v>
      </c>
      <c r="AX161" s="13" t="s">
        <v>74</v>
      </c>
      <c r="AY161" s="236" t="s">
        <v>126</v>
      </c>
    </row>
    <row r="162" s="13" customFormat="1">
      <c r="A162" s="13"/>
      <c r="B162" s="226"/>
      <c r="C162" s="227"/>
      <c r="D162" s="219" t="s">
        <v>139</v>
      </c>
      <c r="E162" s="228" t="s">
        <v>19</v>
      </c>
      <c r="F162" s="229" t="s">
        <v>332</v>
      </c>
      <c r="G162" s="227"/>
      <c r="H162" s="230">
        <v>12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139</v>
      </c>
      <c r="AU162" s="236" t="s">
        <v>84</v>
      </c>
      <c r="AV162" s="13" t="s">
        <v>84</v>
      </c>
      <c r="AW162" s="13" t="s">
        <v>35</v>
      </c>
      <c r="AX162" s="13" t="s">
        <v>74</v>
      </c>
      <c r="AY162" s="236" t="s">
        <v>126</v>
      </c>
    </row>
    <row r="163" s="14" customFormat="1">
      <c r="A163" s="14"/>
      <c r="B163" s="237"/>
      <c r="C163" s="238"/>
      <c r="D163" s="219" t="s">
        <v>139</v>
      </c>
      <c r="E163" s="239" t="s">
        <v>19</v>
      </c>
      <c r="F163" s="240" t="s">
        <v>214</v>
      </c>
      <c r="G163" s="238"/>
      <c r="H163" s="241">
        <v>99.599999999999994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139</v>
      </c>
      <c r="AU163" s="247" t="s">
        <v>84</v>
      </c>
      <c r="AV163" s="14" t="s">
        <v>133</v>
      </c>
      <c r="AW163" s="14" t="s">
        <v>35</v>
      </c>
      <c r="AX163" s="14" t="s">
        <v>82</v>
      </c>
      <c r="AY163" s="247" t="s">
        <v>126</v>
      </c>
    </row>
    <row r="164" s="2" customFormat="1" ht="16.5" customHeight="1">
      <c r="A164" s="39"/>
      <c r="B164" s="40"/>
      <c r="C164" s="248" t="s">
        <v>8</v>
      </c>
      <c r="D164" s="248" t="s">
        <v>215</v>
      </c>
      <c r="E164" s="250" t="s">
        <v>265</v>
      </c>
      <c r="F164" s="251" t="s">
        <v>266</v>
      </c>
      <c r="G164" s="252" t="s">
        <v>150</v>
      </c>
      <c r="H164" s="253">
        <v>5</v>
      </c>
      <c r="I164" s="254"/>
      <c r="J164" s="255">
        <f>ROUND(I164*H164,2)</f>
        <v>0</v>
      </c>
      <c r="K164" s="251" t="s">
        <v>132</v>
      </c>
      <c r="L164" s="256"/>
      <c r="M164" s="257" t="s">
        <v>19</v>
      </c>
      <c r="N164" s="258" t="s">
        <v>45</v>
      </c>
      <c r="O164" s="85"/>
      <c r="P164" s="215">
        <f>O164*H164</f>
        <v>0</v>
      </c>
      <c r="Q164" s="215">
        <v>0.048300000000000003</v>
      </c>
      <c r="R164" s="215">
        <f>Q164*H164</f>
        <v>0.24150000000000002</v>
      </c>
      <c r="S164" s="215">
        <v>0</v>
      </c>
      <c r="T164" s="21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7" t="s">
        <v>184</v>
      </c>
      <c r="AT164" s="217" t="s">
        <v>215</v>
      </c>
      <c r="AU164" s="217" t="s">
        <v>84</v>
      </c>
      <c r="AY164" s="18" t="s">
        <v>126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8" t="s">
        <v>82</v>
      </c>
      <c r="BK164" s="218">
        <f>ROUND(I164*H164,2)</f>
        <v>0</v>
      </c>
      <c r="BL164" s="18" t="s">
        <v>133</v>
      </c>
      <c r="BM164" s="217" t="s">
        <v>379</v>
      </c>
    </row>
    <row r="165" s="2" customFormat="1">
      <c r="A165" s="39"/>
      <c r="B165" s="40"/>
      <c r="C165" s="41"/>
      <c r="D165" s="219" t="s">
        <v>135</v>
      </c>
      <c r="E165" s="41"/>
      <c r="F165" s="220" t="s">
        <v>266</v>
      </c>
      <c r="G165" s="41"/>
      <c r="H165" s="41"/>
      <c r="I165" s="221"/>
      <c r="J165" s="41"/>
      <c r="K165" s="41"/>
      <c r="L165" s="45"/>
      <c r="M165" s="222"/>
      <c r="N165" s="223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135</v>
      </c>
      <c r="AU165" s="18" t="s">
        <v>84</v>
      </c>
    </row>
    <row r="166" s="13" customFormat="1">
      <c r="A166" s="13"/>
      <c r="B166" s="226"/>
      <c r="C166" s="227"/>
      <c r="D166" s="219" t="s">
        <v>139</v>
      </c>
      <c r="E166" s="228" t="s">
        <v>19</v>
      </c>
      <c r="F166" s="229" t="s">
        <v>161</v>
      </c>
      <c r="G166" s="227"/>
      <c r="H166" s="230">
        <v>5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139</v>
      </c>
      <c r="AU166" s="236" t="s">
        <v>84</v>
      </c>
      <c r="AV166" s="13" t="s">
        <v>84</v>
      </c>
      <c r="AW166" s="13" t="s">
        <v>35</v>
      </c>
      <c r="AX166" s="13" t="s">
        <v>82</v>
      </c>
      <c r="AY166" s="236" t="s">
        <v>126</v>
      </c>
    </row>
    <row r="167" s="2" customFormat="1" ht="16.5" customHeight="1">
      <c r="A167" s="39"/>
      <c r="B167" s="40"/>
      <c r="C167" s="248" t="s">
        <v>219</v>
      </c>
      <c r="D167" s="248" t="s">
        <v>215</v>
      </c>
      <c r="E167" s="250" t="s">
        <v>269</v>
      </c>
      <c r="F167" s="251" t="s">
        <v>270</v>
      </c>
      <c r="G167" s="252" t="s">
        <v>150</v>
      </c>
      <c r="H167" s="253">
        <v>78.760000000000005</v>
      </c>
      <c r="I167" s="254"/>
      <c r="J167" s="255">
        <f>ROUND(I167*H167,2)</f>
        <v>0</v>
      </c>
      <c r="K167" s="251" t="s">
        <v>132</v>
      </c>
      <c r="L167" s="256"/>
      <c r="M167" s="257" t="s">
        <v>19</v>
      </c>
      <c r="N167" s="258" t="s">
        <v>45</v>
      </c>
      <c r="O167" s="85"/>
      <c r="P167" s="215">
        <f>O167*H167</f>
        <v>0</v>
      </c>
      <c r="Q167" s="215">
        <v>0.080000000000000002</v>
      </c>
      <c r="R167" s="215">
        <f>Q167*H167</f>
        <v>6.3008000000000006</v>
      </c>
      <c r="S167" s="215">
        <v>0</v>
      </c>
      <c r="T167" s="21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7" t="s">
        <v>184</v>
      </c>
      <c r="AT167" s="217" t="s">
        <v>215</v>
      </c>
      <c r="AU167" s="217" t="s">
        <v>84</v>
      </c>
      <c r="AY167" s="18" t="s">
        <v>126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8" t="s">
        <v>82</v>
      </c>
      <c r="BK167" s="218">
        <f>ROUND(I167*H167,2)</f>
        <v>0</v>
      </c>
      <c r="BL167" s="18" t="s">
        <v>133</v>
      </c>
      <c r="BM167" s="217" t="s">
        <v>380</v>
      </c>
    </row>
    <row r="168" s="2" customFormat="1">
      <c r="A168" s="39"/>
      <c r="B168" s="40"/>
      <c r="C168" s="41"/>
      <c r="D168" s="219" t="s">
        <v>135</v>
      </c>
      <c r="E168" s="41"/>
      <c r="F168" s="220" t="s">
        <v>270</v>
      </c>
      <c r="G168" s="41"/>
      <c r="H168" s="41"/>
      <c r="I168" s="221"/>
      <c r="J168" s="41"/>
      <c r="K168" s="41"/>
      <c r="L168" s="45"/>
      <c r="M168" s="222"/>
      <c r="N168" s="223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135</v>
      </c>
      <c r="AU168" s="18" t="s">
        <v>84</v>
      </c>
    </row>
    <row r="169" s="13" customFormat="1">
      <c r="A169" s="13"/>
      <c r="B169" s="226"/>
      <c r="C169" s="227"/>
      <c r="D169" s="219" t="s">
        <v>139</v>
      </c>
      <c r="E169" s="228" t="s">
        <v>19</v>
      </c>
      <c r="F169" s="229" t="s">
        <v>381</v>
      </c>
      <c r="G169" s="227"/>
      <c r="H169" s="230">
        <v>5.5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139</v>
      </c>
      <c r="AU169" s="236" t="s">
        <v>84</v>
      </c>
      <c r="AV169" s="13" t="s">
        <v>84</v>
      </c>
      <c r="AW169" s="13" t="s">
        <v>35</v>
      </c>
      <c r="AX169" s="13" t="s">
        <v>74</v>
      </c>
      <c r="AY169" s="236" t="s">
        <v>126</v>
      </c>
    </row>
    <row r="170" s="13" customFormat="1">
      <c r="A170" s="13"/>
      <c r="B170" s="226"/>
      <c r="C170" s="227"/>
      <c r="D170" s="219" t="s">
        <v>139</v>
      </c>
      <c r="E170" s="228" t="s">
        <v>19</v>
      </c>
      <c r="F170" s="229" t="s">
        <v>382</v>
      </c>
      <c r="G170" s="227"/>
      <c r="H170" s="230">
        <v>8.3000000000000007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139</v>
      </c>
      <c r="AU170" s="236" t="s">
        <v>84</v>
      </c>
      <c r="AV170" s="13" t="s">
        <v>84</v>
      </c>
      <c r="AW170" s="13" t="s">
        <v>35</v>
      </c>
      <c r="AX170" s="13" t="s">
        <v>74</v>
      </c>
      <c r="AY170" s="236" t="s">
        <v>126</v>
      </c>
    </row>
    <row r="171" s="13" customFormat="1">
      <c r="A171" s="13"/>
      <c r="B171" s="226"/>
      <c r="C171" s="227"/>
      <c r="D171" s="219" t="s">
        <v>139</v>
      </c>
      <c r="E171" s="228" t="s">
        <v>19</v>
      </c>
      <c r="F171" s="229" t="s">
        <v>383</v>
      </c>
      <c r="G171" s="227"/>
      <c r="H171" s="230">
        <v>3.5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139</v>
      </c>
      <c r="AU171" s="236" t="s">
        <v>84</v>
      </c>
      <c r="AV171" s="13" t="s">
        <v>84</v>
      </c>
      <c r="AW171" s="13" t="s">
        <v>35</v>
      </c>
      <c r="AX171" s="13" t="s">
        <v>74</v>
      </c>
      <c r="AY171" s="236" t="s">
        <v>126</v>
      </c>
    </row>
    <row r="172" s="13" customFormat="1">
      <c r="A172" s="13"/>
      <c r="B172" s="226"/>
      <c r="C172" s="227"/>
      <c r="D172" s="219" t="s">
        <v>139</v>
      </c>
      <c r="E172" s="228" t="s">
        <v>19</v>
      </c>
      <c r="F172" s="229" t="s">
        <v>384</v>
      </c>
      <c r="G172" s="227"/>
      <c r="H172" s="230">
        <v>6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139</v>
      </c>
      <c r="AU172" s="236" t="s">
        <v>84</v>
      </c>
      <c r="AV172" s="13" t="s">
        <v>84</v>
      </c>
      <c r="AW172" s="13" t="s">
        <v>35</v>
      </c>
      <c r="AX172" s="13" t="s">
        <v>74</v>
      </c>
      <c r="AY172" s="236" t="s">
        <v>126</v>
      </c>
    </row>
    <row r="173" s="13" customFormat="1">
      <c r="A173" s="13"/>
      <c r="B173" s="226"/>
      <c r="C173" s="227"/>
      <c r="D173" s="219" t="s">
        <v>139</v>
      </c>
      <c r="E173" s="228" t="s">
        <v>19</v>
      </c>
      <c r="F173" s="229" t="s">
        <v>385</v>
      </c>
      <c r="G173" s="227"/>
      <c r="H173" s="230">
        <v>4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139</v>
      </c>
      <c r="AU173" s="236" t="s">
        <v>84</v>
      </c>
      <c r="AV173" s="13" t="s">
        <v>84</v>
      </c>
      <c r="AW173" s="13" t="s">
        <v>35</v>
      </c>
      <c r="AX173" s="13" t="s">
        <v>74</v>
      </c>
      <c r="AY173" s="236" t="s">
        <v>126</v>
      </c>
    </row>
    <row r="174" s="13" customFormat="1">
      <c r="A174" s="13"/>
      <c r="B174" s="226"/>
      <c r="C174" s="227"/>
      <c r="D174" s="219" t="s">
        <v>139</v>
      </c>
      <c r="E174" s="228" t="s">
        <v>19</v>
      </c>
      <c r="F174" s="229" t="s">
        <v>386</v>
      </c>
      <c r="G174" s="227"/>
      <c r="H174" s="230">
        <v>4.2999999999999998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139</v>
      </c>
      <c r="AU174" s="236" t="s">
        <v>84</v>
      </c>
      <c r="AV174" s="13" t="s">
        <v>84</v>
      </c>
      <c r="AW174" s="13" t="s">
        <v>35</v>
      </c>
      <c r="AX174" s="13" t="s">
        <v>74</v>
      </c>
      <c r="AY174" s="236" t="s">
        <v>126</v>
      </c>
    </row>
    <row r="175" s="13" customFormat="1">
      <c r="A175" s="13"/>
      <c r="B175" s="226"/>
      <c r="C175" s="227"/>
      <c r="D175" s="219" t="s">
        <v>139</v>
      </c>
      <c r="E175" s="228" t="s">
        <v>19</v>
      </c>
      <c r="F175" s="229" t="s">
        <v>387</v>
      </c>
      <c r="G175" s="227"/>
      <c r="H175" s="230">
        <v>5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139</v>
      </c>
      <c r="AU175" s="236" t="s">
        <v>84</v>
      </c>
      <c r="AV175" s="13" t="s">
        <v>84</v>
      </c>
      <c r="AW175" s="13" t="s">
        <v>35</v>
      </c>
      <c r="AX175" s="13" t="s">
        <v>74</v>
      </c>
      <c r="AY175" s="236" t="s">
        <v>126</v>
      </c>
    </row>
    <row r="176" s="13" customFormat="1">
      <c r="A176" s="13"/>
      <c r="B176" s="226"/>
      <c r="C176" s="227"/>
      <c r="D176" s="219" t="s">
        <v>139</v>
      </c>
      <c r="E176" s="228" t="s">
        <v>19</v>
      </c>
      <c r="F176" s="229" t="s">
        <v>388</v>
      </c>
      <c r="G176" s="227"/>
      <c r="H176" s="230">
        <v>5.5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139</v>
      </c>
      <c r="AU176" s="236" t="s">
        <v>84</v>
      </c>
      <c r="AV176" s="13" t="s">
        <v>84</v>
      </c>
      <c r="AW176" s="13" t="s">
        <v>35</v>
      </c>
      <c r="AX176" s="13" t="s">
        <v>74</v>
      </c>
      <c r="AY176" s="236" t="s">
        <v>126</v>
      </c>
    </row>
    <row r="177" s="13" customFormat="1">
      <c r="A177" s="13"/>
      <c r="B177" s="226"/>
      <c r="C177" s="227"/>
      <c r="D177" s="219" t="s">
        <v>139</v>
      </c>
      <c r="E177" s="228" t="s">
        <v>19</v>
      </c>
      <c r="F177" s="229" t="s">
        <v>389</v>
      </c>
      <c r="G177" s="227"/>
      <c r="H177" s="230">
        <v>5.5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139</v>
      </c>
      <c r="AU177" s="236" t="s">
        <v>84</v>
      </c>
      <c r="AV177" s="13" t="s">
        <v>84</v>
      </c>
      <c r="AW177" s="13" t="s">
        <v>35</v>
      </c>
      <c r="AX177" s="13" t="s">
        <v>74</v>
      </c>
      <c r="AY177" s="236" t="s">
        <v>126</v>
      </c>
    </row>
    <row r="178" s="13" customFormat="1">
      <c r="A178" s="13"/>
      <c r="B178" s="226"/>
      <c r="C178" s="227"/>
      <c r="D178" s="219" t="s">
        <v>139</v>
      </c>
      <c r="E178" s="228" t="s">
        <v>19</v>
      </c>
      <c r="F178" s="229" t="s">
        <v>390</v>
      </c>
      <c r="G178" s="227"/>
      <c r="H178" s="230">
        <v>4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139</v>
      </c>
      <c r="AU178" s="236" t="s">
        <v>84</v>
      </c>
      <c r="AV178" s="13" t="s">
        <v>84</v>
      </c>
      <c r="AW178" s="13" t="s">
        <v>35</v>
      </c>
      <c r="AX178" s="13" t="s">
        <v>74</v>
      </c>
      <c r="AY178" s="236" t="s">
        <v>126</v>
      </c>
    </row>
    <row r="179" s="13" customFormat="1">
      <c r="A179" s="13"/>
      <c r="B179" s="226"/>
      <c r="C179" s="227"/>
      <c r="D179" s="219" t="s">
        <v>139</v>
      </c>
      <c r="E179" s="228" t="s">
        <v>19</v>
      </c>
      <c r="F179" s="229" t="s">
        <v>391</v>
      </c>
      <c r="G179" s="227"/>
      <c r="H179" s="230">
        <v>7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139</v>
      </c>
      <c r="AU179" s="236" t="s">
        <v>84</v>
      </c>
      <c r="AV179" s="13" t="s">
        <v>84</v>
      </c>
      <c r="AW179" s="13" t="s">
        <v>35</v>
      </c>
      <c r="AX179" s="13" t="s">
        <v>74</v>
      </c>
      <c r="AY179" s="236" t="s">
        <v>126</v>
      </c>
    </row>
    <row r="180" s="13" customFormat="1">
      <c r="A180" s="13"/>
      <c r="B180" s="226"/>
      <c r="C180" s="227"/>
      <c r="D180" s="219" t="s">
        <v>139</v>
      </c>
      <c r="E180" s="228" t="s">
        <v>19</v>
      </c>
      <c r="F180" s="229" t="s">
        <v>392</v>
      </c>
      <c r="G180" s="227"/>
      <c r="H180" s="230">
        <v>5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139</v>
      </c>
      <c r="AU180" s="236" t="s">
        <v>84</v>
      </c>
      <c r="AV180" s="13" t="s">
        <v>84</v>
      </c>
      <c r="AW180" s="13" t="s">
        <v>35</v>
      </c>
      <c r="AX180" s="13" t="s">
        <v>74</v>
      </c>
      <c r="AY180" s="236" t="s">
        <v>126</v>
      </c>
    </row>
    <row r="181" s="13" customFormat="1">
      <c r="A181" s="13"/>
      <c r="B181" s="226"/>
      <c r="C181" s="227"/>
      <c r="D181" s="219" t="s">
        <v>139</v>
      </c>
      <c r="E181" s="228" t="s">
        <v>19</v>
      </c>
      <c r="F181" s="229" t="s">
        <v>393</v>
      </c>
      <c r="G181" s="227"/>
      <c r="H181" s="230">
        <v>8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139</v>
      </c>
      <c r="AU181" s="236" t="s">
        <v>84</v>
      </c>
      <c r="AV181" s="13" t="s">
        <v>84</v>
      </c>
      <c r="AW181" s="13" t="s">
        <v>35</v>
      </c>
      <c r="AX181" s="13" t="s">
        <v>74</v>
      </c>
      <c r="AY181" s="236" t="s">
        <v>126</v>
      </c>
    </row>
    <row r="182" s="14" customFormat="1">
      <c r="A182" s="14"/>
      <c r="B182" s="237"/>
      <c r="C182" s="238"/>
      <c r="D182" s="219" t="s">
        <v>139</v>
      </c>
      <c r="E182" s="239" t="s">
        <v>19</v>
      </c>
      <c r="F182" s="240" t="s">
        <v>214</v>
      </c>
      <c r="G182" s="238"/>
      <c r="H182" s="241">
        <v>71.599999999999994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139</v>
      </c>
      <c r="AU182" s="247" t="s">
        <v>84</v>
      </c>
      <c r="AV182" s="14" t="s">
        <v>133</v>
      </c>
      <c r="AW182" s="14" t="s">
        <v>35</v>
      </c>
      <c r="AX182" s="14" t="s">
        <v>82</v>
      </c>
      <c r="AY182" s="247" t="s">
        <v>126</v>
      </c>
    </row>
    <row r="183" s="13" customFormat="1">
      <c r="A183" s="13"/>
      <c r="B183" s="226"/>
      <c r="C183" s="227"/>
      <c r="D183" s="219" t="s">
        <v>139</v>
      </c>
      <c r="E183" s="227"/>
      <c r="F183" s="229" t="s">
        <v>394</v>
      </c>
      <c r="G183" s="227"/>
      <c r="H183" s="230">
        <v>78.760000000000005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139</v>
      </c>
      <c r="AU183" s="236" t="s">
        <v>84</v>
      </c>
      <c r="AV183" s="13" t="s">
        <v>84</v>
      </c>
      <c r="AW183" s="13" t="s">
        <v>4</v>
      </c>
      <c r="AX183" s="13" t="s">
        <v>82</v>
      </c>
      <c r="AY183" s="236" t="s">
        <v>126</v>
      </c>
    </row>
    <row r="184" s="2" customFormat="1" ht="16.5" customHeight="1">
      <c r="A184" s="39"/>
      <c r="B184" s="40"/>
      <c r="C184" s="248" t="s">
        <v>226</v>
      </c>
      <c r="D184" s="248" t="s">
        <v>215</v>
      </c>
      <c r="E184" s="250" t="s">
        <v>277</v>
      </c>
      <c r="F184" s="251" t="s">
        <v>278</v>
      </c>
      <c r="G184" s="252" t="s">
        <v>150</v>
      </c>
      <c r="H184" s="253">
        <v>28</v>
      </c>
      <c r="I184" s="254"/>
      <c r="J184" s="255">
        <f>ROUND(I184*H184,2)</f>
        <v>0</v>
      </c>
      <c r="K184" s="251" t="s">
        <v>132</v>
      </c>
      <c r="L184" s="256"/>
      <c r="M184" s="257" t="s">
        <v>19</v>
      </c>
      <c r="N184" s="258" t="s">
        <v>45</v>
      </c>
      <c r="O184" s="85"/>
      <c r="P184" s="215">
        <f>O184*H184</f>
        <v>0</v>
      </c>
      <c r="Q184" s="215">
        <v>0.085999999999999993</v>
      </c>
      <c r="R184" s="215">
        <f>Q184*H184</f>
        <v>2.4079999999999999</v>
      </c>
      <c r="S184" s="215">
        <v>0</v>
      </c>
      <c r="T184" s="21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7" t="s">
        <v>184</v>
      </c>
      <c r="AT184" s="217" t="s">
        <v>215</v>
      </c>
      <c r="AU184" s="217" t="s">
        <v>84</v>
      </c>
      <c r="AY184" s="18" t="s">
        <v>126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8" t="s">
        <v>82</v>
      </c>
      <c r="BK184" s="218">
        <f>ROUND(I184*H184,2)</f>
        <v>0</v>
      </c>
      <c r="BL184" s="18" t="s">
        <v>133</v>
      </c>
      <c r="BM184" s="217" t="s">
        <v>395</v>
      </c>
    </row>
    <row r="185" s="2" customFormat="1">
      <c r="A185" s="39"/>
      <c r="B185" s="40"/>
      <c r="C185" s="41"/>
      <c r="D185" s="219" t="s">
        <v>135</v>
      </c>
      <c r="E185" s="41"/>
      <c r="F185" s="220" t="s">
        <v>278</v>
      </c>
      <c r="G185" s="41"/>
      <c r="H185" s="41"/>
      <c r="I185" s="221"/>
      <c r="J185" s="41"/>
      <c r="K185" s="41"/>
      <c r="L185" s="45"/>
      <c r="M185" s="222"/>
      <c r="N185" s="223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135</v>
      </c>
      <c r="AU185" s="18" t="s">
        <v>84</v>
      </c>
    </row>
    <row r="186" s="13" customFormat="1">
      <c r="A186" s="13"/>
      <c r="B186" s="226"/>
      <c r="C186" s="227"/>
      <c r="D186" s="219" t="s">
        <v>139</v>
      </c>
      <c r="E186" s="228" t="s">
        <v>19</v>
      </c>
      <c r="F186" s="229" t="s">
        <v>396</v>
      </c>
      <c r="G186" s="227"/>
      <c r="H186" s="230">
        <v>2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139</v>
      </c>
      <c r="AU186" s="236" t="s">
        <v>84</v>
      </c>
      <c r="AV186" s="13" t="s">
        <v>84</v>
      </c>
      <c r="AW186" s="13" t="s">
        <v>35</v>
      </c>
      <c r="AX186" s="13" t="s">
        <v>74</v>
      </c>
      <c r="AY186" s="236" t="s">
        <v>126</v>
      </c>
    </row>
    <row r="187" s="13" customFormat="1">
      <c r="A187" s="13"/>
      <c r="B187" s="226"/>
      <c r="C187" s="227"/>
      <c r="D187" s="219" t="s">
        <v>139</v>
      </c>
      <c r="E187" s="228" t="s">
        <v>19</v>
      </c>
      <c r="F187" s="229" t="s">
        <v>397</v>
      </c>
      <c r="G187" s="227"/>
      <c r="H187" s="230">
        <v>2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139</v>
      </c>
      <c r="AU187" s="236" t="s">
        <v>84</v>
      </c>
      <c r="AV187" s="13" t="s">
        <v>84</v>
      </c>
      <c r="AW187" s="13" t="s">
        <v>35</v>
      </c>
      <c r="AX187" s="13" t="s">
        <v>74</v>
      </c>
      <c r="AY187" s="236" t="s">
        <v>126</v>
      </c>
    </row>
    <row r="188" s="13" customFormat="1">
      <c r="A188" s="13"/>
      <c r="B188" s="226"/>
      <c r="C188" s="227"/>
      <c r="D188" s="219" t="s">
        <v>139</v>
      </c>
      <c r="E188" s="228" t="s">
        <v>19</v>
      </c>
      <c r="F188" s="229" t="s">
        <v>398</v>
      </c>
      <c r="G188" s="227"/>
      <c r="H188" s="230">
        <v>2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139</v>
      </c>
      <c r="AU188" s="236" t="s">
        <v>84</v>
      </c>
      <c r="AV188" s="13" t="s">
        <v>84</v>
      </c>
      <c r="AW188" s="13" t="s">
        <v>35</v>
      </c>
      <c r="AX188" s="13" t="s">
        <v>74</v>
      </c>
      <c r="AY188" s="236" t="s">
        <v>126</v>
      </c>
    </row>
    <row r="189" s="13" customFormat="1">
      <c r="A189" s="13"/>
      <c r="B189" s="226"/>
      <c r="C189" s="227"/>
      <c r="D189" s="219" t="s">
        <v>139</v>
      </c>
      <c r="E189" s="228" t="s">
        <v>19</v>
      </c>
      <c r="F189" s="229" t="s">
        <v>399</v>
      </c>
      <c r="G189" s="227"/>
      <c r="H189" s="230">
        <v>2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139</v>
      </c>
      <c r="AU189" s="236" t="s">
        <v>84</v>
      </c>
      <c r="AV189" s="13" t="s">
        <v>84</v>
      </c>
      <c r="AW189" s="13" t="s">
        <v>35</v>
      </c>
      <c r="AX189" s="13" t="s">
        <v>74</v>
      </c>
      <c r="AY189" s="236" t="s">
        <v>126</v>
      </c>
    </row>
    <row r="190" s="13" customFormat="1">
      <c r="A190" s="13"/>
      <c r="B190" s="226"/>
      <c r="C190" s="227"/>
      <c r="D190" s="219" t="s">
        <v>139</v>
      </c>
      <c r="E190" s="228" t="s">
        <v>19</v>
      </c>
      <c r="F190" s="229" t="s">
        <v>400</v>
      </c>
      <c r="G190" s="227"/>
      <c r="H190" s="230">
        <v>2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139</v>
      </c>
      <c r="AU190" s="236" t="s">
        <v>84</v>
      </c>
      <c r="AV190" s="13" t="s">
        <v>84</v>
      </c>
      <c r="AW190" s="13" t="s">
        <v>35</v>
      </c>
      <c r="AX190" s="13" t="s">
        <v>74</v>
      </c>
      <c r="AY190" s="236" t="s">
        <v>126</v>
      </c>
    </row>
    <row r="191" s="13" customFormat="1">
      <c r="A191" s="13"/>
      <c r="B191" s="226"/>
      <c r="C191" s="227"/>
      <c r="D191" s="219" t="s">
        <v>139</v>
      </c>
      <c r="E191" s="228" t="s">
        <v>19</v>
      </c>
      <c r="F191" s="229" t="s">
        <v>401</v>
      </c>
      <c r="G191" s="227"/>
      <c r="H191" s="230">
        <v>2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139</v>
      </c>
      <c r="AU191" s="236" t="s">
        <v>84</v>
      </c>
      <c r="AV191" s="13" t="s">
        <v>84</v>
      </c>
      <c r="AW191" s="13" t="s">
        <v>35</v>
      </c>
      <c r="AX191" s="13" t="s">
        <v>74</v>
      </c>
      <c r="AY191" s="236" t="s">
        <v>126</v>
      </c>
    </row>
    <row r="192" s="13" customFormat="1">
      <c r="A192" s="13"/>
      <c r="B192" s="226"/>
      <c r="C192" s="227"/>
      <c r="D192" s="219" t="s">
        <v>139</v>
      </c>
      <c r="E192" s="228" t="s">
        <v>19</v>
      </c>
      <c r="F192" s="229" t="s">
        <v>402</v>
      </c>
      <c r="G192" s="227"/>
      <c r="H192" s="230">
        <v>2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139</v>
      </c>
      <c r="AU192" s="236" t="s">
        <v>84</v>
      </c>
      <c r="AV192" s="13" t="s">
        <v>84</v>
      </c>
      <c r="AW192" s="13" t="s">
        <v>35</v>
      </c>
      <c r="AX192" s="13" t="s">
        <v>74</v>
      </c>
      <c r="AY192" s="236" t="s">
        <v>126</v>
      </c>
    </row>
    <row r="193" s="13" customFormat="1">
      <c r="A193" s="13"/>
      <c r="B193" s="226"/>
      <c r="C193" s="227"/>
      <c r="D193" s="219" t="s">
        <v>139</v>
      </c>
      <c r="E193" s="228" t="s">
        <v>19</v>
      </c>
      <c r="F193" s="229" t="s">
        <v>403</v>
      </c>
      <c r="G193" s="227"/>
      <c r="H193" s="230">
        <v>2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139</v>
      </c>
      <c r="AU193" s="236" t="s">
        <v>84</v>
      </c>
      <c r="AV193" s="13" t="s">
        <v>84</v>
      </c>
      <c r="AW193" s="13" t="s">
        <v>35</v>
      </c>
      <c r="AX193" s="13" t="s">
        <v>74</v>
      </c>
      <c r="AY193" s="236" t="s">
        <v>126</v>
      </c>
    </row>
    <row r="194" s="13" customFormat="1">
      <c r="A194" s="13"/>
      <c r="B194" s="226"/>
      <c r="C194" s="227"/>
      <c r="D194" s="219" t="s">
        <v>139</v>
      </c>
      <c r="E194" s="228" t="s">
        <v>19</v>
      </c>
      <c r="F194" s="229" t="s">
        <v>404</v>
      </c>
      <c r="G194" s="227"/>
      <c r="H194" s="230">
        <v>2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139</v>
      </c>
      <c r="AU194" s="236" t="s">
        <v>84</v>
      </c>
      <c r="AV194" s="13" t="s">
        <v>84</v>
      </c>
      <c r="AW194" s="13" t="s">
        <v>35</v>
      </c>
      <c r="AX194" s="13" t="s">
        <v>74</v>
      </c>
      <c r="AY194" s="236" t="s">
        <v>126</v>
      </c>
    </row>
    <row r="195" s="13" customFormat="1">
      <c r="A195" s="13"/>
      <c r="B195" s="226"/>
      <c r="C195" s="227"/>
      <c r="D195" s="219" t="s">
        <v>139</v>
      </c>
      <c r="E195" s="228" t="s">
        <v>19</v>
      </c>
      <c r="F195" s="229" t="s">
        <v>405</v>
      </c>
      <c r="G195" s="227"/>
      <c r="H195" s="230">
        <v>2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139</v>
      </c>
      <c r="AU195" s="236" t="s">
        <v>84</v>
      </c>
      <c r="AV195" s="13" t="s">
        <v>84</v>
      </c>
      <c r="AW195" s="13" t="s">
        <v>35</v>
      </c>
      <c r="AX195" s="13" t="s">
        <v>74</v>
      </c>
      <c r="AY195" s="236" t="s">
        <v>126</v>
      </c>
    </row>
    <row r="196" s="13" customFormat="1">
      <c r="A196" s="13"/>
      <c r="B196" s="226"/>
      <c r="C196" s="227"/>
      <c r="D196" s="219" t="s">
        <v>139</v>
      </c>
      <c r="E196" s="228" t="s">
        <v>19</v>
      </c>
      <c r="F196" s="229" t="s">
        <v>406</v>
      </c>
      <c r="G196" s="227"/>
      <c r="H196" s="230">
        <v>2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139</v>
      </c>
      <c r="AU196" s="236" t="s">
        <v>84</v>
      </c>
      <c r="AV196" s="13" t="s">
        <v>84</v>
      </c>
      <c r="AW196" s="13" t="s">
        <v>35</v>
      </c>
      <c r="AX196" s="13" t="s">
        <v>74</v>
      </c>
      <c r="AY196" s="236" t="s">
        <v>126</v>
      </c>
    </row>
    <row r="197" s="13" customFormat="1">
      <c r="A197" s="13"/>
      <c r="B197" s="226"/>
      <c r="C197" s="227"/>
      <c r="D197" s="219" t="s">
        <v>139</v>
      </c>
      <c r="E197" s="228" t="s">
        <v>19</v>
      </c>
      <c r="F197" s="229" t="s">
        <v>407</v>
      </c>
      <c r="G197" s="227"/>
      <c r="H197" s="230">
        <v>2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139</v>
      </c>
      <c r="AU197" s="236" t="s">
        <v>84</v>
      </c>
      <c r="AV197" s="13" t="s">
        <v>84</v>
      </c>
      <c r="AW197" s="13" t="s">
        <v>35</v>
      </c>
      <c r="AX197" s="13" t="s">
        <v>74</v>
      </c>
      <c r="AY197" s="236" t="s">
        <v>126</v>
      </c>
    </row>
    <row r="198" s="13" customFormat="1">
      <c r="A198" s="13"/>
      <c r="B198" s="226"/>
      <c r="C198" s="227"/>
      <c r="D198" s="219" t="s">
        <v>139</v>
      </c>
      <c r="E198" s="228" t="s">
        <v>19</v>
      </c>
      <c r="F198" s="229" t="s">
        <v>408</v>
      </c>
      <c r="G198" s="227"/>
      <c r="H198" s="230">
        <v>4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139</v>
      </c>
      <c r="AU198" s="236" t="s">
        <v>84</v>
      </c>
      <c r="AV198" s="13" t="s">
        <v>84</v>
      </c>
      <c r="AW198" s="13" t="s">
        <v>35</v>
      </c>
      <c r="AX198" s="13" t="s">
        <v>74</v>
      </c>
      <c r="AY198" s="236" t="s">
        <v>126</v>
      </c>
    </row>
    <row r="199" s="14" customFormat="1">
      <c r="A199" s="14"/>
      <c r="B199" s="237"/>
      <c r="C199" s="238"/>
      <c r="D199" s="219" t="s">
        <v>139</v>
      </c>
      <c r="E199" s="239" t="s">
        <v>19</v>
      </c>
      <c r="F199" s="240" t="s">
        <v>214</v>
      </c>
      <c r="G199" s="238"/>
      <c r="H199" s="241">
        <v>28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139</v>
      </c>
      <c r="AU199" s="247" t="s">
        <v>84</v>
      </c>
      <c r="AV199" s="14" t="s">
        <v>133</v>
      </c>
      <c r="AW199" s="14" t="s">
        <v>35</v>
      </c>
      <c r="AX199" s="14" t="s">
        <v>82</v>
      </c>
      <c r="AY199" s="247" t="s">
        <v>126</v>
      </c>
    </row>
    <row r="200" s="12" customFormat="1" ht="22.8" customHeight="1">
      <c r="A200" s="12"/>
      <c r="B200" s="189"/>
      <c r="C200" s="190"/>
      <c r="D200" s="191" t="s">
        <v>73</v>
      </c>
      <c r="E200" s="203" t="s">
        <v>409</v>
      </c>
      <c r="F200" s="203" t="s">
        <v>410</v>
      </c>
      <c r="G200" s="190"/>
      <c r="H200" s="190"/>
      <c r="I200" s="193"/>
      <c r="J200" s="204">
        <f>BK200</f>
        <v>0</v>
      </c>
      <c r="K200" s="190"/>
      <c r="L200" s="195"/>
      <c r="M200" s="196"/>
      <c r="N200" s="197"/>
      <c r="O200" s="197"/>
      <c r="P200" s="198">
        <f>SUM(P201:P210)</f>
        <v>0</v>
      </c>
      <c r="Q200" s="197"/>
      <c r="R200" s="198">
        <f>SUM(R201:R210)</f>
        <v>0</v>
      </c>
      <c r="S200" s="197"/>
      <c r="T200" s="199">
        <f>SUM(T201:T210)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0" t="s">
        <v>82</v>
      </c>
      <c r="AT200" s="201" t="s">
        <v>73</v>
      </c>
      <c r="AU200" s="201" t="s">
        <v>82</v>
      </c>
      <c r="AY200" s="200" t="s">
        <v>126</v>
      </c>
      <c r="BK200" s="202">
        <f>SUM(BK201:BK210)</f>
        <v>0</v>
      </c>
    </row>
    <row r="201" s="2" customFormat="1" ht="16.5" customHeight="1">
      <c r="A201" s="39"/>
      <c r="B201" s="40"/>
      <c r="C201" s="205" t="s">
        <v>231</v>
      </c>
      <c r="D201" s="205" t="s">
        <v>128</v>
      </c>
      <c r="E201" s="207" t="s">
        <v>411</v>
      </c>
      <c r="F201" s="208" t="s">
        <v>412</v>
      </c>
      <c r="G201" s="209" t="s">
        <v>413</v>
      </c>
      <c r="H201" s="210">
        <v>35.457999999999998</v>
      </c>
      <c r="I201" s="211"/>
      <c r="J201" s="212">
        <f>ROUND(I201*H201,2)</f>
        <v>0</v>
      </c>
      <c r="K201" s="208" t="s">
        <v>132</v>
      </c>
      <c r="L201" s="45"/>
      <c r="M201" s="213" t="s">
        <v>19</v>
      </c>
      <c r="N201" s="214" t="s">
        <v>45</v>
      </c>
      <c r="O201" s="85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7" t="s">
        <v>133</v>
      </c>
      <c r="AT201" s="217" t="s">
        <v>128</v>
      </c>
      <c r="AU201" s="217" t="s">
        <v>84</v>
      </c>
      <c r="AY201" s="18" t="s">
        <v>126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8" t="s">
        <v>82</v>
      </c>
      <c r="BK201" s="218">
        <f>ROUND(I201*H201,2)</f>
        <v>0</v>
      </c>
      <c r="BL201" s="18" t="s">
        <v>133</v>
      </c>
      <c r="BM201" s="217" t="s">
        <v>414</v>
      </c>
    </row>
    <row r="202" s="2" customFormat="1">
      <c r="A202" s="39"/>
      <c r="B202" s="40"/>
      <c r="C202" s="41"/>
      <c r="D202" s="219" t="s">
        <v>135</v>
      </c>
      <c r="E202" s="41"/>
      <c r="F202" s="220" t="s">
        <v>415</v>
      </c>
      <c r="G202" s="41"/>
      <c r="H202" s="41"/>
      <c r="I202" s="221"/>
      <c r="J202" s="41"/>
      <c r="K202" s="41"/>
      <c r="L202" s="45"/>
      <c r="M202" s="222"/>
      <c r="N202" s="223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135</v>
      </c>
      <c r="AU202" s="18" t="s">
        <v>84</v>
      </c>
    </row>
    <row r="203" s="2" customFormat="1">
      <c r="A203" s="39"/>
      <c r="B203" s="40"/>
      <c r="C203" s="41"/>
      <c r="D203" s="224" t="s">
        <v>137</v>
      </c>
      <c r="E203" s="41"/>
      <c r="F203" s="225" t="s">
        <v>416</v>
      </c>
      <c r="G203" s="41"/>
      <c r="H203" s="41"/>
      <c r="I203" s="221"/>
      <c r="J203" s="41"/>
      <c r="K203" s="41"/>
      <c r="L203" s="45"/>
      <c r="M203" s="222"/>
      <c r="N203" s="223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137</v>
      </c>
      <c r="AU203" s="18" t="s">
        <v>84</v>
      </c>
    </row>
    <row r="204" s="2" customFormat="1" ht="16.5" customHeight="1">
      <c r="A204" s="39"/>
      <c r="B204" s="40"/>
      <c r="C204" s="205" t="s">
        <v>239</v>
      </c>
      <c r="D204" s="205" t="s">
        <v>128</v>
      </c>
      <c r="E204" s="207" t="s">
        <v>417</v>
      </c>
      <c r="F204" s="208" t="s">
        <v>418</v>
      </c>
      <c r="G204" s="209" t="s">
        <v>413</v>
      </c>
      <c r="H204" s="210">
        <v>531.87</v>
      </c>
      <c r="I204" s="211"/>
      <c r="J204" s="212">
        <f>ROUND(I204*H204,2)</f>
        <v>0</v>
      </c>
      <c r="K204" s="208" t="s">
        <v>132</v>
      </c>
      <c r="L204" s="45"/>
      <c r="M204" s="213" t="s">
        <v>19</v>
      </c>
      <c r="N204" s="214" t="s">
        <v>45</v>
      </c>
      <c r="O204" s="85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7" t="s">
        <v>133</v>
      </c>
      <c r="AT204" s="217" t="s">
        <v>128</v>
      </c>
      <c r="AU204" s="217" t="s">
        <v>84</v>
      </c>
      <c r="AY204" s="18" t="s">
        <v>126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8" t="s">
        <v>82</v>
      </c>
      <c r="BK204" s="218">
        <f>ROUND(I204*H204,2)</f>
        <v>0</v>
      </c>
      <c r="BL204" s="18" t="s">
        <v>133</v>
      </c>
      <c r="BM204" s="217" t="s">
        <v>419</v>
      </c>
    </row>
    <row r="205" s="2" customFormat="1">
      <c r="A205" s="39"/>
      <c r="B205" s="40"/>
      <c r="C205" s="41"/>
      <c r="D205" s="219" t="s">
        <v>135</v>
      </c>
      <c r="E205" s="41"/>
      <c r="F205" s="220" t="s">
        <v>420</v>
      </c>
      <c r="G205" s="41"/>
      <c r="H205" s="41"/>
      <c r="I205" s="221"/>
      <c r="J205" s="41"/>
      <c r="K205" s="41"/>
      <c r="L205" s="45"/>
      <c r="M205" s="222"/>
      <c r="N205" s="223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135</v>
      </c>
      <c r="AU205" s="18" t="s">
        <v>84</v>
      </c>
    </row>
    <row r="206" s="2" customFormat="1">
      <c r="A206" s="39"/>
      <c r="B206" s="40"/>
      <c r="C206" s="41"/>
      <c r="D206" s="224" t="s">
        <v>137</v>
      </c>
      <c r="E206" s="41"/>
      <c r="F206" s="225" t="s">
        <v>421</v>
      </c>
      <c r="G206" s="41"/>
      <c r="H206" s="41"/>
      <c r="I206" s="221"/>
      <c r="J206" s="41"/>
      <c r="K206" s="41"/>
      <c r="L206" s="45"/>
      <c r="M206" s="222"/>
      <c r="N206" s="223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137</v>
      </c>
      <c r="AU206" s="18" t="s">
        <v>84</v>
      </c>
    </row>
    <row r="207" s="13" customFormat="1">
      <c r="A207" s="13"/>
      <c r="B207" s="226"/>
      <c r="C207" s="227"/>
      <c r="D207" s="219" t="s">
        <v>139</v>
      </c>
      <c r="E207" s="227"/>
      <c r="F207" s="229" t="s">
        <v>422</v>
      </c>
      <c r="G207" s="227"/>
      <c r="H207" s="230">
        <v>531.87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139</v>
      </c>
      <c r="AU207" s="236" t="s">
        <v>84</v>
      </c>
      <c r="AV207" s="13" t="s">
        <v>84</v>
      </c>
      <c r="AW207" s="13" t="s">
        <v>4</v>
      </c>
      <c r="AX207" s="13" t="s">
        <v>82</v>
      </c>
      <c r="AY207" s="236" t="s">
        <v>126</v>
      </c>
    </row>
    <row r="208" s="2" customFormat="1" ht="21.75" customHeight="1">
      <c r="A208" s="39"/>
      <c r="B208" s="40"/>
      <c r="C208" s="205" t="s">
        <v>244</v>
      </c>
      <c r="D208" s="205" t="s">
        <v>128</v>
      </c>
      <c r="E208" s="207" t="s">
        <v>423</v>
      </c>
      <c r="F208" s="208" t="s">
        <v>424</v>
      </c>
      <c r="G208" s="209" t="s">
        <v>413</v>
      </c>
      <c r="H208" s="210">
        <v>35.457999999999998</v>
      </c>
      <c r="I208" s="211"/>
      <c r="J208" s="212">
        <f>ROUND(I208*H208,2)</f>
        <v>0</v>
      </c>
      <c r="K208" s="208" t="s">
        <v>132</v>
      </c>
      <c r="L208" s="45"/>
      <c r="M208" s="213" t="s">
        <v>19</v>
      </c>
      <c r="N208" s="214" t="s">
        <v>45</v>
      </c>
      <c r="O208" s="85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7" t="s">
        <v>133</v>
      </c>
      <c r="AT208" s="217" t="s">
        <v>128</v>
      </c>
      <c r="AU208" s="217" t="s">
        <v>84</v>
      </c>
      <c r="AY208" s="18" t="s">
        <v>126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8" t="s">
        <v>82</v>
      </c>
      <c r="BK208" s="218">
        <f>ROUND(I208*H208,2)</f>
        <v>0</v>
      </c>
      <c r="BL208" s="18" t="s">
        <v>133</v>
      </c>
      <c r="BM208" s="217" t="s">
        <v>425</v>
      </c>
    </row>
    <row r="209" s="2" customFormat="1">
      <c r="A209" s="39"/>
      <c r="B209" s="40"/>
      <c r="C209" s="41"/>
      <c r="D209" s="219" t="s">
        <v>135</v>
      </c>
      <c r="E209" s="41"/>
      <c r="F209" s="220" t="s">
        <v>426</v>
      </c>
      <c r="G209" s="41"/>
      <c r="H209" s="41"/>
      <c r="I209" s="221"/>
      <c r="J209" s="41"/>
      <c r="K209" s="41"/>
      <c r="L209" s="45"/>
      <c r="M209" s="222"/>
      <c r="N209" s="223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135</v>
      </c>
      <c r="AU209" s="18" t="s">
        <v>84</v>
      </c>
    </row>
    <row r="210" s="2" customFormat="1">
      <c r="A210" s="39"/>
      <c r="B210" s="40"/>
      <c r="C210" s="41"/>
      <c r="D210" s="224" t="s">
        <v>137</v>
      </c>
      <c r="E210" s="41"/>
      <c r="F210" s="225" t="s">
        <v>427</v>
      </c>
      <c r="G210" s="41"/>
      <c r="H210" s="41"/>
      <c r="I210" s="221"/>
      <c r="J210" s="41"/>
      <c r="K210" s="41"/>
      <c r="L210" s="45"/>
      <c r="M210" s="222"/>
      <c r="N210" s="223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137</v>
      </c>
      <c r="AU210" s="18" t="s">
        <v>84</v>
      </c>
    </row>
    <row r="211" s="12" customFormat="1" ht="22.8" customHeight="1">
      <c r="A211" s="12"/>
      <c r="B211" s="189"/>
      <c r="C211" s="190"/>
      <c r="D211" s="191" t="s">
        <v>73</v>
      </c>
      <c r="E211" s="203" t="s">
        <v>428</v>
      </c>
      <c r="F211" s="203" t="s">
        <v>429</v>
      </c>
      <c r="G211" s="190"/>
      <c r="H211" s="190"/>
      <c r="I211" s="193"/>
      <c r="J211" s="204">
        <f>BK211</f>
        <v>0</v>
      </c>
      <c r="K211" s="190"/>
      <c r="L211" s="195"/>
      <c r="M211" s="196"/>
      <c r="N211" s="197"/>
      <c r="O211" s="197"/>
      <c r="P211" s="198">
        <f>SUM(P212:P221)</f>
        <v>0</v>
      </c>
      <c r="Q211" s="197"/>
      <c r="R211" s="198">
        <f>SUM(R212:R221)</f>
        <v>0</v>
      </c>
      <c r="S211" s="197"/>
      <c r="T211" s="199">
        <f>SUM(T212:T221)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0" t="s">
        <v>82</v>
      </c>
      <c r="AT211" s="201" t="s">
        <v>73</v>
      </c>
      <c r="AU211" s="201" t="s">
        <v>82</v>
      </c>
      <c r="AY211" s="200" t="s">
        <v>126</v>
      </c>
      <c r="BK211" s="202">
        <f>SUM(BK212:BK221)</f>
        <v>0</v>
      </c>
    </row>
    <row r="212" s="2" customFormat="1" ht="21.75" customHeight="1">
      <c r="A212" s="39"/>
      <c r="B212" s="40"/>
      <c r="C212" s="205" t="s">
        <v>252</v>
      </c>
      <c r="D212" s="205" t="s">
        <v>128</v>
      </c>
      <c r="E212" s="207" t="s">
        <v>430</v>
      </c>
      <c r="F212" s="208" t="s">
        <v>431</v>
      </c>
      <c r="G212" s="209" t="s">
        <v>413</v>
      </c>
      <c r="H212" s="210">
        <v>504.726</v>
      </c>
      <c r="I212" s="211"/>
      <c r="J212" s="212">
        <f>ROUND(I212*H212,2)</f>
        <v>0</v>
      </c>
      <c r="K212" s="208" t="s">
        <v>132</v>
      </c>
      <c r="L212" s="45"/>
      <c r="M212" s="213" t="s">
        <v>19</v>
      </c>
      <c r="N212" s="214" t="s">
        <v>45</v>
      </c>
      <c r="O212" s="85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7" t="s">
        <v>133</v>
      </c>
      <c r="AT212" s="217" t="s">
        <v>128</v>
      </c>
      <c r="AU212" s="217" t="s">
        <v>84</v>
      </c>
      <c r="AY212" s="18" t="s">
        <v>126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8" t="s">
        <v>82</v>
      </c>
      <c r="BK212" s="218">
        <f>ROUND(I212*H212,2)</f>
        <v>0</v>
      </c>
      <c r="BL212" s="18" t="s">
        <v>133</v>
      </c>
      <c r="BM212" s="217" t="s">
        <v>432</v>
      </c>
    </row>
    <row r="213" s="2" customFormat="1">
      <c r="A213" s="39"/>
      <c r="B213" s="40"/>
      <c r="C213" s="41"/>
      <c r="D213" s="219" t="s">
        <v>135</v>
      </c>
      <c r="E213" s="41"/>
      <c r="F213" s="220" t="s">
        <v>433</v>
      </c>
      <c r="G213" s="41"/>
      <c r="H213" s="41"/>
      <c r="I213" s="221"/>
      <c r="J213" s="41"/>
      <c r="K213" s="41"/>
      <c r="L213" s="45"/>
      <c r="M213" s="222"/>
      <c r="N213" s="223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135</v>
      </c>
      <c r="AU213" s="18" t="s">
        <v>84</v>
      </c>
    </row>
    <row r="214" s="2" customFormat="1">
      <c r="A214" s="39"/>
      <c r="B214" s="40"/>
      <c r="C214" s="41"/>
      <c r="D214" s="224" t="s">
        <v>137</v>
      </c>
      <c r="E214" s="41"/>
      <c r="F214" s="225" t="s">
        <v>434</v>
      </c>
      <c r="G214" s="41"/>
      <c r="H214" s="41"/>
      <c r="I214" s="221"/>
      <c r="J214" s="41"/>
      <c r="K214" s="41"/>
      <c r="L214" s="45"/>
      <c r="M214" s="222"/>
      <c r="N214" s="223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137</v>
      </c>
      <c r="AU214" s="18" t="s">
        <v>84</v>
      </c>
    </row>
    <row r="215" s="2" customFormat="1" ht="21.75" customHeight="1">
      <c r="A215" s="39"/>
      <c r="B215" s="40"/>
      <c r="C215" s="205" t="s">
        <v>258</v>
      </c>
      <c r="D215" s="205" t="s">
        <v>128</v>
      </c>
      <c r="E215" s="207" t="s">
        <v>435</v>
      </c>
      <c r="F215" s="208" t="s">
        <v>436</v>
      </c>
      <c r="G215" s="209" t="s">
        <v>413</v>
      </c>
      <c r="H215" s="210">
        <v>504.726</v>
      </c>
      <c r="I215" s="211"/>
      <c r="J215" s="212">
        <f>ROUND(I215*H215,2)</f>
        <v>0</v>
      </c>
      <c r="K215" s="208" t="s">
        <v>132</v>
      </c>
      <c r="L215" s="45"/>
      <c r="M215" s="213" t="s">
        <v>19</v>
      </c>
      <c r="N215" s="214" t="s">
        <v>45</v>
      </c>
      <c r="O215" s="85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7" t="s">
        <v>133</v>
      </c>
      <c r="AT215" s="217" t="s">
        <v>128</v>
      </c>
      <c r="AU215" s="217" t="s">
        <v>84</v>
      </c>
      <c r="AY215" s="18" t="s">
        <v>126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8" t="s">
        <v>82</v>
      </c>
      <c r="BK215" s="218">
        <f>ROUND(I215*H215,2)</f>
        <v>0</v>
      </c>
      <c r="BL215" s="18" t="s">
        <v>133</v>
      </c>
      <c r="BM215" s="217" t="s">
        <v>437</v>
      </c>
    </row>
    <row r="216" s="2" customFormat="1">
      <c r="A216" s="39"/>
      <c r="B216" s="40"/>
      <c r="C216" s="41"/>
      <c r="D216" s="219" t="s">
        <v>135</v>
      </c>
      <c r="E216" s="41"/>
      <c r="F216" s="220" t="s">
        <v>438</v>
      </c>
      <c r="G216" s="41"/>
      <c r="H216" s="41"/>
      <c r="I216" s="221"/>
      <c r="J216" s="41"/>
      <c r="K216" s="41"/>
      <c r="L216" s="45"/>
      <c r="M216" s="222"/>
      <c r="N216" s="223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135</v>
      </c>
      <c r="AU216" s="18" t="s">
        <v>84</v>
      </c>
    </row>
    <row r="217" s="2" customFormat="1">
      <c r="A217" s="39"/>
      <c r="B217" s="40"/>
      <c r="C217" s="41"/>
      <c r="D217" s="224" t="s">
        <v>137</v>
      </c>
      <c r="E217" s="41"/>
      <c r="F217" s="225" t="s">
        <v>439</v>
      </c>
      <c r="G217" s="41"/>
      <c r="H217" s="41"/>
      <c r="I217" s="221"/>
      <c r="J217" s="41"/>
      <c r="K217" s="41"/>
      <c r="L217" s="45"/>
      <c r="M217" s="222"/>
      <c r="N217" s="223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137</v>
      </c>
      <c r="AU217" s="18" t="s">
        <v>84</v>
      </c>
    </row>
    <row r="218" s="2" customFormat="1" ht="21.75" customHeight="1">
      <c r="A218" s="39"/>
      <c r="B218" s="40"/>
      <c r="C218" s="205" t="s">
        <v>140</v>
      </c>
      <c r="D218" s="205" t="s">
        <v>128</v>
      </c>
      <c r="E218" s="207" t="s">
        <v>440</v>
      </c>
      <c r="F218" s="208" t="s">
        <v>441</v>
      </c>
      <c r="G218" s="209" t="s">
        <v>413</v>
      </c>
      <c r="H218" s="210">
        <v>1009.452</v>
      </c>
      <c r="I218" s="211"/>
      <c r="J218" s="212">
        <f>ROUND(I218*H218,2)</f>
        <v>0</v>
      </c>
      <c r="K218" s="208" t="s">
        <v>132</v>
      </c>
      <c r="L218" s="45"/>
      <c r="M218" s="213" t="s">
        <v>19</v>
      </c>
      <c r="N218" s="214" t="s">
        <v>45</v>
      </c>
      <c r="O218" s="85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7" t="s">
        <v>133</v>
      </c>
      <c r="AT218" s="217" t="s">
        <v>128</v>
      </c>
      <c r="AU218" s="217" t="s">
        <v>84</v>
      </c>
      <c r="AY218" s="18" t="s">
        <v>126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8" t="s">
        <v>82</v>
      </c>
      <c r="BK218" s="218">
        <f>ROUND(I218*H218,2)</f>
        <v>0</v>
      </c>
      <c r="BL218" s="18" t="s">
        <v>133</v>
      </c>
      <c r="BM218" s="217" t="s">
        <v>442</v>
      </c>
    </row>
    <row r="219" s="2" customFormat="1">
      <c r="A219" s="39"/>
      <c r="B219" s="40"/>
      <c r="C219" s="41"/>
      <c r="D219" s="219" t="s">
        <v>135</v>
      </c>
      <c r="E219" s="41"/>
      <c r="F219" s="220" t="s">
        <v>443</v>
      </c>
      <c r="G219" s="41"/>
      <c r="H219" s="41"/>
      <c r="I219" s="221"/>
      <c r="J219" s="41"/>
      <c r="K219" s="41"/>
      <c r="L219" s="45"/>
      <c r="M219" s="222"/>
      <c r="N219" s="223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135</v>
      </c>
      <c r="AU219" s="18" t="s">
        <v>84</v>
      </c>
    </row>
    <row r="220" s="2" customFormat="1">
      <c r="A220" s="39"/>
      <c r="B220" s="40"/>
      <c r="C220" s="41"/>
      <c r="D220" s="224" t="s">
        <v>137</v>
      </c>
      <c r="E220" s="41"/>
      <c r="F220" s="225" t="s">
        <v>444</v>
      </c>
      <c r="G220" s="41"/>
      <c r="H220" s="41"/>
      <c r="I220" s="221"/>
      <c r="J220" s="41"/>
      <c r="K220" s="41"/>
      <c r="L220" s="45"/>
      <c r="M220" s="222"/>
      <c r="N220" s="223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137</v>
      </c>
      <c r="AU220" s="18" t="s">
        <v>84</v>
      </c>
    </row>
    <row r="221" s="13" customFormat="1">
      <c r="A221" s="13"/>
      <c r="B221" s="226"/>
      <c r="C221" s="227"/>
      <c r="D221" s="219" t="s">
        <v>139</v>
      </c>
      <c r="E221" s="227"/>
      <c r="F221" s="229" t="s">
        <v>445</v>
      </c>
      <c r="G221" s="227"/>
      <c r="H221" s="230">
        <v>1009.452</v>
      </c>
      <c r="I221" s="231"/>
      <c r="J221" s="227"/>
      <c r="K221" s="227"/>
      <c r="L221" s="232"/>
      <c r="M221" s="259"/>
      <c r="N221" s="260"/>
      <c r="O221" s="260"/>
      <c r="P221" s="260"/>
      <c r="Q221" s="260"/>
      <c r="R221" s="260"/>
      <c r="S221" s="260"/>
      <c r="T221" s="26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139</v>
      </c>
      <c r="AU221" s="236" t="s">
        <v>84</v>
      </c>
      <c r="AV221" s="13" t="s">
        <v>84</v>
      </c>
      <c r="AW221" s="13" t="s">
        <v>4</v>
      </c>
      <c r="AX221" s="13" t="s">
        <v>82</v>
      </c>
      <c r="AY221" s="236" t="s">
        <v>126</v>
      </c>
    </row>
    <row r="222" s="2" customFormat="1" ht="6.96" customHeight="1">
      <c r="A222" s="39"/>
      <c r="B222" s="60"/>
      <c r="C222" s="61"/>
      <c r="D222" s="61"/>
      <c r="E222" s="61"/>
      <c r="F222" s="61"/>
      <c r="G222" s="61"/>
      <c r="H222" s="61"/>
      <c r="I222" s="61"/>
      <c r="J222" s="61"/>
      <c r="K222" s="61"/>
      <c r="L222" s="45"/>
      <c r="M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</row>
  </sheetData>
  <sheetProtection sheet="1" autoFilter="0" formatColumns="0" formatRows="0" objects="1" scenarios="1" spinCount="100000" saltValue="R4O4CEO/E7XthMHlib9gQwHb6fNyxvUk1TDsNE/lpHRoVmpSCv1nP5SA28aV6XlrQIbAyC4wy84VdTsXWPTo4g==" hashValue="t3iSwaO6nIsU0oaQ8xinZGp7huT9uoxH3U7X+S7huQJdpGP3GOk90SnI3ygLho0BxHusFaym+xXZsqlDucXmBg==" algorithmName="SHA-512" password="CC35"/>
  <autoFilter ref="C85:K22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1/113202111"/>
    <hyperlink ref="F111" r:id="rId2" display="https://podminky.urs.cz/item/CS_URS_2025_01/565145101"/>
    <hyperlink ref="F115" r:id="rId3" display="https://podminky.urs.cz/item/CS_URS_2025_01/566301111"/>
    <hyperlink ref="F119" r:id="rId4" display="https://podminky.urs.cz/item/CS_URS_2025_01/573111112"/>
    <hyperlink ref="F123" r:id="rId5" display="https://podminky.urs.cz/item/CS_URS_2025_01/573211106"/>
    <hyperlink ref="F127" r:id="rId6" display="https://podminky.urs.cz/item/CS_URS_2025_01/577134111"/>
    <hyperlink ref="F132" r:id="rId7" display="https://podminky.urs.cz/item/CS_URS_2025_01/899132121"/>
    <hyperlink ref="F136" r:id="rId8" display="https://podminky.urs.cz/item/CS_URS_2025_01/899132211"/>
    <hyperlink ref="F140" r:id="rId9" display="https://podminky.urs.cz/item/CS_URS_2025_01/899132212"/>
    <hyperlink ref="F144" r:id="rId10" display="https://podminky.urs.cz/item/CS_URS_2025_01/899132213"/>
    <hyperlink ref="F149" r:id="rId11" display="https://podminky.urs.cz/item/CS_URS_2025_01/916131213"/>
    <hyperlink ref="F203" r:id="rId12" display="https://podminky.urs.cz/item/CS_URS_2025_01/997221571"/>
    <hyperlink ref="F206" r:id="rId13" display="https://podminky.urs.cz/item/CS_URS_2025_01/997221579"/>
    <hyperlink ref="F210" r:id="rId14" display="https://podminky.urs.cz/item/CS_URS_2025_01/997221615"/>
    <hyperlink ref="F214" r:id="rId15" display="https://podminky.urs.cz/item/CS_URS_2025_01/998225111"/>
    <hyperlink ref="F217" r:id="rId16" display="https://podminky.urs.cz/item/CS_URS_2025_01/998225194"/>
    <hyperlink ref="F220" r:id="rId17" display="https://podminky.urs.cz/item/CS_URS_2025_01/99822519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inženýrských sítí a komunikace pro rodinné domy v lokalitě Třešňovka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446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25. 6. 2025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29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ROUND((SUM(BE84:BE120)),  2)</f>
        <v>0</v>
      </c>
      <c r="G33" s="39"/>
      <c r="H33" s="39"/>
      <c r="I33" s="149">
        <v>0.20999999999999999</v>
      </c>
      <c r="J33" s="148">
        <f>ROUND(((SUM(BE84:BE120))*I33),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ROUND((SUM(BF84:BF120)),  2)</f>
        <v>0</v>
      </c>
      <c r="G34" s="39"/>
      <c r="H34" s="39"/>
      <c r="I34" s="149">
        <v>0.12</v>
      </c>
      <c r="J34" s="148">
        <f>ROUND(((SUM(BF84:BF120))*I34),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ROUND((SUM(BG84:BG120)),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ROUND((SUM(BH84:BH120)),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ROUND((SUM(BI84:BI120)),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Výstavba inženýrských sítí a komunikace pro rodinné domy v lokalitě Třešňovka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423 - Rozvody VO - Pokračování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Kynšperk nad Ohř,í 357 51</v>
      </c>
      <c r="G52" s="41"/>
      <c r="H52" s="41"/>
      <c r="I52" s="33" t="s">
        <v>23</v>
      </c>
      <c r="J52" s="73" t="str">
        <f>IF(J12="","",J12)</f>
        <v>25. 6. 2025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Kynšperk nad Ohří</v>
      </c>
      <c r="G54" s="41"/>
      <c r="H54" s="41"/>
      <c r="I54" s="33" t="s">
        <v>33</v>
      </c>
      <c r="J54" s="37" t="str">
        <f>E21</f>
        <v>Valbek, spol. s r.o.,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101</v>
      </c>
      <c r="D57" s="163"/>
      <c r="E57" s="163"/>
      <c r="F57" s="163"/>
      <c r="G57" s="163"/>
      <c r="H57" s="163"/>
      <c r="I57" s="163"/>
      <c r="J57" s="164" t="s">
        <v>102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103</v>
      </c>
    </row>
    <row r="60" s="9" customFormat="1" ht="24.96" customHeight="1">
      <c r="A60" s="9"/>
      <c r="B60" s="166"/>
      <c r="C60" s="167"/>
      <c r="D60" s="168" t="s">
        <v>104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105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447</v>
      </c>
      <c r="E62" s="169"/>
      <c r="F62" s="169"/>
      <c r="G62" s="169"/>
      <c r="H62" s="169"/>
      <c r="I62" s="169"/>
      <c r="J62" s="170">
        <f>J91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2"/>
      <c r="C63" s="173"/>
      <c r="D63" s="174" t="s">
        <v>448</v>
      </c>
      <c r="E63" s="175"/>
      <c r="F63" s="175"/>
      <c r="G63" s="175"/>
      <c r="H63" s="175"/>
      <c r="I63" s="175"/>
      <c r="J63" s="176">
        <f>J92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6"/>
      <c r="C64" s="167"/>
      <c r="D64" s="168" t="s">
        <v>449</v>
      </c>
      <c r="E64" s="169"/>
      <c r="F64" s="169"/>
      <c r="G64" s="169"/>
      <c r="H64" s="169"/>
      <c r="I64" s="169"/>
      <c r="J64" s="170">
        <f>J116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111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Výstavba inženýrských sítí a komunikace pro rodinné domy v lokalitě Třešňovka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98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423 - Rozvody VO - Pokračování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Kynšperk nad Ohř,í 357 51</v>
      </c>
      <c r="G78" s="41"/>
      <c r="H78" s="41"/>
      <c r="I78" s="33" t="s">
        <v>23</v>
      </c>
      <c r="J78" s="73" t="str">
        <f>IF(J12="","",J12)</f>
        <v>25. 6. 2025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>Město Kynšperk nad Ohří</v>
      </c>
      <c r="G80" s="41"/>
      <c r="H80" s="41"/>
      <c r="I80" s="33" t="s">
        <v>33</v>
      </c>
      <c r="J80" s="37" t="str">
        <f>E21</f>
        <v>Valbek, spol. s r.o.,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31</v>
      </c>
      <c r="D81" s="41"/>
      <c r="E81" s="41"/>
      <c r="F81" s="28" t="str">
        <f>IF(E18="","",E18)</f>
        <v>Vyplň údaj</v>
      </c>
      <c r="G81" s="41"/>
      <c r="H81" s="41"/>
      <c r="I81" s="33" t="s">
        <v>36</v>
      </c>
      <c r="J81" s="37" t="str">
        <f>E24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112</v>
      </c>
      <c r="D83" s="181" t="s">
        <v>59</v>
      </c>
      <c r="E83" s="181" t="s">
        <v>55</v>
      </c>
      <c r="F83" s="181" t="s">
        <v>56</v>
      </c>
      <c r="G83" s="181" t="s">
        <v>113</v>
      </c>
      <c r="H83" s="181" t="s">
        <v>114</v>
      </c>
      <c r="I83" s="181" t="s">
        <v>115</v>
      </c>
      <c r="J83" s="181" t="s">
        <v>102</v>
      </c>
      <c r="K83" s="182" t="s">
        <v>116</v>
      </c>
      <c r="L83" s="183"/>
      <c r="M83" s="93" t="s">
        <v>19</v>
      </c>
      <c r="N83" s="94" t="s">
        <v>44</v>
      </c>
      <c r="O83" s="94" t="s">
        <v>117</v>
      </c>
      <c r="P83" s="94" t="s">
        <v>118</v>
      </c>
      <c r="Q83" s="94" t="s">
        <v>119</v>
      </c>
      <c r="R83" s="94" t="s">
        <v>120</v>
      </c>
      <c r="S83" s="94" t="s">
        <v>121</v>
      </c>
      <c r="T83" s="95" t="s">
        <v>122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123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P85+P91+P116</f>
        <v>0</v>
      </c>
      <c r="Q84" s="97"/>
      <c r="R84" s="186">
        <f>R85+R91+R116</f>
        <v>0.14660000000000001</v>
      </c>
      <c r="S84" s="97"/>
      <c r="T84" s="187">
        <f>T85+T91+T116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103</v>
      </c>
      <c r="BK84" s="188">
        <f>BK85+BK91+BK116</f>
        <v>0</v>
      </c>
    </row>
    <row r="85" s="12" customFormat="1" ht="25.92" customHeight="1">
      <c r="A85" s="12"/>
      <c r="B85" s="189"/>
      <c r="C85" s="190"/>
      <c r="D85" s="191" t="s">
        <v>73</v>
      </c>
      <c r="E85" s="192" t="s">
        <v>124</v>
      </c>
      <c r="F85" s="192" t="s">
        <v>125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</f>
        <v>0</v>
      </c>
      <c r="Q85" s="197"/>
      <c r="R85" s="198">
        <f>R86</f>
        <v>0</v>
      </c>
      <c r="S85" s="197"/>
      <c r="T85" s="199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82</v>
      </c>
      <c r="AT85" s="201" t="s">
        <v>73</v>
      </c>
      <c r="AU85" s="201" t="s">
        <v>74</v>
      </c>
      <c r="AY85" s="200" t="s">
        <v>126</v>
      </c>
      <c r="BK85" s="202">
        <f>BK86</f>
        <v>0</v>
      </c>
    </row>
    <row r="86" s="12" customFormat="1" ht="22.8" customHeight="1">
      <c r="A86" s="12"/>
      <c r="B86" s="189"/>
      <c r="C86" s="190"/>
      <c r="D86" s="191" t="s">
        <v>73</v>
      </c>
      <c r="E86" s="203" t="s">
        <v>82</v>
      </c>
      <c r="F86" s="203" t="s">
        <v>127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SUM(P87:P90)</f>
        <v>0</v>
      </c>
      <c r="Q86" s="197"/>
      <c r="R86" s="198">
        <f>SUM(R87:R90)</f>
        <v>0</v>
      </c>
      <c r="S86" s="197"/>
      <c r="T86" s="199">
        <f>SUM(T87:T90)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82</v>
      </c>
      <c r="AT86" s="201" t="s">
        <v>73</v>
      </c>
      <c r="AU86" s="201" t="s">
        <v>82</v>
      </c>
      <c r="AY86" s="200" t="s">
        <v>126</v>
      </c>
      <c r="BK86" s="202">
        <f>SUM(BK87:BK90)</f>
        <v>0</v>
      </c>
    </row>
    <row r="87" s="2" customFormat="1" ht="16.5" customHeight="1">
      <c r="A87" s="39"/>
      <c r="B87" s="40"/>
      <c r="C87" s="205" t="s">
        <v>82</v>
      </c>
      <c r="D87" s="205" t="s">
        <v>128</v>
      </c>
      <c r="E87" s="207" t="s">
        <v>450</v>
      </c>
      <c r="F87" s="208" t="s">
        <v>451</v>
      </c>
      <c r="G87" s="209" t="s">
        <v>164</v>
      </c>
      <c r="H87" s="210">
        <v>0.86399999999999999</v>
      </c>
      <c r="I87" s="211"/>
      <c r="J87" s="212">
        <f>ROUND(I87*H87,2)</f>
        <v>0</v>
      </c>
      <c r="K87" s="208" t="s">
        <v>132</v>
      </c>
      <c r="L87" s="45"/>
      <c r="M87" s="213" t="s">
        <v>19</v>
      </c>
      <c r="N87" s="214" t="s">
        <v>45</v>
      </c>
      <c r="O87" s="85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7" t="s">
        <v>133</v>
      </c>
      <c r="AT87" s="217" t="s">
        <v>128</v>
      </c>
      <c r="AU87" s="217" t="s">
        <v>84</v>
      </c>
      <c r="AY87" s="18" t="s">
        <v>126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8" t="s">
        <v>82</v>
      </c>
      <c r="BK87" s="218">
        <f>ROUND(I87*H87,2)</f>
        <v>0</v>
      </c>
      <c r="BL87" s="18" t="s">
        <v>133</v>
      </c>
      <c r="BM87" s="217" t="s">
        <v>452</v>
      </c>
    </row>
    <row r="88" s="2" customFormat="1">
      <c r="A88" s="39"/>
      <c r="B88" s="40"/>
      <c r="C88" s="41"/>
      <c r="D88" s="219" t="s">
        <v>135</v>
      </c>
      <c r="E88" s="41"/>
      <c r="F88" s="220" t="s">
        <v>453</v>
      </c>
      <c r="G88" s="41"/>
      <c r="H88" s="41"/>
      <c r="I88" s="221"/>
      <c r="J88" s="41"/>
      <c r="K88" s="41"/>
      <c r="L88" s="45"/>
      <c r="M88" s="222"/>
      <c r="N88" s="223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135</v>
      </c>
      <c r="AU88" s="18" t="s">
        <v>84</v>
      </c>
    </row>
    <row r="89" s="2" customFormat="1">
      <c r="A89" s="39"/>
      <c r="B89" s="40"/>
      <c r="C89" s="41"/>
      <c r="D89" s="224" t="s">
        <v>137</v>
      </c>
      <c r="E89" s="41"/>
      <c r="F89" s="225" t="s">
        <v>454</v>
      </c>
      <c r="G89" s="41"/>
      <c r="H89" s="41"/>
      <c r="I89" s="221"/>
      <c r="J89" s="41"/>
      <c r="K89" s="41"/>
      <c r="L89" s="45"/>
      <c r="M89" s="222"/>
      <c r="N89" s="223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137</v>
      </c>
      <c r="AU89" s="18" t="s">
        <v>84</v>
      </c>
    </row>
    <row r="90" s="13" customFormat="1">
      <c r="A90" s="13"/>
      <c r="B90" s="226"/>
      <c r="C90" s="227"/>
      <c r="D90" s="219" t="s">
        <v>139</v>
      </c>
      <c r="E90" s="228" t="s">
        <v>19</v>
      </c>
      <c r="F90" s="229" t="s">
        <v>455</v>
      </c>
      <c r="G90" s="227"/>
      <c r="H90" s="230">
        <v>0.86399999999999999</v>
      </c>
      <c r="I90" s="231"/>
      <c r="J90" s="227"/>
      <c r="K90" s="227"/>
      <c r="L90" s="232"/>
      <c r="M90" s="233"/>
      <c r="N90" s="234"/>
      <c r="O90" s="234"/>
      <c r="P90" s="234"/>
      <c r="Q90" s="234"/>
      <c r="R90" s="234"/>
      <c r="S90" s="234"/>
      <c r="T90" s="235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6" t="s">
        <v>139</v>
      </c>
      <c r="AU90" s="236" t="s">
        <v>84</v>
      </c>
      <c r="AV90" s="13" t="s">
        <v>84</v>
      </c>
      <c r="AW90" s="13" t="s">
        <v>35</v>
      </c>
      <c r="AX90" s="13" t="s">
        <v>82</v>
      </c>
      <c r="AY90" s="236" t="s">
        <v>126</v>
      </c>
    </row>
    <row r="91" s="12" customFormat="1" ht="25.92" customHeight="1">
      <c r="A91" s="12"/>
      <c r="B91" s="189"/>
      <c r="C91" s="190"/>
      <c r="D91" s="191" t="s">
        <v>73</v>
      </c>
      <c r="E91" s="192" t="s">
        <v>215</v>
      </c>
      <c r="F91" s="192" t="s">
        <v>456</v>
      </c>
      <c r="G91" s="190"/>
      <c r="H91" s="190"/>
      <c r="I91" s="193"/>
      <c r="J91" s="194">
        <f>BK91</f>
        <v>0</v>
      </c>
      <c r="K91" s="190"/>
      <c r="L91" s="195"/>
      <c r="M91" s="196"/>
      <c r="N91" s="197"/>
      <c r="O91" s="197"/>
      <c r="P91" s="198">
        <f>P92</f>
        <v>0</v>
      </c>
      <c r="Q91" s="197"/>
      <c r="R91" s="198">
        <f>R92</f>
        <v>0.14660000000000001</v>
      </c>
      <c r="S91" s="197"/>
      <c r="T91" s="199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147</v>
      </c>
      <c r="AT91" s="201" t="s">
        <v>73</v>
      </c>
      <c r="AU91" s="201" t="s">
        <v>74</v>
      </c>
      <c r="AY91" s="200" t="s">
        <v>126</v>
      </c>
      <c r="BK91" s="202">
        <f>BK92</f>
        <v>0</v>
      </c>
    </row>
    <row r="92" s="12" customFormat="1" ht="22.8" customHeight="1">
      <c r="A92" s="12"/>
      <c r="B92" s="189"/>
      <c r="C92" s="190"/>
      <c r="D92" s="191" t="s">
        <v>73</v>
      </c>
      <c r="E92" s="203" t="s">
        <v>457</v>
      </c>
      <c r="F92" s="203" t="s">
        <v>458</v>
      </c>
      <c r="G92" s="190"/>
      <c r="H92" s="190"/>
      <c r="I92" s="193"/>
      <c r="J92" s="204">
        <f>BK92</f>
        <v>0</v>
      </c>
      <c r="K92" s="190"/>
      <c r="L92" s="195"/>
      <c r="M92" s="196"/>
      <c r="N92" s="197"/>
      <c r="O92" s="197"/>
      <c r="P92" s="198">
        <f>SUM(P93:P115)</f>
        <v>0</v>
      </c>
      <c r="Q92" s="197"/>
      <c r="R92" s="198">
        <f>SUM(R93:R115)</f>
        <v>0.14660000000000001</v>
      </c>
      <c r="S92" s="197"/>
      <c r="T92" s="199">
        <f>SUM(T93:T115)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147</v>
      </c>
      <c r="AT92" s="201" t="s">
        <v>73</v>
      </c>
      <c r="AU92" s="201" t="s">
        <v>82</v>
      </c>
      <c r="AY92" s="200" t="s">
        <v>126</v>
      </c>
      <c r="BK92" s="202">
        <f>SUM(BK93:BK115)</f>
        <v>0</v>
      </c>
    </row>
    <row r="93" s="2" customFormat="1" ht="16.5" customHeight="1">
      <c r="A93" s="39"/>
      <c r="B93" s="40"/>
      <c r="C93" s="205" t="s">
        <v>84</v>
      </c>
      <c r="D93" s="205" t="s">
        <v>128</v>
      </c>
      <c r="E93" s="207" t="s">
        <v>459</v>
      </c>
      <c r="F93" s="208" t="s">
        <v>460</v>
      </c>
      <c r="G93" s="209" t="s">
        <v>362</v>
      </c>
      <c r="H93" s="210">
        <v>2</v>
      </c>
      <c r="I93" s="211"/>
      <c r="J93" s="212">
        <f>ROUND(I93*H93,2)</f>
        <v>0</v>
      </c>
      <c r="K93" s="208" t="s">
        <v>132</v>
      </c>
      <c r="L93" s="45"/>
      <c r="M93" s="213" t="s">
        <v>19</v>
      </c>
      <c r="N93" s="214" t="s">
        <v>45</v>
      </c>
      <c r="O93" s="85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7" t="s">
        <v>461</v>
      </c>
      <c r="AT93" s="217" t="s">
        <v>128</v>
      </c>
      <c r="AU93" s="217" t="s">
        <v>84</v>
      </c>
      <c r="AY93" s="18" t="s">
        <v>126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8" t="s">
        <v>82</v>
      </c>
      <c r="BK93" s="218">
        <f>ROUND(I93*H93,2)</f>
        <v>0</v>
      </c>
      <c r="BL93" s="18" t="s">
        <v>461</v>
      </c>
      <c r="BM93" s="217" t="s">
        <v>462</v>
      </c>
    </row>
    <row r="94" s="2" customFormat="1">
      <c r="A94" s="39"/>
      <c r="B94" s="40"/>
      <c r="C94" s="41"/>
      <c r="D94" s="219" t="s">
        <v>135</v>
      </c>
      <c r="E94" s="41"/>
      <c r="F94" s="220" t="s">
        <v>460</v>
      </c>
      <c r="G94" s="41"/>
      <c r="H94" s="41"/>
      <c r="I94" s="221"/>
      <c r="J94" s="41"/>
      <c r="K94" s="41"/>
      <c r="L94" s="45"/>
      <c r="M94" s="222"/>
      <c r="N94" s="223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135</v>
      </c>
      <c r="AU94" s="18" t="s">
        <v>84</v>
      </c>
    </row>
    <row r="95" s="2" customFormat="1">
      <c r="A95" s="39"/>
      <c r="B95" s="40"/>
      <c r="C95" s="41"/>
      <c r="D95" s="224" t="s">
        <v>137</v>
      </c>
      <c r="E95" s="41"/>
      <c r="F95" s="225" t="s">
        <v>463</v>
      </c>
      <c r="G95" s="41"/>
      <c r="H95" s="41"/>
      <c r="I95" s="221"/>
      <c r="J95" s="41"/>
      <c r="K95" s="41"/>
      <c r="L95" s="45"/>
      <c r="M95" s="222"/>
      <c r="N95" s="223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137</v>
      </c>
      <c r="AU95" s="18" t="s">
        <v>84</v>
      </c>
    </row>
    <row r="96" s="13" customFormat="1">
      <c r="A96" s="13"/>
      <c r="B96" s="226"/>
      <c r="C96" s="227"/>
      <c r="D96" s="219" t="s">
        <v>139</v>
      </c>
      <c r="E96" s="228" t="s">
        <v>19</v>
      </c>
      <c r="F96" s="229" t="s">
        <v>84</v>
      </c>
      <c r="G96" s="227"/>
      <c r="H96" s="230">
        <v>2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139</v>
      </c>
      <c r="AU96" s="236" t="s">
        <v>84</v>
      </c>
      <c r="AV96" s="13" t="s">
        <v>84</v>
      </c>
      <c r="AW96" s="13" t="s">
        <v>35</v>
      </c>
      <c r="AX96" s="13" t="s">
        <v>82</v>
      </c>
      <c r="AY96" s="236" t="s">
        <v>126</v>
      </c>
    </row>
    <row r="97" s="2" customFormat="1" ht="16.5" customHeight="1">
      <c r="A97" s="39"/>
      <c r="B97" s="40"/>
      <c r="C97" s="248" t="s">
        <v>147</v>
      </c>
      <c r="D97" s="248" t="s">
        <v>215</v>
      </c>
      <c r="E97" s="250" t="s">
        <v>464</v>
      </c>
      <c r="F97" s="251" t="s">
        <v>465</v>
      </c>
      <c r="G97" s="252" t="s">
        <v>362</v>
      </c>
      <c r="H97" s="253">
        <v>2</v>
      </c>
      <c r="I97" s="254"/>
      <c r="J97" s="255">
        <f>ROUND(I97*H97,2)</f>
        <v>0</v>
      </c>
      <c r="K97" s="251" t="s">
        <v>132</v>
      </c>
      <c r="L97" s="256"/>
      <c r="M97" s="257" t="s">
        <v>19</v>
      </c>
      <c r="N97" s="258" t="s">
        <v>45</v>
      </c>
      <c r="O97" s="85"/>
      <c r="P97" s="215">
        <f>O97*H97</f>
        <v>0</v>
      </c>
      <c r="Q97" s="215">
        <v>0.0033</v>
      </c>
      <c r="R97" s="215">
        <f>Q97*H97</f>
        <v>0.0066</v>
      </c>
      <c r="S97" s="215">
        <v>0</v>
      </c>
      <c r="T97" s="21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7" t="s">
        <v>466</v>
      </c>
      <c r="AT97" s="217" t="s">
        <v>215</v>
      </c>
      <c r="AU97" s="217" t="s">
        <v>84</v>
      </c>
      <c r="AY97" s="18" t="s">
        <v>126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82</v>
      </c>
      <c r="BK97" s="218">
        <f>ROUND(I97*H97,2)</f>
        <v>0</v>
      </c>
      <c r="BL97" s="18" t="s">
        <v>466</v>
      </c>
      <c r="BM97" s="217" t="s">
        <v>467</v>
      </c>
    </row>
    <row r="98" s="2" customFormat="1">
      <c r="A98" s="39"/>
      <c r="B98" s="40"/>
      <c r="C98" s="41"/>
      <c r="D98" s="219" t="s">
        <v>135</v>
      </c>
      <c r="E98" s="41"/>
      <c r="F98" s="220" t="s">
        <v>465</v>
      </c>
      <c r="G98" s="41"/>
      <c r="H98" s="41"/>
      <c r="I98" s="221"/>
      <c r="J98" s="41"/>
      <c r="K98" s="41"/>
      <c r="L98" s="45"/>
      <c r="M98" s="222"/>
      <c r="N98" s="223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135</v>
      </c>
      <c r="AU98" s="18" t="s">
        <v>84</v>
      </c>
    </row>
    <row r="99" s="2" customFormat="1" ht="16.5" customHeight="1">
      <c r="A99" s="39"/>
      <c r="B99" s="40"/>
      <c r="C99" s="205" t="s">
        <v>133</v>
      </c>
      <c r="D99" s="205" t="s">
        <v>128</v>
      </c>
      <c r="E99" s="207" t="s">
        <v>468</v>
      </c>
      <c r="F99" s="208" t="s">
        <v>469</v>
      </c>
      <c r="G99" s="209" t="s">
        <v>362</v>
      </c>
      <c r="H99" s="210">
        <v>2</v>
      </c>
      <c r="I99" s="211"/>
      <c r="J99" s="212">
        <f>ROUND(I99*H99,2)</f>
        <v>0</v>
      </c>
      <c r="K99" s="208" t="s">
        <v>132</v>
      </c>
      <c r="L99" s="45"/>
      <c r="M99" s="213" t="s">
        <v>19</v>
      </c>
      <c r="N99" s="214" t="s">
        <v>45</v>
      </c>
      <c r="O99" s="85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7" t="s">
        <v>461</v>
      </c>
      <c r="AT99" s="217" t="s">
        <v>128</v>
      </c>
      <c r="AU99" s="217" t="s">
        <v>84</v>
      </c>
      <c r="AY99" s="18" t="s">
        <v>126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8" t="s">
        <v>82</v>
      </c>
      <c r="BK99" s="218">
        <f>ROUND(I99*H99,2)</f>
        <v>0</v>
      </c>
      <c r="BL99" s="18" t="s">
        <v>461</v>
      </c>
      <c r="BM99" s="217" t="s">
        <v>470</v>
      </c>
    </row>
    <row r="100" s="2" customFormat="1">
      <c r="A100" s="39"/>
      <c r="B100" s="40"/>
      <c r="C100" s="41"/>
      <c r="D100" s="219" t="s">
        <v>135</v>
      </c>
      <c r="E100" s="41"/>
      <c r="F100" s="220" t="s">
        <v>471</v>
      </c>
      <c r="G100" s="41"/>
      <c r="H100" s="41"/>
      <c r="I100" s="221"/>
      <c r="J100" s="41"/>
      <c r="K100" s="41"/>
      <c r="L100" s="45"/>
      <c r="M100" s="222"/>
      <c r="N100" s="223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135</v>
      </c>
      <c r="AU100" s="18" t="s">
        <v>84</v>
      </c>
    </row>
    <row r="101" s="2" customFormat="1">
      <c r="A101" s="39"/>
      <c r="B101" s="40"/>
      <c r="C101" s="41"/>
      <c r="D101" s="224" t="s">
        <v>137</v>
      </c>
      <c r="E101" s="41"/>
      <c r="F101" s="225" t="s">
        <v>472</v>
      </c>
      <c r="G101" s="41"/>
      <c r="H101" s="41"/>
      <c r="I101" s="221"/>
      <c r="J101" s="41"/>
      <c r="K101" s="41"/>
      <c r="L101" s="45"/>
      <c r="M101" s="222"/>
      <c r="N101" s="223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137</v>
      </c>
      <c r="AU101" s="18" t="s">
        <v>84</v>
      </c>
    </row>
    <row r="102" s="13" customFormat="1">
      <c r="A102" s="13"/>
      <c r="B102" s="226"/>
      <c r="C102" s="227"/>
      <c r="D102" s="219" t="s">
        <v>139</v>
      </c>
      <c r="E102" s="228" t="s">
        <v>19</v>
      </c>
      <c r="F102" s="229" t="s">
        <v>84</v>
      </c>
      <c r="G102" s="227"/>
      <c r="H102" s="230">
        <v>2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139</v>
      </c>
      <c r="AU102" s="236" t="s">
        <v>84</v>
      </c>
      <c r="AV102" s="13" t="s">
        <v>84</v>
      </c>
      <c r="AW102" s="13" t="s">
        <v>35</v>
      </c>
      <c r="AX102" s="13" t="s">
        <v>82</v>
      </c>
      <c r="AY102" s="236" t="s">
        <v>126</v>
      </c>
    </row>
    <row r="103" s="2" customFormat="1" ht="16.5" customHeight="1">
      <c r="A103" s="39"/>
      <c r="B103" s="40"/>
      <c r="C103" s="248" t="s">
        <v>161</v>
      </c>
      <c r="D103" s="248" t="s">
        <v>215</v>
      </c>
      <c r="E103" s="250" t="s">
        <v>473</v>
      </c>
      <c r="F103" s="251" t="s">
        <v>474</v>
      </c>
      <c r="G103" s="252" t="s">
        <v>362</v>
      </c>
      <c r="H103" s="253">
        <v>2</v>
      </c>
      <c r="I103" s="254"/>
      <c r="J103" s="255">
        <f>ROUND(I103*H103,2)</f>
        <v>0</v>
      </c>
      <c r="K103" s="251" t="s">
        <v>132</v>
      </c>
      <c r="L103" s="256"/>
      <c r="M103" s="257" t="s">
        <v>19</v>
      </c>
      <c r="N103" s="258" t="s">
        <v>45</v>
      </c>
      <c r="O103" s="85"/>
      <c r="P103" s="215">
        <f>O103*H103</f>
        <v>0</v>
      </c>
      <c r="Q103" s="215">
        <v>0.062</v>
      </c>
      <c r="R103" s="215">
        <f>Q103*H103</f>
        <v>0.124</v>
      </c>
      <c r="S103" s="215">
        <v>0</v>
      </c>
      <c r="T103" s="21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7" t="s">
        <v>466</v>
      </c>
      <c r="AT103" s="217" t="s">
        <v>215</v>
      </c>
      <c r="AU103" s="217" t="s">
        <v>84</v>
      </c>
      <c r="AY103" s="18" t="s">
        <v>126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8" t="s">
        <v>82</v>
      </c>
      <c r="BK103" s="218">
        <f>ROUND(I103*H103,2)</f>
        <v>0</v>
      </c>
      <c r="BL103" s="18" t="s">
        <v>466</v>
      </c>
      <c r="BM103" s="217" t="s">
        <v>475</v>
      </c>
    </row>
    <row r="104" s="2" customFormat="1">
      <c r="A104" s="39"/>
      <c r="B104" s="40"/>
      <c r="C104" s="41"/>
      <c r="D104" s="219" t="s">
        <v>135</v>
      </c>
      <c r="E104" s="41"/>
      <c r="F104" s="220" t="s">
        <v>474</v>
      </c>
      <c r="G104" s="41"/>
      <c r="H104" s="41"/>
      <c r="I104" s="221"/>
      <c r="J104" s="41"/>
      <c r="K104" s="41"/>
      <c r="L104" s="45"/>
      <c r="M104" s="222"/>
      <c r="N104" s="223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135</v>
      </c>
      <c r="AU104" s="18" t="s">
        <v>84</v>
      </c>
    </row>
    <row r="105" s="13" customFormat="1">
      <c r="A105" s="13"/>
      <c r="B105" s="226"/>
      <c r="C105" s="227"/>
      <c r="D105" s="219" t="s">
        <v>139</v>
      </c>
      <c r="E105" s="228" t="s">
        <v>19</v>
      </c>
      <c r="F105" s="229" t="s">
        <v>84</v>
      </c>
      <c r="G105" s="227"/>
      <c r="H105" s="230">
        <v>2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139</v>
      </c>
      <c r="AU105" s="236" t="s">
        <v>84</v>
      </c>
      <c r="AV105" s="13" t="s">
        <v>84</v>
      </c>
      <c r="AW105" s="13" t="s">
        <v>35</v>
      </c>
      <c r="AX105" s="13" t="s">
        <v>82</v>
      </c>
      <c r="AY105" s="236" t="s">
        <v>126</v>
      </c>
    </row>
    <row r="106" s="2" customFormat="1" ht="16.5" customHeight="1">
      <c r="A106" s="39"/>
      <c r="B106" s="40"/>
      <c r="C106" s="205" t="s">
        <v>170</v>
      </c>
      <c r="D106" s="205" t="s">
        <v>128</v>
      </c>
      <c r="E106" s="207" t="s">
        <v>476</v>
      </c>
      <c r="F106" s="208" t="s">
        <v>477</v>
      </c>
      <c r="G106" s="209" t="s">
        <v>362</v>
      </c>
      <c r="H106" s="210">
        <v>2</v>
      </c>
      <c r="I106" s="211"/>
      <c r="J106" s="212">
        <f>ROUND(I106*H106,2)</f>
        <v>0</v>
      </c>
      <c r="K106" s="208" t="s">
        <v>132</v>
      </c>
      <c r="L106" s="45"/>
      <c r="M106" s="213" t="s">
        <v>19</v>
      </c>
      <c r="N106" s="214" t="s">
        <v>45</v>
      </c>
      <c r="O106" s="85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7" t="s">
        <v>461</v>
      </c>
      <c r="AT106" s="217" t="s">
        <v>128</v>
      </c>
      <c r="AU106" s="217" t="s">
        <v>84</v>
      </c>
      <c r="AY106" s="18" t="s">
        <v>126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82</v>
      </c>
      <c r="BK106" s="218">
        <f>ROUND(I106*H106,2)</f>
        <v>0</v>
      </c>
      <c r="BL106" s="18" t="s">
        <v>461</v>
      </c>
      <c r="BM106" s="217" t="s">
        <v>478</v>
      </c>
    </row>
    <row r="107" s="2" customFormat="1">
      <c r="A107" s="39"/>
      <c r="B107" s="40"/>
      <c r="C107" s="41"/>
      <c r="D107" s="219" t="s">
        <v>135</v>
      </c>
      <c r="E107" s="41"/>
      <c r="F107" s="220" t="s">
        <v>479</v>
      </c>
      <c r="G107" s="41"/>
      <c r="H107" s="41"/>
      <c r="I107" s="221"/>
      <c r="J107" s="41"/>
      <c r="K107" s="41"/>
      <c r="L107" s="45"/>
      <c r="M107" s="222"/>
      <c r="N107" s="223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135</v>
      </c>
      <c r="AU107" s="18" t="s">
        <v>84</v>
      </c>
    </row>
    <row r="108" s="2" customFormat="1">
      <c r="A108" s="39"/>
      <c r="B108" s="40"/>
      <c r="C108" s="41"/>
      <c r="D108" s="224" t="s">
        <v>137</v>
      </c>
      <c r="E108" s="41"/>
      <c r="F108" s="225" t="s">
        <v>480</v>
      </c>
      <c r="G108" s="41"/>
      <c r="H108" s="41"/>
      <c r="I108" s="221"/>
      <c r="J108" s="41"/>
      <c r="K108" s="41"/>
      <c r="L108" s="45"/>
      <c r="M108" s="222"/>
      <c r="N108" s="223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137</v>
      </c>
      <c r="AU108" s="18" t="s">
        <v>84</v>
      </c>
    </row>
    <row r="109" s="13" customFormat="1">
      <c r="A109" s="13"/>
      <c r="B109" s="226"/>
      <c r="C109" s="227"/>
      <c r="D109" s="219" t="s">
        <v>139</v>
      </c>
      <c r="E109" s="228" t="s">
        <v>19</v>
      </c>
      <c r="F109" s="229" t="s">
        <v>84</v>
      </c>
      <c r="G109" s="227"/>
      <c r="H109" s="230">
        <v>2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139</v>
      </c>
      <c r="AU109" s="236" t="s">
        <v>84</v>
      </c>
      <c r="AV109" s="13" t="s">
        <v>84</v>
      </c>
      <c r="AW109" s="13" t="s">
        <v>35</v>
      </c>
      <c r="AX109" s="13" t="s">
        <v>82</v>
      </c>
      <c r="AY109" s="236" t="s">
        <v>126</v>
      </c>
    </row>
    <row r="110" s="2" customFormat="1" ht="16.5" customHeight="1">
      <c r="A110" s="39"/>
      <c r="B110" s="40"/>
      <c r="C110" s="248" t="s">
        <v>177</v>
      </c>
      <c r="D110" s="248" t="s">
        <v>215</v>
      </c>
      <c r="E110" s="250" t="s">
        <v>481</v>
      </c>
      <c r="F110" s="251" t="s">
        <v>482</v>
      </c>
      <c r="G110" s="252" t="s">
        <v>362</v>
      </c>
      <c r="H110" s="253">
        <v>2</v>
      </c>
      <c r="I110" s="254"/>
      <c r="J110" s="255">
        <f>ROUND(I110*H110,2)</f>
        <v>0</v>
      </c>
      <c r="K110" s="251" t="s">
        <v>132</v>
      </c>
      <c r="L110" s="256"/>
      <c r="M110" s="257" t="s">
        <v>19</v>
      </c>
      <c r="N110" s="258" t="s">
        <v>45</v>
      </c>
      <c r="O110" s="85"/>
      <c r="P110" s="215">
        <f>O110*H110</f>
        <v>0</v>
      </c>
      <c r="Q110" s="215">
        <v>0.0080000000000000002</v>
      </c>
      <c r="R110" s="215">
        <f>Q110*H110</f>
        <v>0.016</v>
      </c>
      <c r="S110" s="215">
        <v>0</v>
      </c>
      <c r="T110" s="21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7" t="s">
        <v>466</v>
      </c>
      <c r="AT110" s="217" t="s">
        <v>215</v>
      </c>
      <c r="AU110" s="217" t="s">
        <v>84</v>
      </c>
      <c r="AY110" s="18" t="s">
        <v>126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8" t="s">
        <v>82</v>
      </c>
      <c r="BK110" s="218">
        <f>ROUND(I110*H110,2)</f>
        <v>0</v>
      </c>
      <c r="BL110" s="18" t="s">
        <v>466</v>
      </c>
      <c r="BM110" s="217" t="s">
        <v>483</v>
      </c>
    </row>
    <row r="111" s="2" customFormat="1">
      <c r="A111" s="39"/>
      <c r="B111" s="40"/>
      <c r="C111" s="41"/>
      <c r="D111" s="219" t="s">
        <v>135</v>
      </c>
      <c r="E111" s="41"/>
      <c r="F111" s="220" t="s">
        <v>482</v>
      </c>
      <c r="G111" s="41"/>
      <c r="H111" s="41"/>
      <c r="I111" s="221"/>
      <c r="J111" s="41"/>
      <c r="K111" s="41"/>
      <c r="L111" s="45"/>
      <c r="M111" s="222"/>
      <c r="N111" s="223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135</v>
      </c>
      <c r="AU111" s="18" t="s">
        <v>84</v>
      </c>
    </row>
    <row r="112" s="2" customFormat="1" ht="16.5" customHeight="1">
      <c r="A112" s="39"/>
      <c r="B112" s="40"/>
      <c r="C112" s="205" t="s">
        <v>184</v>
      </c>
      <c r="D112" s="205" t="s">
        <v>128</v>
      </c>
      <c r="E112" s="207" t="s">
        <v>484</v>
      </c>
      <c r="F112" s="208" t="s">
        <v>485</v>
      </c>
      <c r="G112" s="209" t="s">
        <v>486</v>
      </c>
      <c r="H112" s="210">
        <v>1</v>
      </c>
      <c r="I112" s="211"/>
      <c r="J112" s="212">
        <f>ROUND(I112*H112,2)</f>
        <v>0</v>
      </c>
      <c r="K112" s="208" t="s">
        <v>132</v>
      </c>
      <c r="L112" s="45"/>
      <c r="M112" s="213" t="s">
        <v>19</v>
      </c>
      <c r="N112" s="214" t="s">
        <v>45</v>
      </c>
      <c r="O112" s="85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7" t="s">
        <v>461</v>
      </c>
      <c r="AT112" s="217" t="s">
        <v>128</v>
      </c>
      <c r="AU112" s="217" t="s">
        <v>84</v>
      </c>
      <c r="AY112" s="18" t="s">
        <v>126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8" t="s">
        <v>82</v>
      </c>
      <c r="BK112" s="218">
        <f>ROUND(I112*H112,2)</f>
        <v>0</v>
      </c>
      <c r="BL112" s="18" t="s">
        <v>461</v>
      </c>
      <c r="BM112" s="217" t="s">
        <v>487</v>
      </c>
    </row>
    <row r="113" s="2" customFormat="1">
      <c r="A113" s="39"/>
      <c r="B113" s="40"/>
      <c r="C113" s="41"/>
      <c r="D113" s="219" t="s">
        <v>135</v>
      </c>
      <c r="E113" s="41"/>
      <c r="F113" s="220" t="s">
        <v>488</v>
      </c>
      <c r="G113" s="41"/>
      <c r="H113" s="41"/>
      <c r="I113" s="221"/>
      <c r="J113" s="41"/>
      <c r="K113" s="41"/>
      <c r="L113" s="45"/>
      <c r="M113" s="222"/>
      <c r="N113" s="223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135</v>
      </c>
      <c r="AU113" s="18" t="s">
        <v>84</v>
      </c>
    </row>
    <row r="114" s="2" customFormat="1">
      <c r="A114" s="39"/>
      <c r="B114" s="40"/>
      <c r="C114" s="41"/>
      <c r="D114" s="224" t="s">
        <v>137</v>
      </c>
      <c r="E114" s="41"/>
      <c r="F114" s="225" t="s">
        <v>489</v>
      </c>
      <c r="G114" s="41"/>
      <c r="H114" s="41"/>
      <c r="I114" s="221"/>
      <c r="J114" s="41"/>
      <c r="K114" s="41"/>
      <c r="L114" s="45"/>
      <c r="M114" s="222"/>
      <c r="N114" s="223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137</v>
      </c>
      <c r="AU114" s="18" t="s">
        <v>84</v>
      </c>
    </row>
    <row r="115" s="13" customFormat="1">
      <c r="A115" s="13"/>
      <c r="B115" s="226"/>
      <c r="C115" s="227"/>
      <c r="D115" s="219" t="s">
        <v>139</v>
      </c>
      <c r="E115" s="228" t="s">
        <v>19</v>
      </c>
      <c r="F115" s="229" t="s">
        <v>82</v>
      </c>
      <c r="G115" s="227"/>
      <c r="H115" s="230">
        <v>1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139</v>
      </c>
      <c r="AU115" s="236" t="s">
        <v>84</v>
      </c>
      <c r="AV115" s="13" t="s">
        <v>84</v>
      </c>
      <c r="AW115" s="13" t="s">
        <v>35</v>
      </c>
      <c r="AX115" s="13" t="s">
        <v>82</v>
      </c>
      <c r="AY115" s="236" t="s">
        <v>126</v>
      </c>
    </row>
    <row r="116" s="12" customFormat="1" ht="25.92" customHeight="1">
      <c r="A116" s="12"/>
      <c r="B116" s="189"/>
      <c r="C116" s="190"/>
      <c r="D116" s="191" t="s">
        <v>73</v>
      </c>
      <c r="E116" s="192" t="s">
        <v>490</v>
      </c>
      <c r="F116" s="192" t="s">
        <v>491</v>
      </c>
      <c r="G116" s="190"/>
      <c r="H116" s="190"/>
      <c r="I116" s="193"/>
      <c r="J116" s="194">
        <f>BK116</f>
        <v>0</v>
      </c>
      <c r="K116" s="190"/>
      <c r="L116" s="195"/>
      <c r="M116" s="196"/>
      <c r="N116" s="197"/>
      <c r="O116" s="197"/>
      <c r="P116" s="198">
        <f>SUM(P117:P120)</f>
        <v>0</v>
      </c>
      <c r="Q116" s="197"/>
      <c r="R116" s="198">
        <f>SUM(R117:R120)</f>
        <v>0</v>
      </c>
      <c r="S116" s="197"/>
      <c r="T116" s="199">
        <f>SUM(T117:T120)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0" t="s">
        <v>133</v>
      </c>
      <c r="AT116" s="201" t="s">
        <v>73</v>
      </c>
      <c r="AU116" s="201" t="s">
        <v>74</v>
      </c>
      <c r="AY116" s="200" t="s">
        <v>126</v>
      </c>
      <c r="BK116" s="202">
        <f>SUM(BK117:BK120)</f>
        <v>0</v>
      </c>
    </row>
    <row r="117" s="2" customFormat="1" ht="16.5" customHeight="1">
      <c r="A117" s="39"/>
      <c r="B117" s="40"/>
      <c r="C117" s="205" t="s">
        <v>192</v>
      </c>
      <c r="D117" s="205" t="s">
        <v>128</v>
      </c>
      <c r="E117" s="207" t="s">
        <v>492</v>
      </c>
      <c r="F117" s="208" t="s">
        <v>493</v>
      </c>
      <c r="G117" s="209" t="s">
        <v>494</v>
      </c>
      <c r="H117" s="210">
        <v>16</v>
      </c>
      <c r="I117" s="211"/>
      <c r="J117" s="212">
        <f>ROUND(I117*H117,2)</f>
        <v>0</v>
      </c>
      <c r="K117" s="208" t="s">
        <v>132</v>
      </c>
      <c r="L117" s="45"/>
      <c r="M117" s="213" t="s">
        <v>19</v>
      </c>
      <c r="N117" s="214" t="s">
        <v>45</v>
      </c>
      <c r="O117" s="85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7" t="s">
        <v>495</v>
      </c>
      <c r="AT117" s="217" t="s">
        <v>128</v>
      </c>
      <c r="AU117" s="217" t="s">
        <v>82</v>
      </c>
      <c r="AY117" s="18" t="s">
        <v>126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8" t="s">
        <v>82</v>
      </c>
      <c r="BK117" s="218">
        <f>ROUND(I117*H117,2)</f>
        <v>0</v>
      </c>
      <c r="BL117" s="18" t="s">
        <v>495</v>
      </c>
      <c r="BM117" s="217" t="s">
        <v>496</v>
      </c>
    </row>
    <row r="118" s="2" customFormat="1">
      <c r="A118" s="39"/>
      <c r="B118" s="40"/>
      <c r="C118" s="41"/>
      <c r="D118" s="219" t="s">
        <v>135</v>
      </c>
      <c r="E118" s="41"/>
      <c r="F118" s="220" t="s">
        <v>497</v>
      </c>
      <c r="G118" s="41"/>
      <c r="H118" s="41"/>
      <c r="I118" s="221"/>
      <c r="J118" s="41"/>
      <c r="K118" s="41"/>
      <c r="L118" s="45"/>
      <c r="M118" s="222"/>
      <c r="N118" s="223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135</v>
      </c>
      <c r="AU118" s="18" t="s">
        <v>82</v>
      </c>
    </row>
    <row r="119" s="2" customFormat="1">
      <c r="A119" s="39"/>
      <c r="B119" s="40"/>
      <c r="C119" s="41"/>
      <c r="D119" s="224" t="s">
        <v>137</v>
      </c>
      <c r="E119" s="41"/>
      <c r="F119" s="225" t="s">
        <v>498</v>
      </c>
      <c r="G119" s="41"/>
      <c r="H119" s="41"/>
      <c r="I119" s="221"/>
      <c r="J119" s="41"/>
      <c r="K119" s="41"/>
      <c r="L119" s="45"/>
      <c r="M119" s="222"/>
      <c r="N119" s="223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137</v>
      </c>
      <c r="AU119" s="18" t="s">
        <v>82</v>
      </c>
    </row>
    <row r="120" s="13" customFormat="1">
      <c r="A120" s="13"/>
      <c r="B120" s="226"/>
      <c r="C120" s="227"/>
      <c r="D120" s="219" t="s">
        <v>139</v>
      </c>
      <c r="E120" s="228" t="s">
        <v>19</v>
      </c>
      <c r="F120" s="229" t="s">
        <v>499</v>
      </c>
      <c r="G120" s="227"/>
      <c r="H120" s="230">
        <v>16</v>
      </c>
      <c r="I120" s="231"/>
      <c r="J120" s="227"/>
      <c r="K120" s="227"/>
      <c r="L120" s="232"/>
      <c r="M120" s="259"/>
      <c r="N120" s="260"/>
      <c r="O120" s="260"/>
      <c r="P120" s="260"/>
      <c r="Q120" s="260"/>
      <c r="R120" s="260"/>
      <c r="S120" s="260"/>
      <c r="T120" s="26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139</v>
      </c>
      <c r="AU120" s="236" t="s">
        <v>82</v>
      </c>
      <c r="AV120" s="13" t="s">
        <v>84</v>
      </c>
      <c r="AW120" s="13" t="s">
        <v>35</v>
      </c>
      <c r="AX120" s="13" t="s">
        <v>82</v>
      </c>
      <c r="AY120" s="236" t="s">
        <v>126</v>
      </c>
    </row>
    <row r="121" s="2" customFormat="1" ht="6.96" customHeight="1">
      <c r="A121" s="39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45"/>
      <c r="M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</sheetData>
  <sheetProtection sheet="1" autoFilter="0" formatColumns="0" formatRows="0" objects="1" scenarios="1" spinCount="100000" saltValue="mrlzI0cdga36V0faYcU0+OS6CkRsXlVdfMa+vJdeQJjyZNgq9rb3oI99R/DstP8a2ftW8iOz3MxUEHfQgDPtsA==" hashValue="G9vvznyZP7WLrdgAE4BG8Ou9sQve84HpU7Q7gINrs6uIsZ83z/atp48lO6St6KEJjvnjwMhjBnxT8QMRiL7IHQ==" algorithmName="SHA-512" password="CC35"/>
  <autoFilter ref="C83:K12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1/131113701"/>
    <hyperlink ref="F95" r:id="rId2" display="https://podminky.urs.cz/item/CS_URS_2025_01/210203901"/>
    <hyperlink ref="F101" r:id="rId3" display="https://podminky.urs.cz/item/CS_URS_2025_01/210204011"/>
    <hyperlink ref="F108" r:id="rId4" display="https://podminky.urs.cz/item/CS_URS_2025_01/210204103"/>
    <hyperlink ref="F114" r:id="rId5" display="https://podminky.urs.cz/item/CS_URS_2025_01/210280712"/>
    <hyperlink ref="F119" r:id="rId6" display="https://podminky.urs.cz/item/CS_URS_2025_01/HZS31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inženýrských sítí a komunikace pro rodinné domy v lokalitě Třešňovka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500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25. 6. 2025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29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ROUND((SUM(BE81:BE158)),  2)</f>
        <v>0</v>
      </c>
      <c r="G33" s="39"/>
      <c r="H33" s="39"/>
      <c r="I33" s="149">
        <v>0.20999999999999999</v>
      </c>
      <c r="J33" s="148">
        <f>ROUND(((SUM(BE81:BE158))*I33),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ROUND((SUM(BF81:BF158)),  2)</f>
        <v>0</v>
      </c>
      <c r="G34" s="39"/>
      <c r="H34" s="39"/>
      <c r="I34" s="149">
        <v>0.12</v>
      </c>
      <c r="J34" s="148">
        <f>ROUND(((SUM(BF81:BF158))*I34),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ROUND((SUM(BG81:BG158)),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ROUND((SUM(BH81:BH158)),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ROUND((SUM(BI81:BI158)),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Výstavba inženýrských sítí a komunikace pro rodinné domy v lokalitě Třešňovka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801 - Vegetační úpravy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Kynšperk nad Ohř,í 357 51</v>
      </c>
      <c r="G52" s="41"/>
      <c r="H52" s="41"/>
      <c r="I52" s="33" t="s">
        <v>23</v>
      </c>
      <c r="J52" s="73" t="str">
        <f>IF(J12="","",J12)</f>
        <v>25. 6. 2025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Kynšperk nad Ohří</v>
      </c>
      <c r="G54" s="41"/>
      <c r="H54" s="41"/>
      <c r="I54" s="33" t="s">
        <v>33</v>
      </c>
      <c r="J54" s="37" t="str">
        <f>E21</f>
        <v>Valbek, spol. s r.o.,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101</v>
      </c>
      <c r="D57" s="163"/>
      <c r="E57" s="163"/>
      <c r="F57" s="163"/>
      <c r="G57" s="163"/>
      <c r="H57" s="163"/>
      <c r="I57" s="163"/>
      <c r="J57" s="164" t="s">
        <v>102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103</v>
      </c>
    </row>
    <row r="60" s="9" customFormat="1" ht="24.96" customHeight="1">
      <c r="A60" s="9"/>
      <c r="B60" s="166"/>
      <c r="C60" s="167"/>
      <c r="D60" s="168" t="s">
        <v>104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105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111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Výstavba inženýrských sítí a komunikace pro rodinné domy v lokalitě Třešňovka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98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801 - Vegetační úpravy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Kynšperk nad Ohř,í 357 51</v>
      </c>
      <c r="G75" s="41"/>
      <c r="H75" s="41"/>
      <c r="I75" s="33" t="s">
        <v>23</v>
      </c>
      <c r="J75" s="73" t="str">
        <f>IF(J12="","",J12)</f>
        <v>25. 6. 2025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25</v>
      </c>
      <c r="D77" s="41"/>
      <c r="E77" s="41"/>
      <c r="F77" s="28" t="str">
        <f>E15</f>
        <v>Město Kynšperk nad Ohří</v>
      </c>
      <c r="G77" s="41"/>
      <c r="H77" s="41"/>
      <c r="I77" s="33" t="s">
        <v>33</v>
      </c>
      <c r="J77" s="37" t="str">
        <f>E21</f>
        <v>Valbek, spol. s r.o.,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31</v>
      </c>
      <c r="D78" s="41"/>
      <c r="E78" s="41"/>
      <c r="F78" s="28" t="str">
        <f>IF(E18="","",E18)</f>
        <v>Vyplň údaj</v>
      </c>
      <c r="G78" s="41"/>
      <c r="H78" s="41"/>
      <c r="I78" s="33" t="s">
        <v>36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112</v>
      </c>
      <c r="D80" s="181" t="s">
        <v>59</v>
      </c>
      <c r="E80" s="181" t="s">
        <v>55</v>
      </c>
      <c r="F80" s="181" t="s">
        <v>56</v>
      </c>
      <c r="G80" s="181" t="s">
        <v>113</v>
      </c>
      <c r="H80" s="181" t="s">
        <v>114</v>
      </c>
      <c r="I80" s="181" t="s">
        <v>115</v>
      </c>
      <c r="J80" s="181" t="s">
        <v>102</v>
      </c>
      <c r="K80" s="182" t="s">
        <v>116</v>
      </c>
      <c r="L80" s="183"/>
      <c r="M80" s="93" t="s">
        <v>19</v>
      </c>
      <c r="N80" s="94" t="s">
        <v>44</v>
      </c>
      <c r="O80" s="94" t="s">
        <v>117</v>
      </c>
      <c r="P80" s="94" t="s">
        <v>118</v>
      </c>
      <c r="Q80" s="94" t="s">
        <v>119</v>
      </c>
      <c r="R80" s="94" t="s">
        <v>120</v>
      </c>
      <c r="S80" s="94" t="s">
        <v>121</v>
      </c>
      <c r="T80" s="95" t="s">
        <v>122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123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37.090771349999997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103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73</v>
      </c>
      <c r="E82" s="192" t="s">
        <v>124</v>
      </c>
      <c r="F82" s="192" t="s">
        <v>125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37.090771349999997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82</v>
      </c>
      <c r="AT82" s="201" t="s">
        <v>73</v>
      </c>
      <c r="AU82" s="201" t="s">
        <v>74</v>
      </c>
      <c r="AY82" s="200" t="s">
        <v>126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73</v>
      </c>
      <c r="E83" s="203" t="s">
        <v>82</v>
      </c>
      <c r="F83" s="203" t="s">
        <v>127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SUM(P84:P158)</f>
        <v>0</v>
      </c>
      <c r="Q83" s="197"/>
      <c r="R83" s="198">
        <f>SUM(R84:R158)</f>
        <v>37.090771349999997</v>
      </c>
      <c r="S83" s="197"/>
      <c r="T83" s="199">
        <f>SUM(T84:T158)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82</v>
      </c>
      <c r="AT83" s="201" t="s">
        <v>73</v>
      </c>
      <c r="AU83" s="201" t="s">
        <v>82</v>
      </c>
      <c r="AY83" s="200" t="s">
        <v>126</v>
      </c>
      <c r="BK83" s="202">
        <f>SUM(BK84:BK158)</f>
        <v>0</v>
      </c>
    </row>
    <row r="84" s="2" customFormat="1" ht="21.75" customHeight="1">
      <c r="A84" s="39"/>
      <c r="B84" s="40"/>
      <c r="C84" s="205" t="s">
        <v>82</v>
      </c>
      <c r="D84" s="205" t="s">
        <v>128</v>
      </c>
      <c r="E84" s="207" t="s">
        <v>501</v>
      </c>
      <c r="F84" s="208" t="s">
        <v>502</v>
      </c>
      <c r="G84" s="209" t="s">
        <v>131</v>
      </c>
      <c r="H84" s="210">
        <v>3073</v>
      </c>
      <c r="I84" s="211"/>
      <c r="J84" s="212">
        <f>ROUND(I84*H84,2)</f>
        <v>0</v>
      </c>
      <c r="K84" s="208" t="s">
        <v>132</v>
      </c>
      <c r="L84" s="45"/>
      <c r="M84" s="213" t="s">
        <v>19</v>
      </c>
      <c r="N84" s="214" t="s">
        <v>45</v>
      </c>
      <c r="O84" s="85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7" t="s">
        <v>133</v>
      </c>
      <c r="AT84" s="217" t="s">
        <v>128</v>
      </c>
      <c r="AU84" s="217" t="s">
        <v>84</v>
      </c>
      <c r="AY84" s="18" t="s">
        <v>126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8" t="s">
        <v>82</v>
      </c>
      <c r="BK84" s="218">
        <f>ROUND(I84*H84,2)</f>
        <v>0</v>
      </c>
      <c r="BL84" s="18" t="s">
        <v>133</v>
      </c>
      <c r="BM84" s="217" t="s">
        <v>503</v>
      </c>
    </row>
    <row r="85" s="2" customFormat="1">
      <c r="A85" s="39"/>
      <c r="B85" s="40"/>
      <c r="C85" s="41"/>
      <c r="D85" s="219" t="s">
        <v>135</v>
      </c>
      <c r="E85" s="41"/>
      <c r="F85" s="220" t="s">
        <v>504</v>
      </c>
      <c r="G85" s="41"/>
      <c r="H85" s="41"/>
      <c r="I85" s="221"/>
      <c r="J85" s="41"/>
      <c r="K85" s="41"/>
      <c r="L85" s="45"/>
      <c r="M85" s="222"/>
      <c r="N85" s="223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135</v>
      </c>
      <c r="AU85" s="18" t="s">
        <v>84</v>
      </c>
    </row>
    <row r="86" s="2" customFormat="1">
      <c r="A86" s="39"/>
      <c r="B86" s="40"/>
      <c r="C86" s="41"/>
      <c r="D86" s="224" t="s">
        <v>137</v>
      </c>
      <c r="E86" s="41"/>
      <c r="F86" s="225" t="s">
        <v>505</v>
      </c>
      <c r="G86" s="41"/>
      <c r="H86" s="41"/>
      <c r="I86" s="221"/>
      <c r="J86" s="41"/>
      <c r="K86" s="41"/>
      <c r="L86" s="45"/>
      <c r="M86" s="222"/>
      <c r="N86" s="223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137</v>
      </c>
      <c r="AU86" s="18" t="s">
        <v>84</v>
      </c>
    </row>
    <row r="87" s="13" customFormat="1">
      <c r="A87" s="13"/>
      <c r="B87" s="226"/>
      <c r="C87" s="227"/>
      <c r="D87" s="219" t="s">
        <v>139</v>
      </c>
      <c r="E87" s="228" t="s">
        <v>19</v>
      </c>
      <c r="F87" s="229" t="s">
        <v>506</v>
      </c>
      <c r="G87" s="227"/>
      <c r="H87" s="230">
        <v>3073</v>
      </c>
      <c r="I87" s="231"/>
      <c r="J87" s="227"/>
      <c r="K87" s="227"/>
      <c r="L87" s="232"/>
      <c r="M87" s="233"/>
      <c r="N87" s="234"/>
      <c r="O87" s="234"/>
      <c r="P87" s="234"/>
      <c r="Q87" s="234"/>
      <c r="R87" s="234"/>
      <c r="S87" s="234"/>
      <c r="T87" s="235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6" t="s">
        <v>139</v>
      </c>
      <c r="AU87" s="236" t="s">
        <v>84</v>
      </c>
      <c r="AV87" s="13" t="s">
        <v>84</v>
      </c>
      <c r="AW87" s="13" t="s">
        <v>35</v>
      </c>
      <c r="AX87" s="13" t="s">
        <v>82</v>
      </c>
      <c r="AY87" s="236" t="s">
        <v>126</v>
      </c>
    </row>
    <row r="88" s="2" customFormat="1" ht="24.15" customHeight="1">
      <c r="A88" s="39"/>
      <c r="B88" s="40"/>
      <c r="C88" s="205" t="s">
        <v>84</v>
      </c>
      <c r="D88" s="205" t="s">
        <v>128</v>
      </c>
      <c r="E88" s="207" t="s">
        <v>507</v>
      </c>
      <c r="F88" s="208" t="s">
        <v>508</v>
      </c>
      <c r="G88" s="209" t="s">
        <v>131</v>
      </c>
      <c r="H88" s="210">
        <v>220</v>
      </c>
      <c r="I88" s="211"/>
      <c r="J88" s="212">
        <f>ROUND(I88*H88,2)</f>
        <v>0</v>
      </c>
      <c r="K88" s="208" t="s">
        <v>132</v>
      </c>
      <c r="L88" s="45"/>
      <c r="M88" s="213" t="s">
        <v>19</v>
      </c>
      <c r="N88" s="214" t="s">
        <v>45</v>
      </c>
      <c r="O88" s="85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7" t="s">
        <v>133</v>
      </c>
      <c r="AT88" s="217" t="s">
        <v>128</v>
      </c>
      <c r="AU88" s="217" t="s">
        <v>84</v>
      </c>
      <c r="AY88" s="18" t="s">
        <v>126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8" t="s">
        <v>82</v>
      </c>
      <c r="BK88" s="218">
        <f>ROUND(I88*H88,2)</f>
        <v>0</v>
      </c>
      <c r="BL88" s="18" t="s">
        <v>133</v>
      </c>
      <c r="BM88" s="217" t="s">
        <v>509</v>
      </c>
    </row>
    <row r="89" s="2" customFormat="1">
      <c r="A89" s="39"/>
      <c r="B89" s="40"/>
      <c r="C89" s="41"/>
      <c r="D89" s="219" t="s">
        <v>135</v>
      </c>
      <c r="E89" s="41"/>
      <c r="F89" s="220" t="s">
        <v>510</v>
      </c>
      <c r="G89" s="41"/>
      <c r="H89" s="41"/>
      <c r="I89" s="221"/>
      <c r="J89" s="41"/>
      <c r="K89" s="41"/>
      <c r="L89" s="45"/>
      <c r="M89" s="222"/>
      <c r="N89" s="223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135</v>
      </c>
      <c r="AU89" s="18" t="s">
        <v>84</v>
      </c>
    </row>
    <row r="90" s="2" customFormat="1">
      <c r="A90" s="39"/>
      <c r="B90" s="40"/>
      <c r="C90" s="41"/>
      <c r="D90" s="224" t="s">
        <v>137</v>
      </c>
      <c r="E90" s="41"/>
      <c r="F90" s="225" t="s">
        <v>511</v>
      </c>
      <c r="G90" s="41"/>
      <c r="H90" s="41"/>
      <c r="I90" s="221"/>
      <c r="J90" s="41"/>
      <c r="K90" s="41"/>
      <c r="L90" s="45"/>
      <c r="M90" s="222"/>
      <c r="N90" s="223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137</v>
      </c>
      <c r="AU90" s="18" t="s">
        <v>84</v>
      </c>
    </row>
    <row r="91" s="13" customFormat="1">
      <c r="A91" s="13"/>
      <c r="B91" s="226"/>
      <c r="C91" s="227"/>
      <c r="D91" s="219" t="s">
        <v>139</v>
      </c>
      <c r="E91" s="228" t="s">
        <v>19</v>
      </c>
      <c r="F91" s="229" t="s">
        <v>512</v>
      </c>
      <c r="G91" s="227"/>
      <c r="H91" s="230">
        <v>160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139</v>
      </c>
      <c r="AU91" s="236" t="s">
        <v>84</v>
      </c>
      <c r="AV91" s="13" t="s">
        <v>84</v>
      </c>
      <c r="AW91" s="13" t="s">
        <v>35</v>
      </c>
      <c r="AX91" s="13" t="s">
        <v>74</v>
      </c>
      <c r="AY91" s="236" t="s">
        <v>126</v>
      </c>
    </row>
    <row r="92" s="13" customFormat="1">
      <c r="A92" s="13"/>
      <c r="B92" s="226"/>
      <c r="C92" s="227"/>
      <c r="D92" s="219" t="s">
        <v>139</v>
      </c>
      <c r="E92" s="228" t="s">
        <v>19</v>
      </c>
      <c r="F92" s="229" t="s">
        <v>513</v>
      </c>
      <c r="G92" s="227"/>
      <c r="H92" s="230">
        <v>60</v>
      </c>
      <c r="I92" s="231"/>
      <c r="J92" s="227"/>
      <c r="K92" s="227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139</v>
      </c>
      <c r="AU92" s="236" t="s">
        <v>84</v>
      </c>
      <c r="AV92" s="13" t="s">
        <v>84</v>
      </c>
      <c r="AW92" s="13" t="s">
        <v>35</v>
      </c>
      <c r="AX92" s="13" t="s">
        <v>74</v>
      </c>
      <c r="AY92" s="236" t="s">
        <v>126</v>
      </c>
    </row>
    <row r="93" s="14" customFormat="1">
      <c r="A93" s="14"/>
      <c r="B93" s="237"/>
      <c r="C93" s="238"/>
      <c r="D93" s="219" t="s">
        <v>139</v>
      </c>
      <c r="E93" s="239" t="s">
        <v>19</v>
      </c>
      <c r="F93" s="240" t="s">
        <v>214</v>
      </c>
      <c r="G93" s="238"/>
      <c r="H93" s="241">
        <v>220</v>
      </c>
      <c r="I93" s="242"/>
      <c r="J93" s="238"/>
      <c r="K93" s="238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139</v>
      </c>
      <c r="AU93" s="247" t="s">
        <v>84</v>
      </c>
      <c r="AV93" s="14" t="s">
        <v>133</v>
      </c>
      <c r="AW93" s="14" t="s">
        <v>35</v>
      </c>
      <c r="AX93" s="14" t="s">
        <v>82</v>
      </c>
      <c r="AY93" s="247" t="s">
        <v>126</v>
      </c>
    </row>
    <row r="94" s="2" customFormat="1" ht="16.5" customHeight="1">
      <c r="A94" s="39"/>
      <c r="B94" s="40"/>
      <c r="C94" s="205" t="s">
        <v>147</v>
      </c>
      <c r="D94" s="205" t="s">
        <v>128</v>
      </c>
      <c r="E94" s="207" t="s">
        <v>514</v>
      </c>
      <c r="F94" s="208" t="s">
        <v>515</v>
      </c>
      <c r="G94" s="209" t="s">
        <v>131</v>
      </c>
      <c r="H94" s="210">
        <v>3073</v>
      </c>
      <c r="I94" s="211"/>
      <c r="J94" s="212">
        <f>ROUND(I94*H94,2)</f>
        <v>0</v>
      </c>
      <c r="K94" s="208" t="s">
        <v>132</v>
      </c>
      <c r="L94" s="45"/>
      <c r="M94" s="213" t="s">
        <v>19</v>
      </c>
      <c r="N94" s="214" t="s">
        <v>45</v>
      </c>
      <c r="O94" s="85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7" t="s">
        <v>133</v>
      </c>
      <c r="AT94" s="217" t="s">
        <v>128</v>
      </c>
      <c r="AU94" s="217" t="s">
        <v>84</v>
      </c>
      <c r="AY94" s="18" t="s">
        <v>126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8" t="s">
        <v>82</v>
      </c>
      <c r="BK94" s="218">
        <f>ROUND(I94*H94,2)</f>
        <v>0</v>
      </c>
      <c r="BL94" s="18" t="s">
        <v>133</v>
      </c>
      <c r="BM94" s="217" t="s">
        <v>516</v>
      </c>
    </row>
    <row r="95" s="2" customFormat="1">
      <c r="A95" s="39"/>
      <c r="B95" s="40"/>
      <c r="C95" s="41"/>
      <c r="D95" s="219" t="s">
        <v>135</v>
      </c>
      <c r="E95" s="41"/>
      <c r="F95" s="220" t="s">
        <v>517</v>
      </c>
      <c r="G95" s="41"/>
      <c r="H95" s="41"/>
      <c r="I95" s="221"/>
      <c r="J95" s="41"/>
      <c r="K95" s="41"/>
      <c r="L95" s="45"/>
      <c r="M95" s="222"/>
      <c r="N95" s="223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135</v>
      </c>
      <c r="AU95" s="18" t="s">
        <v>84</v>
      </c>
    </row>
    <row r="96" s="2" customFormat="1">
      <c r="A96" s="39"/>
      <c r="B96" s="40"/>
      <c r="C96" s="41"/>
      <c r="D96" s="224" t="s">
        <v>137</v>
      </c>
      <c r="E96" s="41"/>
      <c r="F96" s="225" t="s">
        <v>518</v>
      </c>
      <c r="G96" s="41"/>
      <c r="H96" s="41"/>
      <c r="I96" s="221"/>
      <c r="J96" s="41"/>
      <c r="K96" s="41"/>
      <c r="L96" s="45"/>
      <c r="M96" s="222"/>
      <c r="N96" s="223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137</v>
      </c>
      <c r="AU96" s="18" t="s">
        <v>84</v>
      </c>
    </row>
    <row r="97" s="13" customFormat="1">
      <c r="A97" s="13"/>
      <c r="B97" s="226"/>
      <c r="C97" s="227"/>
      <c r="D97" s="219" t="s">
        <v>139</v>
      </c>
      <c r="E97" s="228" t="s">
        <v>19</v>
      </c>
      <c r="F97" s="229" t="s">
        <v>506</v>
      </c>
      <c r="G97" s="227"/>
      <c r="H97" s="230">
        <v>3073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139</v>
      </c>
      <c r="AU97" s="236" t="s">
        <v>84</v>
      </c>
      <c r="AV97" s="13" t="s">
        <v>84</v>
      </c>
      <c r="AW97" s="13" t="s">
        <v>35</v>
      </c>
      <c r="AX97" s="13" t="s">
        <v>82</v>
      </c>
      <c r="AY97" s="236" t="s">
        <v>126</v>
      </c>
    </row>
    <row r="98" s="2" customFormat="1" ht="16.5" customHeight="1">
      <c r="A98" s="39"/>
      <c r="B98" s="40"/>
      <c r="C98" s="248" t="s">
        <v>133</v>
      </c>
      <c r="D98" s="248" t="s">
        <v>215</v>
      </c>
      <c r="E98" s="250" t="s">
        <v>519</v>
      </c>
      <c r="F98" s="251" t="s">
        <v>520</v>
      </c>
      <c r="G98" s="252" t="s">
        <v>164</v>
      </c>
      <c r="H98" s="253">
        <v>153.65000000000001</v>
      </c>
      <c r="I98" s="254"/>
      <c r="J98" s="255">
        <f>ROUND(I98*H98,2)</f>
        <v>0</v>
      </c>
      <c r="K98" s="251" t="s">
        <v>132</v>
      </c>
      <c r="L98" s="256"/>
      <c r="M98" s="257" t="s">
        <v>19</v>
      </c>
      <c r="N98" s="258" t="s">
        <v>45</v>
      </c>
      <c r="O98" s="85"/>
      <c r="P98" s="215">
        <f>O98*H98</f>
        <v>0</v>
      </c>
      <c r="Q98" s="215">
        <v>0.20999999999999999</v>
      </c>
      <c r="R98" s="215">
        <f>Q98*H98</f>
        <v>32.266500000000001</v>
      </c>
      <c r="S98" s="215">
        <v>0</v>
      </c>
      <c r="T98" s="21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7" t="s">
        <v>184</v>
      </c>
      <c r="AT98" s="217" t="s">
        <v>215</v>
      </c>
      <c r="AU98" s="217" t="s">
        <v>84</v>
      </c>
      <c r="AY98" s="18" t="s">
        <v>126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8" t="s">
        <v>82</v>
      </c>
      <c r="BK98" s="218">
        <f>ROUND(I98*H98,2)</f>
        <v>0</v>
      </c>
      <c r="BL98" s="18" t="s">
        <v>133</v>
      </c>
      <c r="BM98" s="217" t="s">
        <v>521</v>
      </c>
    </row>
    <row r="99" s="2" customFormat="1">
      <c r="A99" s="39"/>
      <c r="B99" s="40"/>
      <c r="C99" s="41"/>
      <c r="D99" s="219" t="s">
        <v>135</v>
      </c>
      <c r="E99" s="41"/>
      <c r="F99" s="220" t="s">
        <v>520</v>
      </c>
      <c r="G99" s="41"/>
      <c r="H99" s="41"/>
      <c r="I99" s="221"/>
      <c r="J99" s="41"/>
      <c r="K99" s="41"/>
      <c r="L99" s="45"/>
      <c r="M99" s="222"/>
      <c r="N99" s="223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135</v>
      </c>
      <c r="AU99" s="18" t="s">
        <v>84</v>
      </c>
    </row>
    <row r="100" s="13" customFormat="1">
      <c r="A100" s="13"/>
      <c r="B100" s="226"/>
      <c r="C100" s="227"/>
      <c r="D100" s="219" t="s">
        <v>139</v>
      </c>
      <c r="E100" s="227"/>
      <c r="F100" s="229" t="s">
        <v>522</v>
      </c>
      <c r="G100" s="227"/>
      <c r="H100" s="230">
        <v>153.65000000000001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139</v>
      </c>
      <c r="AU100" s="236" t="s">
        <v>84</v>
      </c>
      <c r="AV100" s="13" t="s">
        <v>84</v>
      </c>
      <c r="AW100" s="13" t="s">
        <v>4</v>
      </c>
      <c r="AX100" s="13" t="s">
        <v>82</v>
      </c>
      <c r="AY100" s="236" t="s">
        <v>126</v>
      </c>
    </row>
    <row r="101" s="2" customFormat="1" ht="16.5" customHeight="1">
      <c r="A101" s="39"/>
      <c r="B101" s="40"/>
      <c r="C101" s="205" t="s">
        <v>161</v>
      </c>
      <c r="D101" s="205" t="s">
        <v>128</v>
      </c>
      <c r="E101" s="207" t="s">
        <v>523</v>
      </c>
      <c r="F101" s="208" t="s">
        <v>524</v>
      </c>
      <c r="G101" s="209" t="s">
        <v>131</v>
      </c>
      <c r="H101" s="210">
        <v>2853</v>
      </c>
      <c r="I101" s="211"/>
      <c r="J101" s="212">
        <f>ROUND(I101*H101,2)</f>
        <v>0</v>
      </c>
      <c r="K101" s="208" t="s">
        <v>132</v>
      </c>
      <c r="L101" s="45"/>
      <c r="M101" s="213" t="s">
        <v>19</v>
      </c>
      <c r="N101" s="214" t="s">
        <v>45</v>
      </c>
      <c r="O101" s="85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7" t="s">
        <v>133</v>
      </c>
      <c r="AT101" s="217" t="s">
        <v>128</v>
      </c>
      <c r="AU101" s="217" t="s">
        <v>84</v>
      </c>
      <c r="AY101" s="18" t="s">
        <v>126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8" t="s">
        <v>82</v>
      </c>
      <c r="BK101" s="218">
        <f>ROUND(I101*H101,2)</f>
        <v>0</v>
      </c>
      <c r="BL101" s="18" t="s">
        <v>133</v>
      </c>
      <c r="BM101" s="217" t="s">
        <v>525</v>
      </c>
    </row>
    <row r="102" s="2" customFormat="1">
      <c r="A102" s="39"/>
      <c r="B102" s="40"/>
      <c r="C102" s="41"/>
      <c r="D102" s="219" t="s">
        <v>135</v>
      </c>
      <c r="E102" s="41"/>
      <c r="F102" s="220" t="s">
        <v>526</v>
      </c>
      <c r="G102" s="41"/>
      <c r="H102" s="41"/>
      <c r="I102" s="221"/>
      <c r="J102" s="41"/>
      <c r="K102" s="41"/>
      <c r="L102" s="45"/>
      <c r="M102" s="222"/>
      <c r="N102" s="223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135</v>
      </c>
      <c r="AU102" s="18" t="s">
        <v>84</v>
      </c>
    </row>
    <row r="103" s="2" customFormat="1">
      <c r="A103" s="39"/>
      <c r="B103" s="40"/>
      <c r="C103" s="41"/>
      <c r="D103" s="224" t="s">
        <v>137</v>
      </c>
      <c r="E103" s="41"/>
      <c r="F103" s="225" t="s">
        <v>527</v>
      </c>
      <c r="G103" s="41"/>
      <c r="H103" s="41"/>
      <c r="I103" s="221"/>
      <c r="J103" s="41"/>
      <c r="K103" s="41"/>
      <c r="L103" s="45"/>
      <c r="M103" s="222"/>
      <c r="N103" s="223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137</v>
      </c>
      <c r="AU103" s="18" t="s">
        <v>84</v>
      </c>
    </row>
    <row r="104" s="13" customFormat="1">
      <c r="A104" s="13"/>
      <c r="B104" s="226"/>
      <c r="C104" s="227"/>
      <c r="D104" s="219" t="s">
        <v>139</v>
      </c>
      <c r="E104" s="228" t="s">
        <v>19</v>
      </c>
      <c r="F104" s="229" t="s">
        <v>528</v>
      </c>
      <c r="G104" s="227"/>
      <c r="H104" s="230">
        <v>-220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139</v>
      </c>
      <c r="AU104" s="236" t="s">
        <v>84</v>
      </c>
      <c r="AV104" s="13" t="s">
        <v>84</v>
      </c>
      <c r="AW104" s="13" t="s">
        <v>35</v>
      </c>
      <c r="AX104" s="13" t="s">
        <v>74</v>
      </c>
      <c r="AY104" s="236" t="s">
        <v>126</v>
      </c>
    </row>
    <row r="105" s="13" customFormat="1">
      <c r="A105" s="13"/>
      <c r="B105" s="226"/>
      <c r="C105" s="227"/>
      <c r="D105" s="219" t="s">
        <v>139</v>
      </c>
      <c r="E105" s="228" t="s">
        <v>19</v>
      </c>
      <c r="F105" s="229" t="s">
        <v>506</v>
      </c>
      <c r="G105" s="227"/>
      <c r="H105" s="230">
        <v>3073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139</v>
      </c>
      <c r="AU105" s="236" t="s">
        <v>84</v>
      </c>
      <c r="AV105" s="13" t="s">
        <v>84</v>
      </c>
      <c r="AW105" s="13" t="s">
        <v>35</v>
      </c>
      <c r="AX105" s="13" t="s">
        <v>74</v>
      </c>
      <c r="AY105" s="236" t="s">
        <v>126</v>
      </c>
    </row>
    <row r="106" s="14" customFormat="1">
      <c r="A106" s="14"/>
      <c r="B106" s="237"/>
      <c r="C106" s="238"/>
      <c r="D106" s="219" t="s">
        <v>139</v>
      </c>
      <c r="E106" s="239" t="s">
        <v>19</v>
      </c>
      <c r="F106" s="240" t="s">
        <v>214</v>
      </c>
      <c r="G106" s="238"/>
      <c r="H106" s="241">
        <v>2853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139</v>
      </c>
      <c r="AU106" s="247" t="s">
        <v>84</v>
      </c>
      <c r="AV106" s="14" t="s">
        <v>133</v>
      </c>
      <c r="AW106" s="14" t="s">
        <v>35</v>
      </c>
      <c r="AX106" s="14" t="s">
        <v>82</v>
      </c>
      <c r="AY106" s="247" t="s">
        <v>126</v>
      </c>
    </row>
    <row r="107" s="2" customFormat="1" ht="16.5" customHeight="1">
      <c r="A107" s="39"/>
      <c r="B107" s="40"/>
      <c r="C107" s="248" t="s">
        <v>170</v>
      </c>
      <c r="D107" s="248" t="s">
        <v>215</v>
      </c>
      <c r="E107" s="250" t="s">
        <v>529</v>
      </c>
      <c r="F107" s="251" t="s">
        <v>530</v>
      </c>
      <c r="G107" s="252" t="s">
        <v>531</v>
      </c>
      <c r="H107" s="253">
        <v>57.060000000000002</v>
      </c>
      <c r="I107" s="254"/>
      <c r="J107" s="255">
        <f>ROUND(I107*H107,2)</f>
        <v>0</v>
      </c>
      <c r="K107" s="251" t="s">
        <v>132</v>
      </c>
      <c r="L107" s="256"/>
      <c r="M107" s="257" t="s">
        <v>19</v>
      </c>
      <c r="N107" s="258" t="s">
        <v>45</v>
      </c>
      <c r="O107" s="85"/>
      <c r="P107" s="215">
        <f>O107*H107</f>
        <v>0</v>
      </c>
      <c r="Q107" s="215">
        <v>0.001</v>
      </c>
      <c r="R107" s="215">
        <f>Q107*H107</f>
        <v>0.057060000000000007</v>
      </c>
      <c r="S107" s="215">
        <v>0</v>
      </c>
      <c r="T107" s="21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7" t="s">
        <v>184</v>
      </c>
      <c r="AT107" s="217" t="s">
        <v>215</v>
      </c>
      <c r="AU107" s="217" t="s">
        <v>84</v>
      </c>
      <c r="AY107" s="18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8" t="s">
        <v>82</v>
      </c>
      <c r="BK107" s="218">
        <f>ROUND(I107*H107,2)</f>
        <v>0</v>
      </c>
      <c r="BL107" s="18" t="s">
        <v>133</v>
      </c>
      <c r="BM107" s="217" t="s">
        <v>532</v>
      </c>
    </row>
    <row r="108" s="2" customFormat="1">
      <c r="A108" s="39"/>
      <c r="B108" s="40"/>
      <c r="C108" s="41"/>
      <c r="D108" s="219" t="s">
        <v>135</v>
      </c>
      <c r="E108" s="41"/>
      <c r="F108" s="220" t="s">
        <v>530</v>
      </c>
      <c r="G108" s="41"/>
      <c r="H108" s="41"/>
      <c r="I108" s="221"/>
      <c r="J108" s="41"/>
      <c r="K108" s="41"/>
      <c r="L108" s="45"/>
      <c r="M108" s="222"/>
      <c r="N108" s="223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135</v>
      </c>
      <c r="AU108" s="18" t="s">
        <v>84</v>
      </c>
    </row>
    <row r="109" s="13" customFormat="1">
      <c r="A109" s="13"/>
      <c r="B109" s="226"/>
      <c r="C109" s="227"/>
      <c r="D109" s="219" t="s">
        <v>139</v>
      </c>
      <c r="E109" s="227"/>
      <c r="F109" s="229" t="s">
        <v>533</v>
      </c>
      <c r="G109" s="227"/>
      <c r="H109" s="230">
        <v>57.060000000000002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139</v>
      </c>
      <c r="AU109" s="236" t="s">
        <v>84</v>
      </c>
      <c r="AV109" s="13" t="s">
        <v>84</v>
      </c>
      <c r="AW109" s="13" t="s">
        <v>4</v>
      </c>
      <c r="AX109" s="13" t="s">
        <v>82</v>
      </c>
      <c r="AY109" s="236" t="s">
        <v>126</v>
      </c>
    </row>
    <row r="110" s="2" customFormat="1" ht="24.15" customHeight="1">
      <c r="A110" s="39"/>
      <c r="B110" s="40"/>
      <c r="C110" s="205" t="s">
        <v>177</v>
      </c>
      <c r="D110" s="205" t="s">
        <v>128</v>
      </c>
      <c r="E110" s="207" t="s">
        <v>534</v>
      </c>
      <c r="F110" s="208" t="s">
        <v>535</v>
      </c>
      <c r="G110" s="209" t="s">
        <v>362</v>
      </c>
      <c r="H110" s="210">
        <v>50</v>
      </c>
      <c r="I110" s="211"/>
      <c r="J110" s="212">
        <f>ROUND(I110*H110,2)</f>
        <v>0</v>
      </c>
      <c r="K110" s="208" t="s">
        <v>132</v>
      </c>
      <c r="L110" s="45"/>
      <c r="M110" s="213" t="s">
        <v>19</v>
      </c>
      <c r="N110" s="214" t="s">
        <v>45</v>
      </c>
      <c r="O110" s="85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7" t="s">
        <v>133</v>
      </c>
      <c r="AT110" s="217" t="s">
        <v>128</v>
      </c>
      <c r="AU110" s="217" t="s">
        <v>84</v>
      </c>
      <c r="AY110" s="18" t="s">
        <v>126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8" t="s">
        <v>82</v>
      </c>
      <c r="BK110" s="218">
        <f>ROUND(I110*H110,2)</f>
        <v>0</v>
      </c>
      <c r="BL110" s="18" t="s">
        <v>133</v>
      </c>
      <c r="BM110" s="217" t="s">
        <v>536</v>
      </c>
    </row>
    <row r="111" s="2" customFormat="1">
      <c r="A111" s="39"/>
      <c r="B111" s="40"/>
      <c r="C111" s="41"/>
      <c r="D111" s="219" t="s">
        <v>135</v>
      </c>
      <c r="E111" s="41"/>
      <c r="F111" s="220" t="s">
        <v>537</v>
      </c>
      <c r="G111" s="41"/>
      <c r="H111" s="41"/>
      <c r="I111" s="221"/>
      <c r="J111" s="41"/>
      <c r="K111" s="41"/>
      <c r="L111" s="45"/>
      <c r="M111" s="222"/>
      <c r="N111" s="223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135</v>
      </c>
      <c r="AU111" s="18" t="s">
        <v>84</v>
      </c>
    </row>
    <row r="112" s="2" customFormat="1">
      <c r="A112" s="39"/>
      <c r="B112" s="40"/>
      <c r="C112" s="41"/>
      <c r="D112" s="224" t="s">
        <v>137</v>
      </c>
      <c r="E112" s="41"/>
      <c r="F112" s="225" t="s">
        <v>538</v>
      </c>
      <c r="G112" s="41"/>
      <c r="H112" s="41"/>
      <c r="I112" s="221"/>
      <c r="J112" s="41"/>
      <c r="K112" s="41"/>
      <c r="L112" s="45"/>
      <c r="M112" s="222"/>
      <c r="N112" s="223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137</v>
      </c>
      <c r="AU112" s="18" t="s">
        <v>84</v>
      </c>
    </row>
    <row r="113" s="2" customFormat="1" ht="16.5" customHeight="1">
      <c r="A113" s="39"/>
      <c r="B113" s="40"/>
      <c r="C113" s="248" t="s">
        <v>184</v>
      </c>
      <c r="D113" s="248" t="s">
        <v>215</v>
      </c>
      <c r="E113" s="250" t="s">
        <v>539</v>
      </c>
      <c r="F113" s="251" t="s">
        <v>540</v>
      </c>
      <c r="G113" s="252" t="s">
        <v>164</v>
      </c>
      <c r="H113" s="253">
        <v>1</v>
      </c>
      <c r="I113" s="254"/>
      <c r="J113" s="255">
        <f>ROUND(I113*H113,2)</f>
        <v>0</v>
      </c>
      <c r="K113" s="251" t="s">
        <v>132</v>
      </c>
      <c r="L113" s="256"/>
      <c r="M113" s="257" t="s">
        <v>19</v>
      </c>
      <c r="N113" s="258" t="s">
        <v>45</v>
      </c>
      <c r="O113" s="85"/>
      <c r="P113" s="215">
        <f>O113*H113</f>
        <v>0</v>
      </c>
      <c r="Q113" s="215">
        <v>0.22</v>
      </c>
      <c r="R113" s="215">
        <f>Q113*H113</f>
        <v>0.22</v>
      </c>
      <c r="S113" s="215">
        <v>0</v>
      </c>
      <c r="T113" s="21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7" t="s">
        <v>184</v>
      </c>
      <c r="AT113" s="217" t="s">
        <v>215</v>
      </c>
      <c r="AU113" s="217" t="s">
        <v>84</v>
      </c>
      <c r="AY113" s="18" t="s">
        <v>126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82</v>
      </c>
      <c r="BK113" s="218">
        <f>ROUND(I113*H113,2)</f>
        <v>0</v>
      </c>
      <c r="BL113" s="18" t="s">
        <v>133</v>
      </c>
      <c r="BM113" s="217" t="s">
        <v>541</v>
      </c>
    </row>
    <row r="114" s="2" customFormat="1">
      <c r="A114" s="39"/>
      <c r="B114" s="40"/>
      <c r="C114" s="41"/>
      <c r="D114" s="219" t="s">
        <v>135</v>
      </c>
      <c r="E114" s="41"/>
      <c r="F114" s="220" t="s">
        <v>540</v>
      </c>
      <c r="G114" s="41"/>
      <c r="H114" s="41"/>
      <c r="I114" s="221"/>
      <c r="J114" s="41"/>
      <c r="K114" s="41"/>
      <c r="L114" s="45"/>
      <c r="M114" s="222"/>
      <c r="N114" s="223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135</v>
      </c>
      <c r="AU114" s="18" t="s">
        <v>84</v>
      </c>
    </row>
    <row r="115" s="13" customFormat="1">
      <c r="A115" s="13"/>
      <c r="B115" s="226"/>
      <c r="C115" s="227"/>
      <c r="D115" s="219" t="s">
        <v>139</v>
      </c>
      <c r="E115" s="227"/>
      <c r="F115" s="229" t="s">
        <v>542</v>
      </c>
      <c r="G115" s="227"/>
      <c r="H115" s="230">
        <v>1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139</v>
      </c>
      <c r="AU115" s="236" t="s">
        <v>84</v>
      </c>
      <c r="AV115" s="13" t="s">
        <v>84</v>
      </c>
      <c r="AW115" s="13" t="s">
        <v>4</v>
      </c>
      <c r="AX115" s="13" t="s">
        <v>82</v>
      </c>
      <c r="AY115" s="236" t="s">
        <v>126</v>
      </c>
    </row>
    <row r="116" s="2" customFormat="1" ht="16.5" customHeight="1">
      <c r="A116" s="39"/>
      <c r="B116" s="40"/>
      <c r="C116" s="205" t="s">
        <v>192</v>
      </c>
      <c r="D116" s="205" t="s">
        <v>128</v>
      </c>
      <c r="E116" s="207" t="s">
        <v>543</v>
      </c>
      <c r="F116" s="208" t="s">
        <v>544</v>
      </c>
      <c r="G116" s="209" t="s">
        <v>131</v>
      </c>
      <c r="H116" s="210">
        <v>220</v>
      </c>
      <c r="I116" s="211"/>
      <c r="J116" s="212">
        <f>ROUND(I116*H116,2)</f>
        <v>0</v>
      </c>
      <c r="K116" s="208" t="s">
        <v>132</v>
      </c>
      <c r="L116" s="45"/>
      <c r="M116" s="213" t="s">
        <v>19</v>
      </c>
      <c r="N116" s="214" t="s">
        <v>45</v>
      </c>
      <c r="O116" s="85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7" t="s">
        <v>133</v>
      </c>
      <c r="AT116" s="217" t="s">
        <v>128</v>
      </c>
      <c r="AU116" s="217" t="s">
        <v>84</v>
      </c>
      <c r="AY116" s="18" t="s">
        <v>126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8" t="s">
        <v>82</v>
      </c>
      <c r="BK116" s="218">
        <f>ROUND(I116*H116,2)</f>
        <v>0</v>
      </c>
      <c r="BL116" s="18" t="s">
        <v>133</v>
      </c>
      <c r="BM116" s="217" t="s">
        <v>545</v>
      </c>
    </row>
    <row r="117" s="2" customFormat="1">
      <c r="A117" s="39"/>
      <c r="B117" s="40"/>
      <c r="C117" s="41"/>
      <c r="D117" s="219" t="s">
        <v>135</v>
      </c>
      <c r="E117" s="41"/>
      <c r="F117" s="220" t="s">
        <v>546</v>
      </c>
      <c r="G117" s="41"/>
      <c r="H117" s="41"/>
      <c r="I117" s="221"/>
      <c r="J117" s="41"/>
      <c r="K117" s="41"/>
      <c r="L117" s="45"/>
      <c r="M117" s="222"/>
      <c r="N117" s="223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135</v>
      </c>
      <c r="AU117" s="18" t="s">
        <v>84</v>
      </c>
    </row>
    <row r="118" s="2" customFormat="1">
      <c r="A118" s="39"/>
      <c r="B118" s="40"/>
      <c r="C118" s="41"/>
      <c r="D118" s="224" t="s">
        <v>137</v>
      </c>
      <c r="E118" s="41"/>
      <c r="F118" s="225" t="s">
        <v>547</v>
      </c>
      <c r="G118" s="41"/>
      <c r="H118" s="41"/>
      <c r="I118" s="221"/>
      <c r="J118" s="41"/>
      <c r="K118" s="41"/>
      <c r="L118" s="45"/>
      <c r="M118" s="222"/>
      <c r="N118" s="223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137</v>
      </c>
      <c r="AU118" s="18" t="s">
        <v>84</v>
      </c>
    </row>
    <row r="119" s="13" customFormat="1">
      <c r="A119" s="13"/>
      <c r="B119" s="226"/>
      <c r="C119" s="227"/>
      <c r="D119" s="219" t="s">
        <v>139</v>
      </c>
      <c r="E119" s="228" t="s">
        <v>19</v>
      </c>
      <c r="F119" s="229" t="s">
        <v>512</v>
      </c>
      <c r="G119" s="227"/>
      <c r="H119" s="230">
        <v>160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139</v>
      </c>
      <c r="AU119" s="236" t="s">
        <v>84</v>
      </c>
      <c r="AV119" s="13" t="s">
        <v>84</v>
      </c>
      <c r="AW119" s="13" t="s">
        <v>35</v>
      </c>
      <c r="AX119" s="13" t="s">
        <v>74</v>
      </c>
      <c r="AY119" s="236" t="s">
        <v>126</v>
      </c>
    </row>
    <row r="120" s="13" customFormat="1">
      <c r="A120" s="13"/>
      <c r="B120" s="226"/>
      <c r="C120" s="227"/>
      <c r="D120" s="219" t="s">
        <v>139</v>
      </c>
      <c r="E120" s="228" t="s">
        <v>19</v>
      </c>
      <c r="F120" s="229" t="s">
        <v>513</v>
      </c>
      <c r="G120" s="227"/>
      <c r="H120" s="230">
        <v>60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139</v>
      </c>
      <c r="AU120" s="236" t="s">
        <v>84</v>
      </c>
      <c r="AV120" s="13" t="s">
        <v>84</v>
      </c>
      <c r="AW120" s="13" t="s">
        <v>35</v>
      </c>
      <c r="AX120" s="13" t="s">
        <v>74</v>
      </c>
      <c r="AY120" s="236" t="s">
        <v>126</v>
      </c>
    </row>
    <row r="121" s="14" customFormat="1">
      <c r="A121" s="14"/>
      <c r="B121" s="237"/>
      <c r="C121" s="238"/>
      <c r="D121" s="219" t="s">
        <v>139</v>
      </c>
      <c r="E121" s="239" t="s">
        <v>19</v>
      </c>
      <c r="F121" s="240" t="s">
        <v>214</v>
      </c>
      <c r="G121" s="238"/>
      <c r="H121" s="241">
        <v>220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139</v>
      </c>
      <c r="AU121" s="247" t="s">
        <v>84</v>
      </c>
      <c r="AV121" s="14" t="s">
        <v>133</v>
      </c>
      <c r="AW121" s="14" t="s">
        <v>35</v>
      </c>
      <c r="AX121" s="14" t="s">
        <v>82</v>
      </c>
      <c r="AY121" s="247" t="s">
        <v>126</v>
      </c>
    </row>
    <row r="122" s="2" customFormat="1" ht="16.5" customHeight="1">
      <c r="A122" s="39"/>
      <c r="B122" s="40"/>
      <c r="C122" s="205" t="s">
        <v>199</v>
      </c>
      <c r="D122" s="205" t="s">
        <v>128</v>
      </c>
      <c r="E122" s="207" t="s">
        <v>548</v>
      </c>
      <c r="F122" s="208" t="s">
        <v>549</v>
      </c>
      <c r="G122" s="209" t="s">
        <v>362</v>
      </c>
      <c r="H122" s="210">
        <v>50</v>
      </c>
      <c r="I122" s="211"/>
      <c r="J122" s="212">
        <f>ROUND(I122*H122,2)</f>
        <v>0</v>
      </c>
      <c r="K122" s="208" t="s">
        <v>132</v>
      </c>
      <c r="L122" s="45"/>
      <c r="M122" s="213" t="s">
        <v>19</v>
      </c>
      <c r="N122" s="214" t="s">
        <v>45</v>
      </c>
      <c r="O122" s="85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7" t="s">
        <v>133</v>
      </c>
      <c r="AT122" s="217" t="s">
        <v>128</v>
      </c>
      <c r="AU122" s="217" t="s">
        <v>84</v>
      </c>
      <c r="AY122" s="18" t="s">
        <v>126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8" t="s">
        <v>82</v>
      </c>
      <c r="BK122" s="218">
        <f>ROUND(I122*H122,2)</f>
        <v>0</v>
      </c>
      <c r="BL122" s="18" t="s">
        <v>133</v>
      </c>
      <c r="BM122" s="217" t="s">
        <v>550</v>
      </c>
    </row>
    <row r="123" s="2" customFormat="1">
      <c r="A123" s="39"/>
      <c r="B123" s="40"/>
      <c r="C123" s="41"/>
      <c r="D123" s="219" t="s">
        <v>135</v>
      </c>
      <c r="E123" s="41"/>
      <c r="F123" s="220" t="s">
        <v>551</v>
      </c>
      <c r="G123" s="41"/>
      <c r="H123" s="41"/>
      <c r="I123" s="221"/>
      <c r="J123" s="41"/>
      <c r="K123" s="41"/>
      <c r="L123" s="45"/>
      <c r="M123" s="222"/>
      <c r="N123" s="223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135</v>
      </c>
      <c r="AU123" s="18" t="s">
        <v>84</v>
      </c>
    </row>
    <row r="124" s="2" customFormat="1">
      <c r="A124" s="39"/>
      <c r="B124" s="40"/>
      <c r="C124" s="41"/>
      <c r="D124" s="224" t="s">
        <v>137</v>
      </c>
      <c r="E124" s="41"/>
      <c r="F124" s="225" t="s">
        <v>552</v>
      </c>
      <c r="G124" s="41"/>
      <c r="H124" s="41"/>
      <c r="I124" s="221"/>
      <c r="J124" s="41"/>
      <c r="K124" s="41"/>
      <c r="L124" s="45"/>
      <c r="M124" s="222"/>
      <c r="N124" s="223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137</v>
      </c>
      <c r="AU124" s="18" t="s">
        <v>84</v>
      </c>
    </row>
    <row r="125" s="2" customFormat="1" ht="16.5" customHeight="1">
      <c r="A125" s="39"/>
      <c r="B125" s="40"/>
      <c r="C125" s="248" t="s">
        <v>206</v>
      </c>
      <c r="D125" s="248" t="s">
        <v>215</v>
      </c>
      <c r="E125" s="250" t="s">
        <v>553</v>
      </c>
      <c r="F125" s="251" t="s">
        <v>554</v>
      </c>
      <c r="G125" s="252" t="s">
        <v>362</v>
      </c>
      <c r="H125" s="253">
        <v>50</v>
      </c>
      <c r="I125" s="254"/>
      <c r="J125" s="255">
        <f>ROUND(I125*H125,2)</f>
        <v>0</v>
      </c>
      <c r="K125" s="251" t="s">
        <v>555</v>
      </c>
      <c r="L125" s="256"/>
      <c r="M125" s="257" t="s">
        <v>19</v>
      </c>
      <c r="N125" s="258" t="s">
        <v>45</v>
      </c>
      <c r="O125" s="85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7" t="s">
        <v>184</v>
      </c>
      <c r="AT125" s="217" t="s">
        <v>215</v>
      </c>
      <c r="AU125" s="217" t="s">
        <v>84</v>
      </c>
      <c r="AY125" s="18" t="s">
        <v>126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8" t="s">
        <v>82</v>
      </c>
      <c r="BK125" s="218">
        <f>ROUND(I125*H125,2)</f>
        <v>0</v>
      </c>
      <c r="BL125" s="18" t="s">
        <v>133</v>
      </c>
      <c r="BM125" s="217" t="s">
        <v>556</v>
      </c>
    </row>
    <row r="126" s="2" customFormat="1">
      <c r="A126" s="39"/>
      <c r="B126" s="40"/>
      <c r="C126" s="41"/>
      <c r="D126" s="219" t="s">
        <v>135</v>
      </c>
      <c r="E126" s="41"/>
      <c r="F126" s="220" t="s">
        <v>554</v>
      </c>
      <c r="G126" s="41"/>
      <c r="H126" s="41"/>
      <c r="I126" s="221"/>
      <c r="J126" s="41"/>
      <c r="K126" s="41"/>
      <c r="L126" s="45"/>
      <c r="M126" s="222"/>
      <c r="N126" s="223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135</v>
      </c>
      <c r="AU126" s="18" t="s">
        <v>84</v>
      </c>
    </row>
    <row r="127" s="13" customFormat="1">
      <c r="A127" s="13"/>
      <c r="B127" s="226"/>
      <c r="C127" s="227"/>
      <c r="D127" s="219" t="s">
        <v>139</v>
      </c>
      <c r="E127" s="228" t="s">
        <v>19</v>
      </c>
      <c r="F127" s="229" t="s">
        <v>557</v>
      </c>
      <c r="G127" s="227"/>
      <c r="H127" s="230">
        <v>50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139</v>
      </c>
      <c r="AU127" s="236" t="s">
        <v>84</v>
      </c>
      <c r="AV127" s="13" t="s">
        <v>84</v>
      </c>
      <c r="AW127" s="13" t="s">
        <v>35</v>
      </c>
      <c r="AX127" s="13" t="s">
        <v>82</v>
      </c>
      <c r="AY127" s="236" t="s">
        <v>126</v>
      </c>
    </row>
    <row r="128" s="2" customFormat="1" ht="21.75" customHeight="1">
      <c r="A128" s="39"/>
      <c r="B128" s="40"/>
      <c r="C128" s="205" t="s">
        <v>8</v>
      </c>
      <c r="D128" s="205" t="s">
        <v>128</v>
      </c>
      <c r="E128" s="207" t="s">
        <v>558</v>
      </c>
      <c r="F128" s="208" t="s">
        <v>559</v>
      </c>
      <c r="G128" s="209" t="s">
        <v>131</v>
      </c>
      <c r="H128" s="210">
        <v>4609.5</v>
      </c>
      <c r="I128" s="211"/>
      <c r="J128" s="212">
        <f>ROUND(I128*H128,2)</f>
        <v>0</v>
      </c>
      <c r="K128" s="208" t="s">
        <v>132</v>
      </c>
      <c r="L128" s="45"/>
      <c r="M128" s="213" t="s">
        <v>19</v>
      </c>
      <c r="N128" s="214" t="s">
        <v>45</v>
      </c>
      <c r="O128" s="85"/>
      <c r="P128" s="215">
        <f>O128*H128</f>
        <v>0</v>
      </c>
      <c r="Q128" s="215">
        <v>3.3000000000000002E-06</v>
      </c>
      <c r="R128" s="215">
        <f>Q128*H128</f>
        <v>0.01521135</v>
      </c>
      <c r="S128" s="215">
        <v>0</v>
      </c>
      <c r="T128" s="21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7" t="s">
        <v>133</v>
      </c>
      <c r="AT128" s="217" t="s">
        <v>128</v>
      </c>
      <c r="AU128" s="217" t="s">
        <v>84</v>
      </c>
      <c r="AY128" s="18" t="s">
        <v>126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8" t="s">
        <v>82</v>
      </c>
      <c r="BK128" s="218">
        <f>ROUND(I128*H128,2)</f>
        <v>0</v>
      </c>
      <c r="BL128" s="18" t="s">
        <v>133</v>
      </c>
      <c r="BM128" s="217" t="s">
        <v>560</v>
      </c>
    </row>
    <row r="129" s="2" customFormat="1">
      <c r="A129" s="39"/>
      <c r="B129" s="40"/>
      <c r="C129" s="41"/>
      <c r="D129" s="219" t="s">
        <v>135</v>
      </c>
      <c r="E129" s="41"/>
      <c r="F129" s="220" t="s">
        <v>561</v>
      </c>
      <c r="G129" s="41"/>
      <c r="H129" s="41"/>
      <c r="I129" s="221"/>
      <c r="J129" s="41"/>
      <c r="K129" s="41"/>
      <c r="L129" s="45"/>
      <c r="M129" s="222"/>
      <c r="N129" s="223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135</v>
      </c>
      <c r="AU129" s="18" t="s">
        <v>84</v>
      </c>
    </row>
    <row r="130" s="2" customFormat="1">
      <c r="A130" s="39"/>
      <c r="B130" s="40"/>
      <c r="C130" s="41"/>
      <c r="D130" s="224" t="s">
        <v>137</v>
      </c>
      <c r="E130" s="41"/>
      <c r="F130" s="225" t="s">
        <v>562</v>
      </c>
      <c r="G130" s="41"/>
      <c r="H130" s="41"/>
      <c r="I130" s="221"/>
      <c r="J130" s="41"/>
      <c r="K130" s="41"/>
      <c r="L130" s="45"/>
      <c r="M130" s="222"/>
      <c r="N130" s="223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137</v>
      </c>
      <c r="AU130" s="18" t="s">
        <v>84</v>
      </c>
    </row>
    <row r="131" s="13" customFormat="1">
      <c r="A131" s="13"/>
      <c r="B131" s="226"/>
      <c r="C131" s="227"/>
      <c r="D131" s="219" t="s">
        <v>139</v>
      </c>
      <c r="E131" s="228" t="s">
        <v>19</v>
      </c>
      <c r="F131" s="229" t="s">
        <v>563</v>
      </c>
      <c r="G131" s="227"/>
      <c r="H131" s="230">
        <v>4609.5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139</v>
      </c>
      <c r="AU131" s="236" t="s">
        <v>84</v>
      </c>
      <c r="AV131" s="13" t="s">
        <v>84</v>
      </c>
      <c r="AW131" s="13" t="s">
        <v>35</v>
      </c>
      <c r="AX131" s="13" t="s">
        <v>82</v>
      </c>
      <c r="AY131" s="236" t="s">
        <v>126</v>
      </c>
    </row>
    <row r="132" s="2" customFormat="1" ht="16.5" customHeight="1">
      <c r="A132" s="39"/>
      <c r="B132" s="40"/>
      <c r="C132" s="205" t="s">
        <v>219</v>
      </c>
      <c r="D132" s="205" t="s">
        <v>128</v>
      </c>
      <c r="E132" s="207" t="s">
        <v>564</v>
      </c>
      <c r="F132" s="208" t="s">
        <v>565</v>
      </c>
      <c r="G132" s="209" t="s">
        <v>131</v>
      </c>
      <c r="H132" s="210">
        <v>220</v>
      </c>
      <c r="I132" s="211"/>
      <c r="J132" s="212">
        <f>ROUND(I132*H132,2)</f>
        <v>0</v>
      </c>
      <c r="K132" s="208" t="s">
        <v>132</v>
      </c>
      <c r="L132" s="45"/>
      <c r="M132" s="213" t="s">
        <v>19</v>
      </c>
      <c r="N132" s="214" t="s">
        <v>45</v>
      </c>
      <c r="O132" s="85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7" t="s">
        <v>133</v>
      </c>
      <c r="AT132" s="217" t="s">
        <v>128</v>
      </c>
      <c r="AU132" s="217" t="s">
        <v>84</v>
      </c>
      <c r="AY132" s="18" t="s">
        <v>126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8" t="s">
        <v>82</v>
      </c>
      <c r="BK132" s="218">
        <f>ROUND(I132*H132,2)</f>
        <v>0</v>
      </c>
      <c r="BL132" s="18" t="s">
        <v>133</v>
      </c>
      <c r="BM132" s="217" t="s">
        <v>566</v>
      </c>
    </row>
    <row r="133" s="2" customFormat="1">
      <c r="A133" s="39"/>
      <c r="B133" s="40"/>
      <c r="C133" s="41"/>
      <c r="D133" s="219" t="s">
        <v>135</v>
      </c>
      <c r="E133" s="41"/>
      <c r="F133" s="220" t="s">
        <v>567</v>
      </c>
      <c r="G133" s="41"/>
      <c r="H133" s="41"/>
      <c r="I133" s="221"/>
      <c r="J133" s="41"/>
      <c r="K133" s="41"/>
      <c r="L133" s="45"/>
      <c r="M133" s="222"/>
      <c r="N133" s="223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135</v>
      </c>
      <c r="AU133" s="18" t="s">
        <v>84</v>
      </c>
    </row>
    <row r="134" s="2" customFormat="1">
      <c r="A134" s="39"/>
      <c r="B134" s="40"/>
      <c r="C134" s="41"/>
      <c r="D134" s="224" t="s">
        <v>137</v>
      </c>
      <c r="E134" s="41"/>
      <c r="F134" s="225" t="s">
        <v>568</v>
      </c>
      <c r="G134" s="41"/>
      <c r="H134" s="41"/>
      <c r="I134" s="221"/>
      <c r="J134" s="41"/>
      <c r="K134" s="41"/>
      <c r="L134" s="45"/>
      <c r="M134" s="222"/>
      <c r="N134" s="223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137</v>
      </c>
      <c r="AU134" s="18" t="s">
        <v>84</v>
      </c>
    </row>
    <row r="135" s="13" customFormat="1">
      <c r="A135" s="13"/>
      <c r="B135" s="226"/>
      <c r="C135" s="227"/>
      <c r="D135" s="219" t="s">
        <v>139</v>
      </c>
      <c r="E135" s="228" t="s">
        <v>19</v>
      </c>
      <c r="F135" s="229" t="s">
        <v>512</v>
      </c>
      <c r="G135" s="227"/>
      <c r="H135" s="230">
        <v>160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139</v>
      </c>
      <c r="AU135" s="236" t="s">
        <v>84</v>
      </c>
      <c r="AV135" s="13" t="s">
        <v>84</v>
      </c>
      <c r="AW135" s="13" t="s">
        <v>35</v>
      </c>
      <c r="AX135" s="13" t="s">
        <v>74</v>
      </c>
      <c r="AY135" s="236" t="s">
        <v>126</v>
      </c>
    </row>
    <row r="136" s="13" customFormat="1">
      <c r="A136" s="13"/>
      <c r="B136" s="226"/>
      <c r="C136" s="227"/>
      <c r="D136" s="219" t="s">
        <v>139</v>
      </c>
      <c r="E136" s="228" t="s">
        <v>19</v>
      </c>
      <c r="F136" s="229" t="s">
        <v>513</v>
      </c>
      <c r="G136" s="227"/>
      <c r="H136" s="230">
        <v>60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139</v>
      </c>
      <c r="AU136" s="236" t="s">
        <v>84</v>
      </c>
      <c r="AV136" s="13" t="s">
        <v>84</v>
      </c>
      <c r="AW136" s="13" t="s">
        <v>35</v>
      </c>
      <c r="AX136" s="13" t="s">
        <v>74</v>
      </c>
      <c r="AY136" s="236" t="s">
        <v>126</v>
      </c>
    </row>
    <row r="137" s="14" customFormat="1">
      <c r="A137" s="14"/>
      <c r="B137" s="237"/>
      <c r="C137" s="238"/>
      <c r="D137" s="219" t="s">
        <v>139</v>
      </c>
      <c r="E137" s="239" t="s">
        <v>19</v>
      </c>
      <c r="F137" s="240" t="s">
        <v>214</v>
      </c>
      <c r="G137" s="238"/>
      <c r="H137" s="241">
        <v>220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139</v>
      </c>
      <c r="AU137" s="247" t="s">
        <v>84</v>
      </c>
      <c r="AV137" s="14" t="s">
        <v>133</v>
      </c>
      <c r="AW137" s="14" t="s">
        <v>35</v>
      </c>
      <c r="AX137" s="14" t="s">
        <v>82</v>
      </c>
      <c r="AY137" s="247" t="s">
        <v>126</v>
      </c>
    </row>
    <row r="138" s="2" customFormat="1" ht="16.5" customHeight="1">
      <c r="A138" s="39"/>
      <c r="B138" s="40"/>
      <c r="C138" s="248" t="s">
        <v>226</v>
      </c>
      <c r="D138" s="248" t="s">
        <v>215</v>
      </c>
      <c r="E138" s="250" t="s">
        <v>569</v>
      </c>
      <c r="F138" s="251" t="s">
        <v>570</v>
      </c>
      <c r="G138" s="252" t="s">
        <v>164</v>
      </c>
      <c r="H138" s="253">
        <v>22.66</v>
      </c>
      <c r="I138" s="254"/>
      <c r="J138" s="255">
        <f>ROUND(I138*H138,2)</f>
        <v>0</v>
      </c>
      <c r="K138" s="251" t="s">
        <v>132</v>
      </c>
      <c r="L138" s="256"/>
      <c r="M138" s="257" t="s">
        <v>19</v>
      </c>
      <c r="N138" s="258" t="s">
        <v>45</v>
      </c>
      <c r="O138" s="85"/>
      <c r="P138" s="215">
        <f>O138*H138</f>
        <v>0</v>
      </c>
      <c r="Q138" s="215">
        <v>0.20000000000000001</v>
      </c>
      <c r="R138" s="215">
        <f>Q138*H138</f>
        <v>4.532</v>
      </c>
      <c r="S138" s="215">
        <v>0</v>
      </c>
      <c r="T138" s="21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7" t="s">
        <v>184</v>
      </c>
      <c r="AT138" s="217" t="s">
        <v>215</v>
      </c>
      <c r="AU138" s="217" t="s">
        <v>84</v>
      </c>
      <c r="AY138" s="18" t="s">
        <v>126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8" t="s">
        <v>82</v>
      </c>
      <c r="BK138" s="218">
        <f>ROUND(I138*H138,2)</f>
        <v>0</v>
      </c>
      <c r="BL138" s="18" t="s">
        <v>133</v>
      </c>
      <c r="BM138" s="217" t="s">
        <v>571</v>
      </c>
    </row>
    <row r="139" s="2" customFormat="1">
      <c r="A139" s="39"/>
      <c r="B139" s="40"/>
      <c r="C139" s="41"/>
      <c r="D139" s="219" t="s">
        <v>135</v>
      </c>
      <c r="E139" s="41"/>
      <c r="F139" s="220" t="s">
        <v>570</v>
      </c>
      <c r="G139" s="41"/>
      <c r="H139" s="41"/>
      <c r="I139" s="221"/>
      <c r="J139" s="41"/>
      <c r="K139" s="41"/>
      <c r="L139" s="45"/>
      <c r="M139" s="222"/>
      <c r="N139" s="223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135</v>
      </c>
      <c r="AU139" s="18" t="s">
        <v>84</v>
      </c>
    </row>
    <row r="140" s="13" customFormat="1">
      <c r="A140" s="13"/>
      <c r="B140" s="226"/>
      <c r="C140" s="227"/>
      <c r="D140" s="219" t="s">
        <v>139</v>
      </c>
      <c r="E140" s="227"/>
      <c r="F140" s="229" t="s">
        <v>572</v>
      </c>
      <c r="G140" s="227"/>
      <c r="H140" s="230">
        <v>22.66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139</v>
      </c>
      <c r="AU140" s="236" t="s">
        <v>84</v>
      </c>
      <c r="AV140" s="13" t="s">
        <v>84</v>
      </c>
      <c r="AW140" s="13" t="s">
        <v>4</v>
      </c>
      <c r="AX140" s="13" t="s">
        <v>82</v>
      </c>
      <c r="AY140" s="236" t="s">
        <v>126</v>
      </c>
    </row>
    <row r="141" s="2" customFormat="1" ht="21.75" customHeight="1">
      <c r="A141" s="39"/>
      <c r="B141" s="40"/>
      <c r="C141" s="205" t="s">
        <v>231</v>
      </c>
      <c r="D141" s="205" t="s">
        <v>128</v>
      </c>
      <c r="E141" s="207" t="s">
        <v>573</v>
      </c>
      <c r="F141" s="208" t="s">
        <v>574</v>
      </c>
      <c r="G141" s="209" t="s">
        <v>131</v>
      </c>
      <c r="H141" s="210">
        <v>3073</v>
      </c>
      <c r="I141" s="211"/>
      <c r="J141" s="212">
        <f>ROUND(I141*H141,2)</f>
        <v>0</v>
      </c>
      <c r="K141" s="208" t="s">
        <v>132</v>
      </c>
      <c r="L141" s="45"/>
      <c r="M141" s="213" t="s">
        <v>19</v>
      </c>
      <c r="N141" s="214" t="s">
        <v>45</v>
      </c>
      <c r="O141" s="85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7" t="s">
        <v>133</v>
      </c>
      <c r="AT141" s="217" t="s">
        <v>128</v>
      </c>
      <c r="AU141" s="217" t="s">
        <v>84</v>
      </c>
      <c r="AY141" s="18" t="s">
        <v>126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8" t="s">
        <v>82</v>
      </c>
      <c r="BK141" s="218">
        <f>ROUND(I141*H141,2)</f>
        <v>0</v>
      </c>
      <c r="BL141" s="18" t="s">
        <v>133</v>
      </c>
      <c r="BM141" s="217" t="s">
        <v>575</v>
      </c>
    </row>
    <row r="142" s="2" customFormat="1">
      <c r="A142" s="39"/>
      <c r="B142" s="40"/>
      <c r="C142" s="41"/>
      <c r="D142" s="219" t="s">
        <v>135</v>
      </c>
      <c r="E142" s="41"/>
      <c r="F142" s="220" t="s">
        <v>576</v>
      </c>
      <c r="G142" s="41"/>
      <c r="H142" s="41"/>
      <c r="I142" s="221"/>
      <c r="J142" s="41"/>
      <c r="K142" s="41"/>
      <c r="L142" s="45"/>
      <c r="M142" s="222"/>
      <c r="N142" s="223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135</v>
      </c>
      <c r="AU142" s="18" t="s">
        <v>84</v>
      </c>
    </row>
    <row r="143" s="2" customFormat="1">
      <c r="A143" s="39"/>
      <c r="B143" s="40"/>
      <c r="C143" s="41"/>
      <c r="D143" s="224" t="s">
        <v>137</v>
      </c>
      <c r="E143" s="41"/>
      <c r="F143" s="225" t="s">
        <v>577</v>
      </c>
      <c r="G143" s="41"/>
      <c r="H143" s="41"/>
      <c r="I143" s="221"/>
      <c r="J143" s="41"/>
      <c r="K143" s="41"/>
      <c r="L143" s="45"/>
      <c r="M143" s="222"/>
      <c r="N143" s="223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137</v>
      </c>
      <c r="AU143" s="18" t="s">
        <v>84</v>
      </c>
    </row>
    <row r="144" s="13" customFormat="1">
      <c r="A144" s="13"/>
      <c r="B144" s="226"/>
      <c r="C144" s="227"/>
      <c r="D144" s="219" t="s">
        <v>139</v>
      </c>
      <c r="E144" s="228" t="s">
        <v>19</v>
      </c>
      <c r="F144" s="229" t="s">
        <v>578</v>
      </c>
      <c r="G144" s="227"/>
      <c r="H144" s="230">
        <v>3073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139</v>
      </c>
      <c r="AU144" s="236" t="s">
        <v>84</v>
      </c>
      <c r="AV144" s="13" t="s">
        <v>84</v>
      </c>
      <c r="AW144" s="13" t="s">
        <v>35</v>
      </c>
      <c r="AX144" s="13" t="s">
        <v>82</v>
      </c>
      <c r="AY144" s="236" t="s">
        <v>126</v>
      </c>
    </row>
    <row r="145" s="2" customFormat="1" ht="16.5" customHeight="1">
      <c r="A145" s="39"/>
      <c r="B145" s="40"/>
      <c r="C145" s="205" t="s">
        <v>239</v>
      </c>
      <c r="D145" s="205" t="s">
        <v>128</v>
      </c>
      <c r="E145" s="207" t="s">
        <v>579</v>
      </c>
      <c r="F145" s="208" t="s">
        <v>580</v>
      </c>
      <c r="G145" s="209" t="s">
        <v>131</v>
      </c>
      <c r="H145" s="210">
        <v>220</v>
      </c>
      <c r="I145" s="211"/>
      <c r="J145" s="212">
        <f>ROUND(I145*H145,2)</f>
        <v>0</v>
      </c>
      <c r="K145" s="208" t="s">
        <v>132</v>
      </c>
      <c r="L145" s="45"/>
      <c r="M145" s="213" t="s">
        <v>19</v>
      </c>
      <c r="N145" s="214" t="s">
        <v>45</v>
      </c>
      <c r="O145" s="85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7" t="s">
        <v>133</v>
      </c>
      <c r="AT145" s="217" t="s">
        <v>128</v>
      </c>
      <c r="AU145" s="217" t="s">
        <v>84</v>
      </c>
      <c r="AY145" s="18" t="s">
        <v>126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8" t="s">
        <v>82</v>
      </c>
      <c r="BK145" s="218">
        <f>ROUND(I145*H145,2)</f>
        <v>0</v>
      </c>
      <c r="BL145" s="18" t="s">
        <v>133</v>
      </c>
      <c r="BM145" s="217" t="s">
        <v>581</v>
      </c>
    </row>
    <row r="146" s="2" customFormat="1">
      <c r="A146" s="39"/>
      <c r="B146" s="40"/>
      <c r="C146" s="41"/>
      <c r="D146" s="219" t="s">
        <v>135</v>
      </c>
      <c r="E146" s="41"/>
      <c r="F146" s="220" t="s">
        <v>582</v>
      </c>
      <c r="G146" s="41"/>
      <c r="H146" s="41"/>
      <c r="I146" s="221"/>
      <c r="J146" s="41"/>
      <c r="K146" s="41"/>
      <c r="L146" s="45"/>
      <c r="M146" s="222"/>
      <c r="N146" s="223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135</v>
      </c>
      <c r="AU146" s="18" t="s">
        <v>84</v>
      </c>
    </row>
    <row r="147" s="2" customFormat="1">
      <c r="A147" s="39"/>
      <c r="B147" s="40"/>
      <c r="C147" s="41"/>
      <c r="D147" s="224" t="s">
        <v>137</v>
      </c>
      <c r="E147" s="41"/>
      <c r="F147" s="225" t="s">
        <v>583</v>
      </c>
      <c r="G147" s="41"/>
      <c r="H147" s="41"/>
      <c r="I147" s="221"/>
      <c r="J147" s="41"/>
      <c r="K147" s="41"/>
      <c r="L147" s="45"/>
      <c r="M147" s="222"/>
      <c r="N147" s="223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137</v>
      </c>
      <c r="AU147" s="18" t="s">
        <v>84</v>
      </c>
    </row>
    <row r="148" s="13" customFormat="1">
      <c r="A148" s="13"/>
      <c r="B148" s="226"/>
      <c r="C148" s="227"/>
      <c r="D148" s="219" t="s">
        <v>139</v>
      </c>
      <c r="E148" s="228" t="s">
        <v>19</v>
      </c>
      <c r="F148" s="229" t="s">
        <v>512</v>
      </c>
      <c r="G148" s="227"/>
      <c r="H148" s="230">
        <v>160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139</v>
      </c>
      <c r="AU148" s="236" t="s">
        <v>84</v>
      </c>
      <c r="AV148" s="13" t="s">
        <v>84</v>
      </c>
      <c r="AW148" s="13" t="s">
        <v>35</v>
      </c>
      <c r="AX148" s="13" t="s">
        <v>74</v>
      </c>
      <c r="AY148" s="236" t="s">
        <v>126</v>
      </c>
    </row>
    <row r="149" s="13" customFormat="1">
      <c r="A149" s="13"/>
      <c r="B149" s="226"/>
      <c r="C149" s="227"/>
      <c r="D149" s="219" t="s">
        <v>139</v>
      </c>
      <c r="E149" s="228" t="s">
        <v>19</v>
      </c>
      <c r="F149" s="229" t="s">
        <v>513</v>
      </c>
      <c r="G149" s="227"/>
      <c r="H149" s="230">
        <v>60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139</v>
      </c>
      <c r="AU149" s="236" t="s">
        <v>84</v>
      </c>
      <c r="AV149" s="13" t="s">
        <v>84</v>
      </c>
      <c r="AW149" s="13" t="s">
        <v>35</v>
      </c>
      <c r="AX149" s="13" t="s">
        <v>74</v>
      </c>
      <c r="AY149" s="236" t="s">
        <v>126</v>
      </c>
    </row>
    <row r="150" s="14" customFormat="1">
      <c r="A150" s="14"/>
      <c r="B150" s="237"/>
      <c r="C150" s="238"/>
      <c r="D150" s="219" t="s">
        <v>139</v>
      </c>
      <c r="E150" s="239" t="s">
        <v>19</v>
      </c>
      <c r="F150" s="240" t="s">
        <v>214</v>
      </c>
      <c r="G150" s="238"/>
      <c r="H150" s="241">
        <v>220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139</v>
      </c>
      <c r="AU150" s="247" t="s">
        <v>84</v>
      </c>
      <c r="AV150" s="14" t="s">
        <v>133</v>
      </c>
      <c r="AW150" s="14" t="s">
        <v>35</v>
      </c>
      <c r="AX150" s="14" t="s">
        <v>82</v>
      </c>
      <c r="AY150" s="247" t="s">
        <v>126</v>
      </c>
    </row>
    <row r="151" s="2" customFormat="1" ht="16.5" customHeight="1">
      <c r="A151" s="39"/>
      <c r="B151" s="40"/>
      <c r="C151" s="205" t="s">
        <v>244</v>
      </c>
      <c r="D151" s="205" t="s">
        <v>128</v>
      </c>
      <c r="E151" s="207" t="s">
        <v>584</v>
      </c>
      <c r="F151" s="208" t="s">
        <v>585</v>
      </c>
      <c r="G151" s="209" t="s">
        <v>164</v>
      </c>
      <c r="H151" s="210">
        <v>45</v>
      </c>
      <c r="I151" s="211"/>
      <c r="J151" s="212">
        <f>ROUND(I151*H151,2)</f>
        <v>0</v>
      </c>
      <c r="K151" s="208" t="s">
        <v>132</v>
      </c>
      <c r="L151" s="45"/>
      <c r="M151" s="213" t="s">
        <v>19</v>
      </c>
      <c r="N151" s="214" t="s">
        <v>45</v>
      </c>
      <c r="O151" s="85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7" t="s">
        <v>133</v>
      </c>
      <c r="AT151" s="217" t="s">
        <v>128</v>
      </c>
      <c r="AU151" s="217" t="s">
        <v>84</v>
      </c>
      <c r="AY151" s="18" t="s">
        <v>126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8" t="s">
        <v>82</v>
      </c>
      <c r="BK151" s="218">
        <f>ROUND(I151*H151,2)</f>
        <v>0</v>
      </c>
      <c r="BL151" s="18" t="s">
        <v>133</v>
      </c>
      <c r="BM151" s="217" t="s">
        <v>586</v>
      </c>
    </row>
    <row r="152" s="2" customFormat="1">
      <c r="A152" s="39"/>
      <c r="B152" s="40"/>
      <c r="C152" s="41"/>
      <c r="D152" s="219" t="s">
        <v>135</v>
      </c>
      <c r="E152" s="41"/>
      <c r="F152" s="220" t="s">
        <v>587</v>
      </c>
      <c r="G152" s="41"/>
      <c r="H152" s="41"/>
      <c r="I152" s="221"/>
      <c r="J152" s="41"/>
      <c r="K152" s="41"/>
      <c r="L152" s="45"/>
      <c r="M152" s="222"/>
      <c r="N152" s="223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135</v>
      </c>
      <c r="AU152" s="18" t="s">
        <v>84</v>
      </c>
    </row>
    <row r="153" s="2" customFormat="1">
      <c r="A153" s="39"/>
      <c r="B153" s="40"/>
      <c r="C153" s="41"/>
      <c r="D153" s="224" t="s">
        <v>137</v>
      </c>
      <c r="E153" s="41"/>
      <c r="F153" s="225" t="s">
        <v>588</v>
      </c>
      <c r="G153" s="41"/>
      <c r="H153" s="41"/>
      <c r="I153" s="221"/>
      <c r="J153" s="41"/>
      <c r="K153" s="41"/>
      <c r="L153" s="45"/>
      <c r="M153" s="222"/>
      <c r="N153" s="223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137</v>
      </c>
      <c r="AU153" s="18" t="s">
        <v>84</v>
      </c>
    </row>
    <row r="154" s="13" customFormat="1">
      <c r="A154" s="13"/>
      <c r="B154" s="226"/>
      <c r="C154" s="227"/>
      <c r="D154" s="219" t="s">
        <v>139</v>
      </c>
      <c r="E154" s="228" t="s">
        <v>19</v>
      </c>
      <c r="F154" s="229" t="s">
        <v>589</v>
      </c>
      <c r="G154" s="227"/>
      <c r="H154" s="230">
        <v>45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139</v>
      </c>
      <c r="AU154" s="236" t="s">
        <v>84</v>
      </c>
      <c r="AV154" s="13" t="s">
        <v>84</v>
      </c>
      <c r="AW154" s="13" t="s">
        <v>35</v>
      </c>
      <c r="AX154" s="13" t="s">
        <v>82</v>
      </c>
      <c r="AY154" s="236" t="s">
        <v>126</v>
      </c>
    </row>
    <row r="155" s="2" customFormat="1" ht="16.5" customHeight="1">
      <c r="A155" s="39"/>
      <c r="B155" s="40"/>
      <c r="C155" s="205" t="s">
        <v>252</v>
      </c>
      <c r="D155" s="205" t="s">
        <v>128</v>
      </c>
      <c r="E155" s="207" t="s">
        <v>590</v>
      </c>
      <c r="F155" s="208" t="s">
        <v>591</v>
      </c>
      <c r="G155" s="209" t="s">
        <v>164</v>
      </c>
      <c r="H155" s="210">
        <v>45</v>
      </c>
      <c r="I155" s="211"/>
      <c r="J155" s="212">
        <f>ROUND(I155*H155,2)</f>
        <v>0</v>
      </c>
      <c r="K155" s="208" t="s">
        <v>132</v>
      </c>
      <c r="L155" s="45"/>
      <c r="M155" s="213" t="s">
        <v>19</v>
      </c>
      <c r="N155" s="214" t="s">
        <v>45</v>
      </c>
      <c r="O155" s="85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7" t="s">
        <v>133</v>
      </c>
      <c r="AT155" s="217" t="s">
        <v>128</v>
      </c>
      <c r="AU155" s="217" t="s">
        <v>84</v>
      </c>
      <c r="AY155" s="18" t="s">
        <v>126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8" t="s">
        <v>82</v>
      </c>
      <c r="BK155" s="218">
        <f>ROUND(I155*H155,2)</f>
        <v>0</v>
      </c>
      <c r="BL155" s="18" t="s">
        <v>133</v>
      </c>
      <c r="BM155" s="217" t="s">
        <v>592</v>
      </c>
    </row>
    <row r="156" s="2" customFormat="1">
      <c r="A156" s="39"/>
      <c r="B156" s="40"/>
      <c r="C156" s="41"/>
      <c r="D156" s="219" t="s">
        <v>135</v>
      </c>
      <c r="E156" s="41"/>
      <c r="F156" s="220" t="s">
        <v>593</v>
      </c>
      <c r="G156" s="41"/>
      <c r="H156" s="41"/>
      <c r="I156" s="221"/>
      <c r="J156" s="41"/>
      <c r="K156" s="41"/>
      <c r="L156" s="45"/>
      <c r="M156" s="222"/>
      <c r="N156" s="223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135</v>
      </c>
      <c r="AU156" s="18" t="s">
        <v>84</v>
      </c>
    </row>
    <row r="157" s="2" customFormat="1">
      <c r="A157" s="39"/>
      <c r="B157" s="40"/>
      <c r="C157" s="41"/>
      <c r="D157" s="224" t="s">
        <v>137</v>
      </c>
      <c r="E157" s="41"/>
      <c r="F157" s="225" t="s">
        <v>594</v>
      </c>
      <c r="G157" s="41"/>
      <c r="H157" s="41"/>
      <c r="I157" s="221"/>
      <c r="J157" s="41"/>
      <c r="K157" s="41"/>
      <c r="L157" s="45"/>
      <c r="M157" s="222"/>
      <c r="N157" s="223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137</v>
      </c>
      <c r="AU157" s="18" t="s">
        <v>84</v>
      </c>
    </row>
    <row r="158" s="13" customFormat="1">
      <c r="A158" s="13"/>
      <c r="B158" s="226"/>
      <c r="C158" s="227"/>
      <c r="D158" s="219" t="s">
        <v>139</v>
      </c>
      <c r="E158" s="228" t="s">
        <v>19</v>
      </c>
      <c r="F158" s="229" t="s">
        <v>589</v>
      </c>
      <c r="G158" s="227"/>
      <c r="H158" s="230">
        <v>45</v>
      </c>
      <c r="I158" s="231"/>
      <c r="J158" s="227"/>
      <c r="K158" s="227"/>
      <c r="L158" s="232"/>
      <c r="M158" s="259"/>
      <c r="N158" s="260"/>
      <c r="O158" s="260"/>
      <c r="P158" s="260"/>
      <c r="Q158" s="260"/>
      <c r="R158" s="260"/>
      <c r="S158" s="260"/>
      <c r="T158" s="26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139</v>
      </c>
      <c r="AU158" s="236" t="s">
        <v>84</v>
      </c>
      <c r="AV158" s="13" t="s">
        <v>84</v>
      </c>
      <c r="AW158" s="13" t="s">
        <v>35</v>
      </c>
      <c r="AX158" s="13" t="s">
        <v>82</v>
      </c>
      <c r="AY158" s="236" t="s">
        <v>126</v>
      </c>
    </row>
    <row r="159" s="2" customFormat="1" ht="6.96" customHeight="1">
      <c r="A159" s="39"/>
      <c r="B159" s="60"/>
      <c r="C159" s="61"/>
      <c r="D159" s="61"/>
      <c r="E159" s="61"/>
      <c r="F159" s="61"/>
      <c r="G159" s="61"/>
      <c r="H159" s="61"/>
      <c r="I159" s="61"/>
      <c r="J159" s="61"/>
      <c r="K159" s="61"/>
      <c r="L159" s="45"/>
      <c r="M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</row>
  </sheetData>
  <sheetProtection sheet="1" autoFilter="0" formatColumns="0" formatRows="0" objects="1" scenarios="1" spinCount="100000" saltValue="vLkW4g3fdoEVrKxJonx2DwzikFz1g81YTCBe+LzX3YO4lHgTBP/Jm/Mjz50CCDC2LcxfysluCzlNjraW+fwENQ==" hashValue="YNKIpQ2CZeCoifNfXnshoOTgD/N71/XLdp5SqOqEZsA+nr8IEJcI5qsIB78idM4+aJ85MrD+4uuB6y5yn7fgAw==" algorithmName="SHA-512" password="CC35"/>
  <autoFilter ref="C80:K15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6" r:id="rId1" display="https://podminky.urs.cz/item/CS_URS_2025_01/111151431"/>
    <hyperlink ref="F90" r:id="rId2" display="https://podminky.urs.cz/item/CS_URS_2025_01/119005123"/>
    <hyperlink ref="F96" r:id="rId3" display="https://podminky.urs.cz/item/CS_URS_2025_01/181006111"/>
    <hyperlink ref="F103" r:id="rId4" display="https://podminky.urs.cz/item/CS_URS_2025_01/181411121"/>
    <hyperlink ref="F112" r:id="rId5" display="https://podminky.urs.cz/item/CS_URS_2025_01/183111314"/>
    <hyperlink ref="F118" r:id="rId6" display="https://podminky.urs.cz/item/CS_URS_2025_01/183402131"/>
    <hyperlink ref="F124" r:id="rId7" display="https://podminky.urs.cz/item/CS_URS_2025_01/184102211"/>
    <hyperlink ref="F130" r:id="rId8" display="https://podminky.urs.cz/item/CS_URS_2025_01/184813511"/>
    <hyperlink ref="F134" r:id="rId9" display="https://podminky.urs.cz/item/CS_URS_2025_01/184911421"/>
    <hyperlink ref="F143" r:id="rId10" display="https://podminky.urs.cz/item/CS_URS_2025_01/185804215"/>
    <hyperlink ref="F147" r:id="rId11" display="https://podminky.urs.cz/item/CS_URS_2025_01/185804514"/>
    <hyperlink ref="F153" r:id="rId12" display="https://podminky.urs.cz/item/CS_URS_2025_01/185851121"/>
    <hyperlink ref="F157" r:id="rId13" display="https://podminky.urs.cz/item/CS_URS_2025_01/1858043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inženýrských sítí a komunikace pro rodinné domy v lokalitě Třešňovka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25. 6. 2025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29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ROUND((SUM(BE82:BE93)),  2)</f>
        <v>0</v>
      </c>
      <c r="G33" s="39"/>
      <c r="H33" s="39"/>
      <c r="I33" s="149">
        <v>0.20999999999999999</v>
      </c>
      <c r="J33" s="148">
        <f>ROUND(((SUM(BE82:BE93))*I33),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ROUND((SUM(BF82:BF93)),  2)</f>
        <v>0</v>
      </c>
      <c r="G34" s="39"/>
      <c r="H34" s="39"/>
      <c r="I34" s="149">
        <v>0.12</v>
      </c>
      <c r="J34" s="148">
        <f>ROUND(((SUM(BF82:BF93))*I34),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ROUND((SUM(BG82:BG93)),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ROUND((SUM(BH82:BH93)),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ROUND((SUM(BI82:BI93)),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Výstavba inženýrských sítí a komunikace pro rodinné domy v lokalitě Třešňovka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Kynšperk nad Ohř,í 357 51</v>
      </c>
      <c r="G52" s="41"/>
      <c r="H52" s="41"/>
      <c r="I52" s="33" t="s">
        <v>23</v>
      </c>
      <c r="J52" s="73" t="str">
        <f>IF(J12="","",J12)</f>
        <v>25. 6. 2025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Kynšperk nad Ohří</v>
      </c>
      <c r="G54" s="41"/>
      <c r="H54" s="41"/>
      <c r="I54" s="33" t="s">
        <v>33</v>
      </c>
      <c r="J54" s="37" t="str">
        <f>E21</f>
        <v>Valbek, spol. s r.o.,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101</v>
      </c>
      <c r="D57" s="163"/>
      <c r="E57" s="163"/>
      <c r="F57" s="163"/>
      <c r="G57" s="163"/>
      <c r="H57" s="163"/>
      <c r="I57" s="163"/>
      <c r="J57" s="164" t="s">
        <v>102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103</v>
      </c>
    </row>
    <row r="60" s="9" customFormat="1" ht="24.96" customHeight="1">
      <c r="A60" s="9"/>
      <c r="B60" s="166"/>
      <c r="C60" s="167"/>
      <c r="D60" s="168" t="s">
        <v>109</v>
      </c>
      <c r="E60" s="169"/>
      <c r="F60" s="169"/>
      <c r="G60" s="169"/>
      <c r="H60" s="169"/>
      <c r="I60" s="169"/>
      <c r="J60" s="170">
        <f>J83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110</v>
      </c>
      <c r="E61" s="175"/>
      <c r="F61" s="175"/>
      <c r="G61" s="175"/>
      <c r="H61" s="175"/>
      <c r="I61" s="175"/>
      <c r="J61" s="176">
        <f>J84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595</v>
      </c>
      <c r="E62" s="175"/>
      <c r="F62" s="175"/>
      <c r="G62" s="175"/>
      <c r="H62" s="175"/>
      <c r="I62" s="175"/>
      <c r="J62" s="176">
        <f>J89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111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61" t="str">
        <f>E7</f>
        <v>Výstavba inženýrských sítí a komunikace pro rodinné domy v lokalitě Třešňovka</v>
      </c>
      <c r="F72" s="33"/>
      <c r="G72" s="33"/>
      <c r="H72" s="33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98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VRN - Vedlejší rozpočtové náklady</v>
      </c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>Kynšperk nad Ohř,í 357 51</v>
      </c>
      <c r="G76" s="41"/>
      <c r="H76" s="41"/>
      <c r="I76" s="33" t="s">
        <v>23</v>
      </c>
      <c r="J76" s="73" t="str">
        <f>IF(J12="","",J12)</f>
        <v>25. 6. 2025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41"/>
      <c r="E78" s="41"/>
      <c r="F78" s="28" t="str">
        <f>E15</f>
        <v>Město Kynšperk nad Ohří</v>
      </c>
      <c r="G78" s="41"/>
      <c r="H78" s="41"/>
      <c r="I78" s="33" t="s">
        <v>33</v>
      </c>
      <c r="J78" s="37" t="str">
        <f>E21</f>
        <v>Valbek, spol. s r.o.,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31</v>
      </c>
      <c r="D79" s="41"/>
      <c r="E79" s="41"/>
      <c r="F79" s="28" t="str">
        <f>IF(E18="","",E18)</f>
        <v>Vyplň údaj</v>
      </c>
      <c r="G79" s="41"/>
      <c r="H79" s="41"/>
      <c r="I79" s="33" t="s">
        <v>36</v>
      </c>
      <c r="J79" s="37" t="str">
        <f>E24</f>
        <v xml:space="preserve"> 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78"/>
      <c r="B81" s="179"/>
      <c r="C81" s="180" t="s">
        <v>112</v>
      </c>
      <c r="D81" s="181" t="s">
        <v>59</v>
      </c>
      <c r="E81" s="181" t="s">
        <v>55</v>
      </c>
      <c r="F81" s="181" t="s">
        <v>56</v>
      </c>
      <c r="G81" s="181" t="s">
        <v>113</v>
      </c>
      <c r="H81" s="181" t="s">
        <v>114</v>
      </c>
      <c r="I81" s="181" t="s">
        <v>115</v>
      </c>
      <c r="J81" s="181" t="s">
        <v>102</v>
      </c>
      <c r="K81" s="182" t="s">
        <v>116</v>
      </c>
      <c r="L81" s="183"/>
      <c r="M81" s="93" t="s">
        <v>19</v>
      </c>
      <c r="N81" s="94" t="s">
        <v>44</v>
      </c>
      <c r="O81" s="94" t="s">
        <v>117</v>
      </c>
      <c r="P81" s="94" t="s">
        <v>118</v>
      </c>
      <c r="Q81" s="94" t="s">
        <v>119</v>
      </c>
      <c r="R81" s="94" t="s">
        <v>120</v>
      </c>
      <c r="S81" s="94" t="s">
        <v>121</v>
      </c>
      <c r="T81" s="95" t="s">
        <v>122</v>
      </c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</row>
    <row r="82" s="2" customFormat="1" ht="22.8" customHeight="1">
      <c r="A82" s="39"/>
      <c r="B82" s="40"/>
      <c r="C82" s="100" t="s">
        <v>123</v>
      </c>
      <c r="D82" s="41"/>
      <c r="E82" s="41"/>
      <c r="F82" s="41"/>
      <c r="G82" s="41"/>
      <c r="H82" s="41"/>
      <c r="I82" s="41"/>
      <c r="J82" s="184">
        <f>BK82</f>
        <v>0</v>
      </c>
      <c r="K82" s="41"/>
      <c r="L82" s="45"/>
      <c r="M82" s="96"/>
      <c r="N82" s="185"/>
      <c r="O82" s="97"/>
      <c r="P82" s="186">
        <f>P83</f>
        <v>0</v>
      </c>
      <c r="Q82" s="97"/>
      <c r="R82" s="186">
        <f>R83</f>
        <v>0</v>
      </c>
      <c r="S82" s="97"/>
      <c r="T82" s="187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73</v>
      </c>
      <c r="AU82" s="18" t="s">
        <v>103</v>
      </c>
      <c r="BK82" s="188">
        <f>BK83</f>
        <v>0</v>
      </c>
    </row>
    <row r="83" s="12" customFormat="1" ht="25.92" customHeight="1">
      <c r="A83" s="12"/>
      <c r="B83" s="189"/>
      <c r="C83" s="190"/>
      <c r="D83" s="191" t="s">
        <v>73</v>
      </c>
      <c r="E83" s="192" t="s">
        <v>94</v>
      </c>
      <c r="F83" s="192" t="s">
        <v>95</v>
      </c>
      <c r="G83" s="190"/>
      <c r="H83" s="190"/>
      <c r="I83" s="193"/>
      <c r="J83" s="194">
        <f>BK83</f>
        <v>0</v>
      </c>
      <c r="K83" s="190"/>
      <c r="L83" s="195"/>
      <c r="M83" s="196"/>
      <c r="N83" s="197"/>
      <c r="O83" s="197"/>
      <c r="P83" s="198">
        <f>P84+P89</f>
        <v>0</v>
      </c>
      <c r="Q83" s="197"/>
      <c r="R83" s="198">
        <f>R84+R89</f>
        <v>0</v>
      </c>
      <c r="S83" s="197"/>
      <c r="T83" s="199">
        <f>T84+T89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161</v>
      </c>
      <c r="AT83" s="201" t="s">
        <v>73</v>
      </c>
      <c r="AU83" s="201" t="s">
        <v>74</v>
      </c>
      <c r="AY83" s="200" t="s">
        <v>126</v>
      </c>
      <c r="BK83" s="202">
        <f>BK84+BK89</f>
        <v>0</v>
      </c>
    </row>
    <row r="84" s="12" customFormat="1" ht="22.8" customHeight="1">
      <c r="A84" s="12"/>
      <c r="B84" s="189"/>
      <c r="C84" s="190"/>
      <c r="D84" s="191" t="s">
        <v>73</v>
      </c>
      <c r="E84" s="203" t="s">
        <v>300</v>
      </c>
      <c r="F84" s="203" t="s">
        <v>301</v>
      </c>
      <c r="G84" s="190"/>
      <c r="H84" s="190"/>
      <c r="I84" s="193"/>
      <c r="J84" s="204">
        <f>BK84</f>
        <v>0</v>
      </c>
      <c r="K84" s="190"/>
      <c r="L84" s="195"/>
      <c r="M84" s="196"/>
      <c r="N84" s="197"/>
      <c r="O84" s="197"/>
      <c r="P84" s="198">
        <f>SUM(P85:P88)</f>
        <v>0</v>
      </c>
      <c r="Q84" s="197"/>
      <c r="R84" s="198">
        <f>SUM(R85:R88)</f>
        <v>0</v>
      </c>
      <c r="S84" s="197"/>
      <c r="T84" s="199">
        <f>SUM(T85:T88)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161</v>
      </c>
      <c r="AT84" s="201" t="s">
        <v>73</v>
      </c>
      <c r="AU84" s="201" t="s">
        <v>82</v>
      </c>
      <c r="AY84" s="200" t="s">
        <v>126</v>
      </c>
      <c r="BK84" s="202">
        <f>SUM(BK85:BK88)</f>
        <v>0</v>
      </c>
    </row>
    <row r="85" s="2" customFormat="1" ht="24.15" customHeight="1">
      <c r="A85" s="39"/>
      <c r="B85" s="40"/>
      <c r="C85" s="205" t="s">
        <v>82</v>
      </c>
      <c r="D85" s="205" t="s">
        <v>128</v>
      </c>
      <c r="E85" s="207" t="s">
        <v>596</v>
      </c>
      <c r="F85" s="208" t="s">
        <v>597</v>
      </c>
      <c r="G85" s="209" t="s">
        <v>304</v>
      </c>
      <c r="H85" s="210">
        <v>1</v>
      </c>
      <c r="I85" s="211"/>
      <c r="J85" s="212">
        <f>ROUND(I85*H85,2)</f>
        <v>0</v>
      </c>
      <c r="K85" s="208" t="s">
        <v>598</v>
      </c>
      <c r="L85" s="45"/>
      <c r="M85" s="213" t="s">
        <v>19</v>
      </c>
      <c r="N85" s="214" t="s">
        <v>45</v>
      </c>
      <c r="O85" s="85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7" t="s">
        <v>305</v>
      </c>
      <c r="AT85" s="217" t="s">
        <v>128</v>
      </c>
      <c r="AU85" s="217" t="s">
        <v>84</v>
      </c>
      <c r="AY85" s="18" t="s">
        <v>126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8" t="s">
        <v>82</v>
      </c>
      <c r="BK85" s="218">
        <f>ROUND(I85*H85,2)</f>
        <v>0</v>
      </c>
      <c r="BL85" s="18" t="s">
        <v>305</v>
      </c>
      <c r="BM85" s="217" t="s">
        <v>599</v>
      </c>
    </row>
    <row r="86" s="2" customFormat="1">
      <c r="A86" s="39"/>
      <c r="B86" s="40"/>
      <c r="C86" s="41"/>
      <c r="D86" s="219" t="s">
        <v>135</v>
      </c>
      <c r="E86" s="41"/>
      <c r="F86" s="220" t="s">
        <v>597</v>
      </c>
      <c r="G86" s="41"/>
      <c r="H86" s="41"/>
      <c r="I86" s="221"/>
      <c r="J86" s="41"/>
      <c r="K86" s="41"/>
      <c r="L86" s="45"/>
      <c r="M86" s="222"/>
      <c r="N86" s="223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135</v>
      </c>
      <c r="AU86" s="18" t="s">
        <v>84</v>
      </c>
    </row>
    <row r="87" s="2" customFormat="1">
      <c r="A87" s="39"/>
      <c r="B87" s="40"/>
      <c r="C87" s="41"/>
      <c r="D87" s="224" t="s">
        <v>137</v>
      </c>
      <c r="E87" s="41"/>
      <c r="F87" s="225" t="s">
        <v>600</v>
      </c>
      <c r="G87" s="41"/>
      <c r="H87" s="41"/>
      <c r="I87" s="221"/>
      <c r="J87" s="41"/>
      <c r="K87" s="41"/>
      <c r="L87" s="45"/>
      <c r="M87" s="222"/>
      <c r="N87" s="223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137</v>
      </c>
      <c r="AU87" s="18" t="s">
        <v>84</v>
      </c>
    </row>
    <row r="88" s="13" customFormat="1">
      <c r="A88" s="13"/>
      <c r="B88" s="226"/>
      <c r="C88" s="227"/>
      <c r="D88" s="219" t="s">
        <v>139</v>
      </c>
      <c r="E88" s="228" t="s">
        <v>19</v>
      </c>
      <c r="F88" s="229" t="s">
        <v>601</v>
      </c>
      <c r="G88" s="227"/>
      <c r="H88" s="230">
        <v>1</v>
      </c>
      <c r="I88" s="231"/>
      <c r="J88" s="227"/>
      <c r="K88" s="227"/>
      <c r="L88" s="232"/>
      <c r="M88" s="233"/>
      <c r="N88" s="234"/>
      <c r="O88" s="234"/>
      <c r="P88" s="234"/>
      <c r="Q88" s="234"/>
      <c r="R88" s="234"/>
      <c r="S88" s="234"/>
      <c r="T88" s="235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6" t="s">
        <v>139</v>
      </c>
      <c r="AU88" s="236" t="s">
        <v>84</v>
      </c>
      <c r="AV88" s="13" t="s">
        <v>84</v>
      </c>
      <c r="AW88" s="13" t="s">
        <v>35</v>
      </c>
      <c r="AX88" s="13" t="s">
        <v>82</v>
      </c>
      <c r="AY88" s="236" t="s">
        <v>126</v>
      </c>
    </row>
    <row r="89" s="12" customFormat="1" ht="22.8" customHeight="1">
      <c r="A89" s="12"/>
      <c r="B89" s="189"/>
      <c r="C89" s="190"/>
      <c r="D89" s="191" t="s">
        <v>73</v>
      </c>
      <c r="E89" s="203" t="s">
        <v>602</v>
      </c>
      <c r="F89" s="203" t="s">
        <v>603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SUM(P90:P93)</f>
        <v>0</v>
      </c>
      <c r="Q89" s="197"/>
      <c r="R89" s="198">
        <f>SUM(R90:R93)</f>
        <v>0</v>
      </c>
      <c r="S89" s="197"/>
      <c r="T89" s="199">
        <f>SUM(T90:T93)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161</v>
      </c>
      <c r="AT89" s="201" t="s">
        <v>73</v>
      </c>
      <c r="AU89" s="201" t="s">
        <v>82</v>
      </c>
      <c r="AY89" s="200" t="s">
        <v>126</v>
      </c>
      <c r="BK89" s="202">
        <f>SUM(BK90:BK93)</f>
        <v>0</v>
      </c>
    </row>
    <row r="90" s="2" customFormat="1" ht="24.15" customHeight="1">
      <c r="A90" s="39"/>
      <c r="B90" s="40"/>
      <c r="C90" s="205" t="s">
        <v>84</v>
      </c>
      <c r="D90" s="205" t="s">
        <v>128</v>
      </c>
      <c r="E90" s="207" t="s">
        <v>604</v>
      </c>
      <c r="F90" s="208" t="s">
        <v>605</v>
      </c>
      <c r="G90" s="209" t="s">
        <v>304</v>
      </c>
      <c r="H90" s="210">
        <v>1</v>
      </c>
      <c r="I90" s="211"/>
      <c r="J90" s="212">
        <f>ROUND(I90*H90,2)</f>
        <v>0</v>
      </c>
      <c r="K90" s="208" t="s">
        <v>598</v>
      </c>
      <c r="L90" s="45"/>
      <c r="M90" s="213" t="s">
        <v>19</v>
      </c>
      <c r="N90" s="214" t="s">
        <v>45</v>
      </c>
      <c r="O90" s="85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7" t="s">
        <v>305</v>
      </c>
      <c r="AT90" s="217" t="s">
        <v>128</v>
      </c>
      <c r="AU90" s="217" t="s">
        <v>84</v>
      </c>
      <c r="AY90" s="18" t="s">
        <v>126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8" t="s">
        <v>82</v>
      </c>
      <c r="BK90" s="218">
        <f>ROUND(I90*H90,2)</f>
        <v>0</v>
      </c>
      <c r="BL90" s="18" t="s">
        <v>305</v>
      </c>
      <c r="BM90" s="217" t="s">
        <v>606</v>
      </c>
    </row>
    <row r="91" s="2" customFormat="1">
      <c r="A91" s="39"/>
      <c r="B91" s="40"/>
      <c r="C91" s="41"/>
      <c r="D91" s="219" t="s">
        <v>135</v>
      </c>
      <c r="E91" s="41"/>
      <c r="F91" s="220" t="s">
        <v>605</v>
      </c>
      <c r="G91" s="41"/>
      <c r="H91" s="41"/>
      <c r="I91" s="221"/>
      <c r="J91" s="41"/>
      <c r="K91" s="41"/>
      <c r="L91" s="45"/>
      <c r="M91" s="222"/>
      <c r="N91" s="223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135</v>
      </c>
      <c r="AU91" s="18" t="s">
        <v>84</v>
      </c>
    </row>
    <row r="92" s="2" customFormat="1">
      <c r="A92" s="39"/>
      <c r="B92" s="40"/>
      <c r="C92" s="41"/>
      <c r="D92" s="224" t="s">
        <v>137</v>
      </c>
      <c r="E92" s="41"/>
      <c r="F92" s="225" t="s">
        <v>607</v>
      </c>
      <c r="G92" s="41"/>
      <c r="H92" s="41"/>
      <c r="I92" s="221"/>
      <c r="J92" s="41"/>
      <c r="K92" s="41"/>
      <c r="L92" s="45"/>
      <c r="M92" s="222"/>
      <c r="N92" s="223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137</v>
      </c>
      <c r="AU92" s="18" t="s">
        <v>84</v>
      </c>
    </row>
    <row r="93" s="13" customFormat="1">
      <c r="A93" s="13"/>
      <c r="B93" s="226"/>
      <c r="C93" s="227"/>
      <c r="D93" s="219" t="s">
        <v>139</v>
      </c>
      <c r="E93" s="228" t="s">
        <v>19</v>
      </c>
      <c r="F93" s="229" t="s">
        <v>82</v>
      </c>
      <c r="G93" s="227"/>
      <c r="H93" s="230">
        <v>1</v>
      </c>
      <c r="I93" s="231"/>
      <c r="J93" s="227"/>
      <c r="K93" s="227"/>
      <c r="L93" s="232"/>
      <c r="M93" s="259"/>
      <c r="N93" s="260"/>
      <c r="O93" s="260"/>
      <c r="P93" s="260"/>
      <c r="Q93" s="260"/>
      <c r="R93" s="260"/>
      <c r="S93" s="260"/>
      <c r="T93" s="261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139</v>
      </c>
      <c r="AU93" s="236" t="s">
        <v>84</v>
      </c>
      <c r="AV93" s="13" t="s">
        <v>84</v>
      </c>
      <c r="AW93" s="13" t="s">
        <v>35</v>
      </c>
      <c r="AX93" s="13" t="s">
        <v>82</v>
      </c>
      <c r="AY93" s="236" t="s">
        <v>126</v>
      </c>
    </row>
    <row r="94" s="2" customFormat="1" ht="6.96" customHeight="1">
      <c r="A94" s="39"/>
      <c r="B94" s="60"/>
      <c r="C94" s="61"/>
      <c r="D94" s="61"/>
      <c r="E94" s="61"/>
      <c r="F94" s="61"/>
      <c r="G94" s="61"/>
      <c r="H94" s="61"/>
      <c r="I94" s="61"/>
      <c r="J94" s="61"/>
      <c r="K94" s="61"/>
      <c r="L94" s="45"/>
      <c r="M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</sheetData>
  <sheetProtection sheet="1" autoFilter="0" formatColumns="0" formatRows="0" objects="1" scenarios="1" spinCount="100000" saltValue="OR6GbHiSglPysZJRmGD+8AMvbINhUOYTaq/T5nRjV/tOo1gNNrH94AHCDmO5ZuyfUgVOhJsE23hB9dlM+hnZvw==" hashValue="Jl1gU/+1PWS3S94iPvFI/jNyLemK6+SXvlgh9XF99CY/Y5uNtXZroDiSXTRqyQHRDd2sjv3gyQqevFPb/C7yBA==" algorithmName="SHA-512" password="CC35"/>
  <autoFilter ref="C81:K93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7" r:id="rId1" display="https://podminky.urs.cz/item/CS_URS_2024_02/013002000"/>
    <hyperlink ref="F92" r:id="rId2" display="https://podminky.urs.cz/item/CS_URS_2024_02/03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2" customWidth="1"/>
    <col min="2" max="2" width="1.667969" style="262" customWidth="1"/>
    <col min="3" max="4" width="5" style="262" customWidth="1"/>
    <col min="5" max="5" width="11.66016" style="262" customWidth="1"/>
    <col min="6" max="6" width="9.160156" style="262" customWidth="1"/>
    <col min="7" max="7" width="5" style="262" customWidth="1"/>
    <col min="8" max="8" width="77.83203" style="262" customWidth="1"/>
    <col min="9" max="10" width="20" style="262" customWidth="1"/>
    <col min="11" max="11" width="1.667969" style="262" customWidth="1"/>
  </cols>
  <sheetData>
    <row r="1" s="1" customFormat="1" ht="37.5" customHeight="1"/>
    <row r="2" s="1" customFormat="1" ht="7.5" customHeight="1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="15" customFormat="1" ht="45" customHeight="1">
      <c r="B3" s="266"/>
      <c r="C3" s="267" t="s">
        <v>608</v>
      </c>
      <c r="D3" s="267"/>
      <c r="E3" s="267"/>
      <c r="F3" s="267"/>
      <c r="G3" s="267"/>
      <c r="H3" s="267"/>
      <c r="I3" s="267"/>
      <c r="J3" s="267"/>
      <c r="K3" s="268"/>
    </row>
    <row r="4" s="1" customFormat="1" ht="25.5" customHeight="1">
      <c r="B4" s="269"/>
      <c r="C4" s="270" t="s">
        <v>609</v>
      </c>
      <c r="D4" s="270"/>
      <c r="E4" s="270"/>
      <c r="F4" s="270"/>
      <c r="G4" s="270"/>
      <c r="H4" s="270"/>
      <c r="I4" s="270"/>
      <c r="J4" s="270"/>
      <c r="K4" s="271"/>
    </row>
    <row r="5" s="1" customFormat="1" ht="5.25" customHeight="1">
      <c r="B5" s="269"/>
      <c r="C5" s="272"/>
      <c r="D5" s="272"/>
      <c r="E5" s="272"/>
      <c r="F5" s="272"/>
      <c r="G5" s="272"/>
      <c r="H5" s="272"/>
      <c r="I5" s="272"/>
      <c r="J5" s="272"/>
      <c r="K5" s="271"/>
    </row>
    <row r="6" s="1" customFormat="1" ht="15" customHeight="1">
      <c r="B6" s="269"/>
      <c r="C6" s="273" t="s">
        <v>610</v>
      </c>
      <c r="D6" s="273"/>
      <c r="E6" s="273"/>
      <c r="F6" s="273"/>
      <c r="G6" s="273"/>
      <c r="H6" s="273"/>
      <c r="I6" s="273"/>
      <c r="J6" s="273"/>
      <c r="K6" s="271"/>
    </row>
    <row r="7" s="1" customFormat="1" ht="15" customHeight="1">
      <c r="B7" s="274"/>
      <c r="C7" s="273" t="s">
        <v>611</v>
      </c>
      <c r="D7" s="273"/>
      <c r="E7" s="273"/>
      <c r="F7" s="273"/>
      <c r="G7" s="273"/>
      <c r="H7" s="273"/>
      <c r="I7" s="273"/>
      <c r="J7" s="273"/>
      <c r="K7" s="271"/>
    </row>
    <row r="8" s="1" customFormat="1" ht="12.75" customHeight="1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="1" customFormat="1" ht="15" customHeight="1">
      <c r="B9" s="274"/>
      <c r="C9" s="273" t="s">
        <v>612</v>
      </c>
      <c r="D9" s="273"/>
      <c r="E9" s="273"/>
      <c r="F9" s="273"/>
      <c r="G9" s="273"/>
      <c r="H9" s="273"/>
      <c r="I9" s="273"/>
      <c r="J9" s="273"/>
      <c r="K9" s="271"/>
    </row>
    <row r="10" s="1" customFormat="1" ht="15" customHeight="1">
      <c r="B10" s="274"/>
      <c r="C10" s="273"/>
      <c r="D10" s="273" t="s">
        <v>613</v>
      </c>
      <c r="E10" s="273"/>
      <c r="F10" s="273"/>
      <c r="G10" s="273"/>
      <c r="H10" s="273"/>
      <c r="I10" s="273"/>
      <c r="J10" s="273"/>
      <c r="K10" s="271"/>
    </row>
    <row r="11" s="1" customFormat="1" ht="15" customHeight="1">
      <c r="B11" s="274"/>
      <c r="C11" s="275"/>
      <c r="D11" s="273" t="s">
        <v>614</v>
      </c>
      <c r="E11" s="273"/>
      <c r="F11" s="273"/>
      <c r="G11" s="273"/>
      <c r="H11" s="273"/>
      <c r="I11" s="273"/>
      <c r="J11" s="273"/>
      <c r="K11" s="271"/>
    </row>
    <row r="12" s="1" customFormat="1" ht="15" customHeight="1">
      <c r="B12" s="274"/>
      <c r="C12" s="275"/>
      <c r="D12" s="273"/>
      <c r="E12" s="273"/>
      <c r="F12" s="273"/>
      <c r="G12" s="273"/>
      <c r="H12" s="273"/>
      <c r="I12" s="273"/>
      <c r="J12" s="273"/>
      <c r="K12" s="271"/>
    </row>
    <row r="13" s="1" customFormat="1" ht="15" customHeight="1">
      <c r="B13" s="274"/>
      <c r="C13" s="275"/>
      <c r="D13" s="276" t="s">
        <v>615</v>
      </c>
      <c r="E13" s="273"/>
      <c r="F13" s="273"/>
      <c r="G13" s="273"/>
      <c r="H13" s="273"/>
      <c r="I13" s="273"/>
      <c r="J13" s="273"/>
      <c r="K13" s="271"/>
    </row>
    <row r="14" s="1" customFormat="1" ht="12.75" customHeight="1">
      <c r="B14" s="274"/>
      <c r="C14" s="275"/>
      <c r="D14" s="275"/>
      <c r="E14" s="275"/>
      <c r="F14" s="275"/>
      <c r="G14" s="275"/>
      <c r="H14" s="275"/>
      <c r="I14" s="275"/>
      <c r="J14" s="275"/>
      <c r="K14" s="271"/>
    </row>
    <row r="15" s="1" customFormat="1" ht="15" customHeight="1">
      <c r="B15" s="274"/>
      <c r="C15" s="275"/>
      <c r="D15" s="273" t="s">
        <v>616</v>
      </c>
      <c r="E15" s="273"/>
      <c r="F15" s="273"/>
      <c r="G15" s="273"/>
      <c r="H15" s="273"/>
      <c r="I15" s="273"/>
      <c r="J15" s="273"/>
      <c r="K15" s="271"/>
    </row>
    <row r="16" s="1" customFormat="1" ht="15" customHeight="1">
      <c r="B16" s="274"/>
      <c r="C16" s="275"/>
      <c r="D16" s="273" t="s">
        <v>617</v>
      </c>
      <c r="E16" s="273"/>
      <c r="F16" s="273"/>
      <c r="G16" s="273"/>
      <c r="H16" s="273"/>
      <c r="I16" s="273"/>
      <c r="J16" s="273"/>
      <c r="K16" s="271"/>
    </row>
    <row r="17" s="1" customFormat="1" ht="15" customHeight="1">
      <c r="B17" s="274"/>
      <c r="C17" s="275"/>
      <c r="D17" s="273" t="s">
        <v>618</v>
      </c>
      <c r="E17" s="273"/>
      <c r="F17" s="273"/>
      <c r="G17" s="273"/>
      <c r="H17" s="273"/>
      <c r="I17" s="273"/>
      <c r="J17" s="273"/>
      <c r="K17" s="271"/>
    </row>
    <row r="18" s="1" customFormat="1" ht="15" customHeight="1">
      <c r="B18" s="274"/>
      <c r="C18" s="275"/>
      <c r="D18" s="275"/>
      <c r="E18" s="277" t="s">
        <v>81</v>
      </c>
      <c r="F18" s="273" t="s">
        <v>619</v>
      </c>
      <c r="G18" s="273"/>
      <c r="H18" s="273"/>
      <c r="I18" s="273"/>
      <c r="J18" s="273"/>
      <c r="K18" s="271"/>
    </row>
    <row r="19" s="1" customFormat="1" ht="15" customHeight="1">
      <c r="B19" s="274"/>
      <c r="C19" s="275"/>
      <c r="D19" s="275"/>
      <c r="E19" s="277" t="s">
        <v>620</v>
      </c>
      <c r="F19" s="273" t="s">
        <v>621</v>
      </c>
      <c r="G19" s="273"/>
      <c r="H19" s="273"/>
      <c r="I19" s="273"/>
      <c r="J19" s="273"/>
      <c r="K19" s="271"/>
    </row>
    <row r="20" s="1" customFormat="1" ht="15" customHeight="1">
      <c r="B20" s="274"/>
      <c r="C20" s="275"/>
      <c r="D20" s="275"/>
      <c r="E20" s="277" t="s">
        <v>622</v>
      </c>
      <c r="F20" s="273" t="s">
        <v>623</v>
      </c>
      <c r="G20" s="273"/>
      <c r="H20" s="273"/>
      <c r="I20" s="273"/>
      <c r="J20" s="273"/>
      <c r="K20" s="271"/>
    </row>
    <row r="21" s="1" customFormat="1" ht="15" customHeight="1">
      <c r="B21" s="274"/>
      <c r="C21" s="275"/>
      <c r="D21" s="275"/>
      <c r="E21" s="277" t="s">
        <v>624</v>
      </c>
      <c r="F21" s="273" t="s">
        <v>625</v>
      </c>
      <c r="G21" s="273"/>
      <c r="H21" s="273"/>
      <c r="I21" s="273"/>
      <c r="J21" s="273"/>
      <c r="K21" s="271"/>
    </row>
    <row r="22" s="1" customFormat="1" ht="15" customHeight="1">
      <c r="B22" s="274"/>
      <c r="C22" s="275"/>
      <c r="D22" s="275"/>
      <c r="E22" s="277" t="s">
        <v>626</v>
      </c>
      <c r="F22" s="273" t="s">
        <v>627</v>
      </c>
      <c r="G22" s="273"/>
      <c r="H22" s="273"/>
      <c r="I22" s="273"/>
      <c r="J22" s="273"/>
      <c r="K22" s="271"/>
    </row>
    <row r="23" s="1" customFormat="1" ht="15" customHeight="1">
      <c r="B23" s="274"/>
      <c r="C23" s="275"/>
      <c r="D23" s="275"/>
      <c r="E23" s="277" t="s">
        <v>628</v>
      </c>
      <c r="F23" s="273" t="s">
        <v>629</v>
      </c>
      <c r="G23" s="273"/>
      <c r="H23" s="273"/>
      <c r="I23" s="273"/>
      <c r="J23" s="273"/>
      <c r="K23" s="271"/>
    </row>
    <row r="24" s="1" customFormat="1" ht="12.75" customHeight="1">
      <c r="B24" s="274"/>
      <c r="C24" s="275"/>
      <c r="D24" s="275"/>
      <c r="E24" s="275"/>
      <c r="F24" s="275"/>
      <c r="G24" s="275"/>
      <c r="H24" s="275"/>
      <c r="I24" s="275"/>
      <c r="J24" s="275"/>
      <c r="K24" s="271"/>
    </row>
    <row r="25" s="1" customFormat="1" ht="15" customHeight="1">
      <c r="B25" s="274"/>
      <c r="C25" s="273" t="s">
        <v>630</v>
      </c>
      <c r="D25" s="273"/>
      <c r="E25" s="273"/>
      <c r="F25" s="273"/>
      <c r="G25" s="273"/>
      <c r="H25" s="273"/>
      <c r="I25" s="273"/>
      <c r="J25" s="273"/>
      <c r="K25" s="271"/>
    </row>
    <row r="26" s="1" customFormat="1" ht="15" customHeight="1">
      <c r="B26" s="274"/>
      <c r="C26" s="273" t="s">
        <v>631</v>
      </c>
      <c r="D26" s="273"/>
      <c r="E26" s="273"/>
      <c r="F26" s="273"/>
      <c r="G26" s="273"/>
      <c r="H26" s="273"/>
      <c r="I26" s="273"/>
      <c r="J26" s="273"/>
      <c r="K26" s="271"/>
    </row>
    <row r="27" s="1" customFormat="1" ht="15" customHeight="1">
      <c r="B27" s="274"/>
      <c r="C27" s="273"/>
      <c r="D27" s="273" t="s">
        <v>632</v>
      </c>
      <c r="E27" s="273"/>
      <c r="F27" s="273"/>
      <c r="G27" s="273"/>
      <c r="H27" s="273"/>
      <c r="I27" s="273"/>
      <c r="J27" s="273"/>
      <c r="K27" s="271"/>
    </row>
    <row r="28" s="1" customFormat="1" ht="15" customHeight="1">
      <c r="B28" s="274"/>
      <c r="C28" s="275"/>
      <c r="D28" s="273" t="s">
        <v>633</v>
      </c>
      <c r="E28" s="273"/>
      <c r="F28" s="273"/>
      <c r="G28" s="273"/>
      <c r="H28" s="273"/>
      <c r="I28" s="273"/>
      <c r="J28" s="273"/>
      <c r="K28" s="271"/>
    </row>
    <row r="29" s="1" customFormat="1" ht="12.75" customHeight="1">
      <c r="B29" s="274"/>
      <c r="C29" s="275"/>
      <c r="D29" s="275"/>
      <c r="E29" s="275"/>
      <c r="F29" s="275"/>
      <c r="G29" s="275"/>
      <c r="H29" s="275"/>
      <c r="I29" s="275"/>
      <c r="J29" s="275"/>
      <c r="K29" s="271"/>
    </row>
    <row r="30" s="1" customFormat="1" ht="15" customHeight="1">
      <c r="B30" s="274"/>
      <c r="C30" s="275"/>
      <c r="D30" s="273" t="s">
        <v>634</v>
      </c>
      <c r="E30" s="273"/>
      <c r="F30" s="273"/>
      <c r="G30" s="273"/>
      <c r="H30" s="273"/>
      <c r="I30" s="273"/>
      <c r="J30" s="273"/>
      <c r="K30" s="271"/>
    </row>
    <row r="31" s="1" customFormat="1" ht="15" customHeight="1">
      <c r="B31" s="274"/>
      <c r="C31" s="275"/>
      <c r="D31" s="273" t="s">
        <v>635</v>
      </c>
      <c r="E31" s="273"/>
      <c r="F31" s="273"/>
      <c r="G31" s="273"/>
      <c r="H31" s="273"/>
      <c r="I31" s="273"/>
      <c r="J31" s="273"/>
      <c r="K31" s="271"/>
    </row>
    <row r="32" s="1" customFormat="1" ht="12.75" customHeight="1">
      <c r="B32" s="274"/>
      <c r="C32" s="275"/>
      <c r="D32" s="275"/>
      <c r="E32" s="275"/>
      <c r="F32" s="275"/>
      <c r="G32" s="275"/>
      <c r="H32" s="275"/>
      <c r="I32" s="275"/>
      <c r="J32" s="275"/>
      <c r="K32" s="271"/>
    </row>
    <row r="33" s="1" customFormat="1" ht="15" customHeight="1">
      <c r="B33" s="274"/>
      <c r="C33" s="275"/>
      <c r="D33" s="273" t="s">
        <v>636</v>
      </c>
      <c r="E33" s="273"/>
      <c r="F33" s="273"/>
      <c r="G33" s="273"/>
      <c r="H33" s="273"/>
      <c r="I33" s="273"/>
      <c r="J33" s="273"/>
      <c r="K33" s="271"/>
    </row>
    <row r="34" s="1" customFormat="1" ht="15" customHeight="1">
      <c r="B34" s="274"/>
      <c r="C34" s="275"/>
      <c r="D34" s="273" t="s">
        <v>637</v>
      </c>
      <c r="E34" s="273"/>
      <c r="F34" s="273"/>
      <c r="G34" s="273"/>
      <c r="H34" s="273"/>
      <c r="I34" s="273"/>
      <c r="J34" s="273"/>
      <c r="K34" s="271"/>
    </row>
    <row r="35" s="1" customFormat="1" ht="15" customHeight="1">
      <c r="B35" s="274"/>
      <c r="C35" s="275"/>
      <c r="D35" s="273" t="s">
        <v>638</v>
      </c>
      <c r="E35" s="273"/>
      <c r="F35" s="273"/>
      <c r="G35" s="273"/>
      <c r="H35" s="273"/>
      <c r="I35" s="273"/>
      <c r="J35" s="273"/>
      <c r="K35" s="271"/>
    </row>
    <row r="36" s="1" customFormat="1" ht="15" customHeight="1">
      <c r="B36" s="274"/>
      <c r="C36" s="275"/>
      <c r="D36" s="273"/>
      <c r="E36" s="276" t="s">
        <v>112</v>
      </c>
      <c r="F36" s="273"/>
      <c r="G36" s="273" t="s">
        <v>639</v>
      </c>
      <c r="H36" s="273"/>
      <c r="I36" s="273"/>
      <c r="J36" s="273"/>
      <c r="K36" s="271"/>
    </row>
    <row r="37" s="1" customFormat="1" ht="30.75" customHeight="1">
      <c r="B37" s="274"/>
      <c r="C37" s="275"/>
      <c r="D37" s="273"/>
      <c r="E37" s="276" t="s">
        <v>640</v>
      </c>
      <c r="F37" s="273"/>
      <c r="G37" s="273" t="s">
        <v>641</v>
      </c>
      <c r="H37" s="273"/>
      <c r="I37" s="273"/>
      <c r="J37" s="273"/>
      <c r="K37" s="271"/>
    </row>
    <row r="38" s="1" customFormat="1" ht="15" customHeight="1">
      <c r="B38" s="274"/>
      <c r="C38" s="275"/>
      <c r="D38" s="273"/>
      <c r="E38" s="276" t="s">
        <v>55</v>
      </c>
      <c r="F38" s="273"/>
      <c r="G38" s="273" t="s">
        <v>642</v>
      </c>
      <c r="H38" s="273"/>
      <c r="I38" s="273"/>
      <c r="J38" s="273"/>
      <c r="K38" s="271"/>
    </row>
    <row r="39" s="1" customFormat="1" ht="15" customHeight="1">
      <c r="B39" s="274"/>
      <c r="C39" s="275"/>
      <c r="D39" s="273"/>
      <c r="E39" s="276" t="s">
        <v>56</v>
      </c>
      <c r="F39" s="273"/>
      <c r="G39" s="273" t="s">
        <v>643</v>
      </c>
      <c r="H39" s="273"/>
      <c r="I39" s="273"/>
      <c r="J39" s="273"/>
      <c r="K39" s="271"/>
    </row>
    <row r="40" s="1" customFormat="1" ht="15" customHeight="1">
      <c r="B40" s="274"/>
      <c r="C40" s="275"/>
      <c r="D40" s="273"/>
      <c r="E40" s="276" t="s">
        <v>113</v>
      </c>
      <c r="F40" s="273"/>
      <c r="G40" s="273" t="s">
        <v>644</v>
      </c>
      <c r="H40" s="273"/>
      <c r="I40" s="273"/>
      <c r="J40" s="273"/>
      <c r="K40" s="271"/>
    </row>
    <row r="41" s="1" customFormat="1" ht="15" customHeight="1">
      <c r="B41" s="274"/>
      <c r="C41" s="275"/>
      <c r="D41" s="273"/>
      <c r="E41" s="276" t="s">
        <v>114</v>
      </c>
      <c r="F41" s="273"/>
      <c r="G41" s="273" t="s">
        <v>645</v>
      </c>
      <c r="H41" s="273"/>
      <c r="I41" s="273"/>
      <c r="J41" s="273"/>
      <c r="K41" s="271"/>
    </row>
    <row r="42" s="1" customFormat="1" ht="15" customHeight="1">
      <c r="B42" s="274"/>
      <c r="C42" s="275"/>
      <c r="D42" s="273"/>
      <c r="E42" s="276" t="s">
        <v>646</v>
      </c>
      <c r="F42" s="273"/>
      <c r="G42" s="273" t="s">
        <v>647</v>
      </c>
      <c r="H42" s="273"/>
      <c r="I42" s="273"/>
      <c r="J42" s="273"/>
      <c r="K42" s="271"/>
    </row>
    <row r="43" s="1" customFormat="1" ht="15" customHeight="1">
      <c r="B43" s="274"/>
      <c r="C43" s="275"/>
      <c r="D43" s="273"/>
      <c r="E43" s="276"/>
      <c r="F43" s="273"/>
      <c r="G43" s="273" t="s">
        <v>648</v>
      </c>
      <c r="H43" s="273"/>
      <c r="I43" s="273"/>
      <c r="J43" s="273"/>
      <c r="K43" s="271"/>
    </row>
    <row r="44" s="1" customFormat="1" ht="15" customHeight="1">
      <c r="B44" s="274"/>
      <c r="C44" s="275"/>
      <c r="D44" s="273"/>
      <c r="E44" s="276" t="s">
        <v>649</v>
      </c>
      <c r="F44" s="273"/>
      <c r="G44" s="273" t="s">
        <v>650</v>
      </c>
      <c r="H44" s="273"/>
      <c r="I44" s="273"/>
      <c r="J44" s="273"/>
      <c r="K44" s="271"/>
    </row>
    <row r="45" s="1" customFormat="1" ht="15" customHeight="1">
      <c r="B45" s="274"/>
      <c r="C45" s="275"/>
      <c r="D45" s="273"/>
      <c r="E45" s="276" t="s">
        <v>116</v>
      </c>
      <c r="F45" s="273"/>
      <c r="G45" s="273" t="s">
        <v>651</v>
      </c>
      <c r="H45" s="273"/>
      <c r="I45" s="273"/>
      <c r="J45" s="273"/>
      <c r="K45" s="271"/>
    </row>
    <row r="46" s="1" customFormat="1" ht="12.75" customHeight="1">
      <c r="B46" s="274"/>
      <c r="C46" s="275"/>
      <c r="D46" s="273"/>
      <c r="E46" s="273"/>
      <c r="F46" s="273"/>
      <c r="G46" s="273"/>
      <c r="H46" s="273"/>
      <c r="I46" s="273"/>
      <c r="J46" s="273"/>
      <c r="K46" s="271"/>
    </row>
    <row r="47" s="1" customFormat="1" ht="15" customHeight="1">
      <c r="B47" s="274"/>
      <c r="C47" s="275"/>
      <c r="D47" s="273" t="s">
        <v>652</v>
      </c>
      <c r="E47" s="273"/>
      <c r="F47" s="273"/>
      <c r="G47" s="273"/>
      <c r="H47" s="273"/>
      <c r="I47" s="273"/>
      <c r="J47" s="273"/>
      <c r="K47" s="271"/>
    </row>
    <row r="48" s="1" customFormat="1" ht="15" customHeight="1">
      <c r="B48" s="274"/>
      <c r="C48" s="275"/>
      <c r="D48" s="275"/>
      <c r="E48" s="273" t="s">
        <v>653</v>
      </c>
      <c r="F48" s="273"/>
      <c r="G48" s="273"/>
      <c r="H48" s="273"/>
      <c r="I48" s="273"/>
      <c r="J48" s="273"/>
      <c r="K48" s="271"/>
    </row>
    <row r="49" s="1" customFormat="1" ht="15" customHeight="1">
      <c r="B49" s="274"/>
      <c r="C49" s="275"/>
      <c r="D49" s="275"/>
      <c r="E49" s="273" t="s">
        <v>654</v>
      </c>
      <c r="F49" s="273"/>
      <c r="G49" s="273"/>
      <c r="H49" s="273"/>
      <c r="I49" s="273"/>
      <c r="J49" s="273"/>
      <c r="K49" s="271"/>
    </row>
    <row r="50" s="1" customFormat="1" ht="15" customHeight="1">
      <c r="B50" s="274"/>
      <c r="C50" s="275"/>
      <c r="D50" s="275"/>
      <c r="E50" s="273" t="s">
        <v>655</v>
      </c>
      <c r="F50" s="273"/>
      <c r="G50" s="273"/>
      <c r="H50" s="273"/>
      <c r="I50" s="273"/>
      <c r="J50" s="273"/>
      <c r="K50" s="271"/>
    </row>
    <row r="51" s="1" customFormat="1" ht="15" customHeight="1">
      <c r="B51" s="274"/>
      <c r="C51" s="275"/>
      <c r="D51" s="273" t="s">
        <v>656</v>
      </c>
      <c r="E51" s="273"/>
      <c r="F51" s="273"/>
      <c r="G51" s="273"/>
      <c r="H51" s="273"/>
      <c r="I51" s="273"/>
      <c r="J51" s="273"/>
      <c r="K51" s="271"/>
    </row>
    <row r="52" s="1" customFormat="1" ht="25.5" customHeight="1">
      <c r="B52" s="269"/>
      <c r="C52" s="270" t="s">
        <v>657</v>
      </c>
      <c r="D52" s="270"/>
      <c r="E52" s="270"/>
      <c r="F52" s="270"/>
      <c r="G52" s="270"/>
      <c r="H52" s="270"/>
      <c r="I52" s="270"/>
      <c r="J52" s="270"/>
      <c r="K52" s="271"/>
    </row>
    <row r="53" s="1" customFormat="1" ht="5.25" customHeight="1">
      <c r="B53" s="269"/>
      <c r="C53" s="272"/>
      <c r="D53" s="272"/>
      <c r="E53" s="272"/>
      <c r="F53" s="272"/>
      <c r="G53" s="272"/>
      <c r="H53" s="272"/>
      <c r="I53" s="272"/>
      <c r="J53" s="272"/>
      <c r="K53" s="271"/>
    </row>
    <row r="54" s="1" customFormat="1" ht="15" customHeight="1">
      <c r="B54" s="269"/>
      <c r="C54" s="273" t="s">
        <v>658</v>
      </c>
      <c r="D54" s="273"/>
      <c r="E54" s="273"/>
      <c r="F54" s="273"/>
      <c r="G54" s="273"/>
      <c r="H54" s="273"/>
      <c r="I54" s="273"/>
      <c r="J54" s="273"/>
      <c r="K54" s="271"/>
    </row>
    <row r="55" s="1" customFormat="1" ht="15" customHeight="1">
      <c r="B55" s="269"/>
      <c r="C55" s="273" t="s">
        <v>659</v>
      </c>
      <c r="D55" s="273"/>
      <c r="E55" s="273"/>
      <c r="F55" s="273"/>
      <c r="G55" s="273"/>
      <c r="H55" s="273"/>
      <c r="I55" s="273"/>
      <c r="J55" s="273"/>
      <c r="K55" s="271"/>
    </row>
    <row r="56" s="1" customFormat="1" ht="12.75" customHeight="1">
      <c r="B56" s="269"/>
      <c r="C56" s="273"/>
      <c r="D56" s="273"/>
      <c r="E56" s="273"/>
      <c r="F56" s="273"/>
      <c r="G56" s="273"/>
      <c r="H56" s="273"/>
      <c r="I56" s="273"/>
      <c r="J56" s="273"/>
      <c r="K56" s="271"/>
    </row>
    <row r="57" s="1" customFormat="1" ht="15" customHeight="1">
      <c r="B57" s="269"/>
      <c r="C57" s="273" t="s">
        <v>660</v>
      </c>
      <c r="D57" s="273"/>
      <c r="E57" s="273"/>
      <c r="F57" s="273"/>
      <c r="G57" s="273"/>
      <c r="H57" s="273"/>
      <c r="I57" s="273"/>
      <c r="J57" s="273"/>
      <c r="K57" s="271"/>
    </row>
    <row r="58" s="1" customFormat="1" ht="15" customHeight="1">
      <c r="B58" s="269"/>
      <c r="C58" s="275"/>
      <c r="D58" s="273" t="s">
        <v>661</v>
      </c>
      <c r="E58" s="273"/>
      <c r="F58" s="273"/>
      <c r="G58" s="273"/>
      <c r="H58" s="273"/>
      <c r="I58" s="273"/>
      <c r="J58" s="273"/>
      <c r="K58" s="271"/>
    </row>
    <row r="59" s="1" customFormat="1" ht="15" customHeight="1">
      <c r="B59" s="269"/>
      <c r="C59" s="275"/>
      <c r="D59" s="273" t="s">
        <v>662</v>
      </c>
      <c r="E59" s="273"/>
      <c r="F59" s="273"/>
      <c r="G59" s="273"/>
      <c r="H59" s="273"/>
      <c r="I59" s="273"/>
      <c r="J59" s="273"/>
      <c r="K59" s="271"/>
    </row>
    <row r="60" s="1" customFormat="1" ht="15" customHeight="1">
      <c r="B60" s="269"/>
      <c r="C60" s="275"/>
      <c r="D60" s="273" t="s">
        <v>663</v>
      </c>
      <c r="E60" s="273"/>
      <c r="F60" s="273"/>
      <c r="G60" s="273"/>
      <c r="H60" s="273"/>
      <c r="I60" s="273"/>
      <c r="J60" s="273"/>
      <c r="K60" s="271"/>
    </row>
    <row r="61" s="1" customFormat="1" ht="15" customHeight="1">
      <c r="B61" s="269"/>
      <c r="C61" s="275"/>
      <c r="D61" s="273" t="s">
        <v>664</v>
      </c>
      <c r="E61" s="273"/>
      <c r="F61" s="273"/>
      <c r="G61" s="273"/>
      <c r="H61" s="273"/>
      <c r="I61" s="273"/>
      <c r="J61" s="273"/>
      <c r="K61" s="271"/>
    </row>
    <row r="62" s="1" customFormat="1" ht="15" customHeight="1">
      <c r="B62" s="269"/>
      <c r="C62" s="275"/>
      <c r="D62" s="278" t="s">
        <v>665</v>
      </c>
      <c r="E62" s="278"/>
      <c r="F62" s="278"/>
      <c r="G62" s="278"/>
      <c r="H62" s="278"/>
      <c r="I62" s="278"/>
      <c r="J62" s="278"/>
      <c r="K62" s="271"/>
    </row>
    <row r="63" s="1" customFormat="1" ht="15" customHeight="1">
      <c r="B63" s="269"/>
      <c r="C63" s="275"/>
      <c r="D63" s="273" t="s">
        <v>666</v>
      </c>
      <c r="E63" s="273"/>
      <c r="F63" s="273"/>
      <c r="G63" s="273"/>
      <c r="H63" s="273"/>
      <c r="I63" s="273"/>
      <c r="J63" s="273"/>
      <c r="K63" s="271"/>
    </row>
    <row r="64" s="1" customFormat="1" ht="12.75" customHeight="1">
      <c r="B64" s="269"/>
      <c r="C64" s="275"/>
      <c r="D64" s="275"/>
      <c r="E64" s="279"/>
      <c r="F64" s="275"/>
      <c r="G64" s="275"/>
      <c r="H64" s="275"/>
      <c r="I64" s="275"/>
      <c r="J64" s="275"/>
      <c r="K64" s="271"/>
    </row>
    <row r="65" s="1" customFormat="1" ht="15" customHeight="1">
      <c r="B65" s="269"/>
      <c r="C65" s="275"/>
      <c r="D65" s="273" t="s">
        <v>667</v>
      </c>
      <c r="E65" s="273"/>
      <c r="F65" s="273"/>
      <c r="G65" s="273"/>
      <c r="H65" s="273"/>
      <c r="I65" s="273"/>
      <c r="J65" s="273"/>
      <c r="K65" s="271"/>
    </row>
    <row r="66" s="1" customFormat="1" ht="15" customHeight="1">
      <c r="B66" s="269"/>
      <c r="C66" s="275"/>
      <c r="D66" s="278" t="s">
        <v>668</v>
      </c>
      <c r="E66" s="278"/>
      <c r="F66" s="278"/>
      <c r="G66" s="278"/>
      <c r="H66" s="278"/>
      <c r="I66" s="278"/>
      <c r="J66" s="278"/>
      <c r="K66" s="271"/>
    </row>
    <row r="67" s="1" customFormat="1" ht="15" customHeight="1">
      <c r="B67" s="269"/>
      <c r="C67" s="275"/>
      <c r="D67" s="273" t="s">
        <v>669</v>
      </c>
      <c r="E67" s="273"/>
      <c r="F67" s="273"/>
      <c r="G67" s="273"/>
      <c r="H67" s="273"/>
      <c r="I67" s="273"/>
      <c r="J67" s="273"/>
      <c r="K67" s="271"/>
    </row>
    <row r="68" s="1" customFormat="1" ht="15" customHeight="1">
      <c r="B68" s="269"/>
      <c r="C68" s="275"/>
      <c r="D68" s="273" t="s">
        <v>670</v>
      </c>
      <c r="E68" s="273"/>
      <c r="F68" s="273"/>
      <c r="G68" s="273"/>
      <c r="H68" s="273"/>
      <c r="I68" s="273"/>
      <c r="J68" s="273"/>
      <c r="K68" s="271"/>
    </row>
    <row r="69" s="1" customFormat="1" ht="15" customHeight="1">
      <c r="B69" s="269"/>
      <c r="C69" s="275"/>
      <c r="D69" s="273" t="s">
        <v>671</v>
      </c>
      <c r="E69" s="273"/>
      <c r="F69" s="273"/>
      <c r="G69" s="273"/>
      <c r="H69" s="273"/>
      <c r="I69" s="273"/>
      <c r="J69" s="273"/>
      <c r="K69" s="271"/>
    </row>
    <row r="70" s="1" customFormat="1" ht="15" customHeight="1">
      <c r="B70" s="269"/>
      <c r="C70" s="275"/>
      <c r="D70" s="273" t="s">
        <v>672</v>
      </c>
      <c r="E70" s="273"/>
      <c r="F70" s="273"/>
      <c r="G70" s="273"/>
      <c r="H70" s="273"/>
      <c r="I70" s="273"/>
      <c r="J70" s="273"/>
      <c r="K70" s="271"/>
    </row>
    <row r="71" s="1" customFormat="1" ht="12.75" customHeight="1">
      <c r="B71" s="280"/>
      <c r="C71" s="281"/>
      <c r="D71" s="281"/>
      <c r="E71" s="281"/>
      <c r="F71" s="281"/>
      <c r="G71" s="281"/>
      <c r="H71" s="281"/>
      <c r="I71" s="281"/>
      <c r="J71" s="281"/>
      <c r="K71" s="282"/>
    </row>
    <row r="72" s="1" customFormat="1" ht="18.75" customHeight="1">
      <c r="B72" s="283"/>
      <c r="C72" s="283"/>
      <c r="D72" s="283"/>
      <c r="E72" s="283"/>
      <c r="F72" s="283"/>
      <c r="G72" s="283"/>
      <c r="H72" s="283"/>
      <c r="I72" s="283"/>
      <c r="J72" s="283"/>
      <c r="K72" s="284"/>
    </row>
    <row r="73" s="1" customFormat="1" ht="18.75" customHeight="1">
      <c r="B73" s="284"/>
      <c r="C73" s="284"/>
      <c r="D73" s="284"/>
      <c r="E73" s="284"/>
      <c r="F73" s="284"/>
      <c r="G73" s="284"/>
      <c r="H73" s="284"/>
      <c r="I73" s="284"/>
      <c r="J73" s="284"/>
      <c r="K73" s="284"/>
    </row>
    <row r="74" s="1" customFormat="1" ht="7.5" customHeight="1">
      <c r="B74" s="285"/>
      <c r="C74" s="286"/>
      <c r="D74" s="286"/>
      <c r="E74" s="286"/>
      <c r="F74" s="286"/>
      <c r="G74" s="286"/>
      <c r="H74" s="286"/>
      <c r="I74" s="286"/>
      <c r="J74" s="286"/>
      <c r="K74" s="287"/>
    </row>
    <row r="75" s="1" customFormat="1" ht="45" customHeight="1">
      <c r="B75" s="288"/>
      <c r="C75" s="289" t="s">
        <v>673</v>
      </c>
      <c r="D75" s="289"/>
      <c r="E75" s="289"/>
      <c r="F75" s="289"/>
      <c r="G75" s="289"/>
      <c r="H75" s="289"/>
      <c r="I75" s="289"/>
      <c r="J75" s="289"/>
      <c r="K75" s="290"/>
    </row>
    <row r="76" s="1" customFormat="1" ht="17.25" customHeight="1">
      <c r="B76" s="288"/>
      <c r="C76" s="291" t="s">
        <v>674</v>
      </c>
      <c r="D76" s="291"/>
      <c r="E76" s="291"/>
      <c r="F76" s="291" t="s">
        <v>675</v>
      </c>
      <c r="G76" s="292"/>
      <c r="H76" s="291" t="s">
        <v>56</v>
      </c>
      <c r="I76" s="291" t="s">
        <v>59</v>
      </c>
      <c r="J76" s="291" t="s">
        <v>676</v>
      </c>
      <c r="K76" s="290"/>
    </row>
    <row r="77" s="1" customFormat="1" ht="17.25" customHeight="1">
      <c r="B77" s="288"/>
      <c r="C77" s="293" t="s">
        <v>677</v>
      </c>
      <c r="D77" s="293"/>
      <c r="E77" s="293"/>
      <c r="F77" s="294" t="s">
        <v>678</v>
      </c>
      <c r="G77" s="295"/>
      <c r="H77" s="293"/>
      <c r="I77" s="293"/>
      <c r="J77" s="293" t="s">
        <v>679</v>
      </c>
      <c r="K77" s="290"/>
    </row>
    <row r="78" s="1" customFormat="1" ht="5.25" customHeight="1">
      <c r="B78" s="288"/>
      <c r="C78" s="296"/>
      <c r="D78" s="296"/>
      <c r="E78" s="296"/>
      <c r="F78" s="296"/>
      <c r="G78" s="297"/>
      <c r="H78" s="296"/>
      <c r="I78" s="296"/>
      <c r="J78" s="296"/>
      <c r="K78" s="290"/>
    </row>
    <row r="79" s="1" customFormat="1" ht="15" customHeight="1">
      <c r="B79" s="288"/>
      <c r="C79" s="276" t="s">
        <v>55</v>
      </c>
      <c r="D79" s="298"/>
      <c r="E79" s="298"/>
      <c r="F79" s="299" t="s">
        <v>680</v>
      </c>
      <c r="G79" s="300"/>
      <c r="H79" s="276" t="s">
        <v>681</v>
      </c>
      <c r="I79" s="276" t="s">
        <v>682</v>
      </c>
      <c r="J79" s="276">
        <v>20</v>
      </c>
      <c r="K79" s="290"/>
    </row>
    <row r="80" s="1" customFormat="1" ht="15" customHeight="1">
      <c r="B80" s="288"/>
      <c r="C80" s="276" t="s">
        <v>683</v>
      </c>
      <c r="D80" s="276"/>
      <c r="E80" s="276"/>
      <c r="F80" s="299" t="s">
        <v>680</v>
      </c>
      <c r="G80" s="300"/>
      <c r="H80" s="276" t="s">
        <v>684</v>
      </c>
      <c r="I80" s="276" t="s">
        <v>682</v>
      </c>
      <c r="J80" s="276">
        <v>120</v>
      </c>
      <c r="K80" s="290"/>
    </row>
    <row r="81" s="1" customFormat="1" ht="15" customHeight="1">
      <c r="B81" s="301"/>
      <c r="C81" s="276" t="s">
        <v>685</v>
      </c>
      <c r="D81" s="276"/>
      <c r="E81" s="276"/>
      <c r="F81" s="299" t="s">
        <v>686</v>
      </c>
      <c r="G81" s="300"/>
      <c r="H81" s="276" t="s">
        <v>687</v>
      </c>
      <c r="I81" s="276" t="s">
        <v>682</v>
      </c>
      <c r="J81" s="276">
        <v>50</v>
      </c>
      <c r="K81" s="290"/>
    </row>
    <row r="82" s="1" customFormat="1" ht="15" customHeight="1">
      <c r="B82" s="301"/>
      <c r="C82" s="276" t="s">
        <v>688</v>
      </c>
      <c r="D82" s="276"/>
      <c r="E82" s="276"/>
      <c r="F82" s="299" t="s">
        <v>680</v>
      </c>
      <c r="G82" s="300"/>
      <c r="H82" s="276" t="s">
        <v>689</v>
      </c>
      <c r="I82" s="276" t="s">
        <v>690</v>
      </c>
      <c r="J82" s="276"/>
      <c r="K82" s="290"/>
    </row>
    <row r="83" s="1" customFormat="1" ht="15" customHeight="1">
      <c r="B83" s="301"/>
      <c r="C83" s="302" t="s">
        <v>691</v>
      </c>
      <c r="D83" s="302"/>
      <c r="E83" s="302"/>
      <c r="F83" s="303" t="s">
        <v>686</v>
      </c>
      <c r="G83" s="302"/>
      <c r="H83" s="302" t="s">
        <v>692</v>
      </c>
      <c r="I83" s="302" t="s">
        <v>682</v>
      </c>
      <c r="J83" s="302">
        <v>15</v>
      </c>
      <c r="K83" s="290"/>
    </row>
    <row r="84" s="1" customFormat="1" ht="15" customHeight="1">
      <c r="B84" s="301"/>
      <c r="C84" s="302" t="s">
        <v>693</v>
      </c>
      <c r="D84" s="302"/>
      <c r="E84" s="302"/>
      <c r="F84" s="303" t="s">
        <v>686</v>
      </c>
      <c r="G84" s="302"/>
      <c r="H84" s="302" t="s">
        <v>694</v>
      </c>
      <c r="I84" s="302" t="s">
        <v>682</v>
      </c>
      <c r="J84" s="302">
        <v>15</v>
      </c>
      <c r="K84" s="290"/>
    </row>
    <row r="85" s="1" customFormat="1" ht="15" customHeight="1">
      <c r="B85" s="301"/>
      <c r="C85" s="302" t="s">
        <v>695</v>
      </c>
      <c r="D85" s="302"/>
      <c r="E85" s="302"/>
      <c r="F85" s="303" t="s">
        <v>686</v>
      </c>
      <c r="G85" s="302"/>
      <c r="H85" s="302" t="s">
        <v>696</v>
      </c>
      <c r="I85" s="302" t="s">
        <v>682</v>
      </c>
      <c r="J85" s="302">
        <v>20</v>
      </c>
      <c r="K85" s="290"/>
    </row>
    <row r="86" s="1" customFormat="1" ht="15" customHeight="1">
      <c r="B86" s="301"/>
      <c r="C86" s="302" t="s">
        <v>697</v>
      </c>
      <c r="D86" s="302"/>
      <c r="E86" s="302"/>
      <c r="F86" s="303" t="s">
        <v>686</v>
      </c>
      <c r="G86" s="302"/>
      <c r="H86" s="302" t="s">
        <v>698</v>
      </c>
      <c r="I86" s="302" t="s">
        <v>682</v>
      </c>
      <c r="J86" s="302">
        <v>20</v>
      </c>
      <c r="K86" s="290"/>
    </row>
    <row r="87" s="1" customFormat="1" ht="15" customHeight="1">
      <c r="B87" s="301"/>
      <c r="C87" s="276" t="s">
        <v>699</v>
      </c>
      <c r="D87" s="276"/>
      <c r="E87" s="276"/>
      <c r="F87" s="299" t="s">
        <v>686</v>
      </c>
      <c r="G87" s="300"/>
      <c r="H87" s="276" t="s">
        <v>700</v>
      </c>
      <c r="I87" s="276" t="s">
        <v>682</v>
      </c>
      <c r="J87" s="276">
        <v>50</v>
      </c>
      <c r="K87" s="290"/>
    </row>
    <row r="88" s="1" customFormat="1" ht="15" customHeight="1">
      <c r="B88" s="301"/>
      <c r="C88" s="276" t="s">
        <v>701</v>
      </c>
      <c r="D88" s="276"/>
      <c r="E88" s="276"/>
      <c r="F88" s="299" t="s">
        <v>686</v>
      </c>
      <c r="G88" s="300"/>
      <c r="H88" s="276" t="s">
        <v>702</v>
      </c>
      <c r="I88" s="276" t="s">
        <v>682</v>
      </c>
      <c r="J88" s="276">
        <v>20</v>
      </c>
      <c r="K88" s="290"/>
    </row>
    <row r="89" s="1" customFormat="1" ht="15" customHeight="1">
      <c r="B89" s="301"/>
      <c r="C89" s="276" t="s">
        <v>703</v>
      </c>
      <c r="D89" s="276"/>
      <c r="E89" s="276"/>
      <c r="F89" s="299" t="s">
        <v>686</v>
      </c>
      <c r="G89" s="300"/>
      <c r="H89" s="276" t="s">
        <v>704</v>
      </c>
      <c r="I89" s="276" t="s">
        <v>682</v>
      </c>
      <c r="J89" s="276">
        <v>20</v>
      </c>
      <c r="K89" s="290"/>
    </row>
    <row r="90" s="1" customFormat="1" ht="15" customHeight="1">
      <c r="B90" s="301"/>
      <c r="C90" s="276" t="s">
        <v>705</v>
      </c>
      <c r="D90" s="276"/>
      <c r="E90" s="276"/>
      <c r="F90" s="299" t="s">
        <v>686</v>
      </c>
      <c r="G90" s="300"/>
      <c r="H90" s="276" t="s">
        <v>706</v>
      </c>
      <c r="I90" s="276" t="s">
        <v>682</v>
      </c>
      <c r="J90" s="276">
        <v>50</v>
      </c>
      <c r="K90" s="290"/>
    </row>
    <row r="91" s="1" customFormat="1" ht="15" customHeight="1">
      <c r="B91" s="301"/>
      <c r="C91" s="276" t="s">
        <v>707</v>
      </c>
      <c r="D91" s="276"/>
      <c r="E91" s="276"/>
      <c r="F91" s="299" t="s">
        <v>686</v>
      </c>
      <c r="G91" s="300"/>
      <c r="H91" s="276" t="s">
        <v>707</v>
      </c>
      <c r="I91" s="276" t="s">
        <v>682</v>
      </c>
      <c r="J91" s="276">
        <v>50</v>
      </c>
      <c r="K91" s="290"/>
    </row>
    <row r="92" s="1" customFormat="1" ht="15" customHeight="1">
      <c r="B92" s="301"/>
      <c r="C92" s="276" t="s">
        <v>708</v>
      </c>
      <c r="D92" s="276"/>
      <c r="E92" s="276"/>
      <c r="F92" s="299" t="s">
        <v>686</v>
      </c>
      <c r="G92" s="300"/>
      <c r="H92" s="276" t="s">
        <v>709</v>
      </c>
      <c r="I92" s="276" t="s">
        <v>682</v>
      </c>
      <c r="J92" s="276">
        <v>255</v>
      </c>
      <c r="K92" s="290"/>
    </row>
    <row r="93" s="1" customFormat="1" ht="15" customHeight="1">
      <c r="B93" s="301"/>
      <c r="C93" s="276" t="s">
        <v>710</v>
      </c>
      <c r="D93" s="276"/>
      <c r="E93" s="276"/>
      <c r="F93" s="299" t="s">
        <v>680</v>
      </c>
      <c r="G93" s="300"/>
      <c r="H93" s="276" t="s">
        <v>711</v>
      </c>
      <c r="I93" s="276" t="s">
        <v>712</v>
      </c>
      <c r="J93" s="276"/>
      <c r="K93" s="290"/>
    </row>
    <row r="94" s="1" customFormat="1" ht="15" customHeight="1">
      <c r="B94" s="301"/>
      <c r="C94" s="276" t="s">
        <v>713</v>
      </c>
      <c r="D94" s="276"/>
      <c r="E94" s="276"/>
      <c r="F94" s="299" t="s">
        <v>680</v>
      </c>
      <c r="G94" s="300"/>
      <c r="H94" s="276" t="s">
        <v>714</v>
      </c>
      <c r="I94" s="276" t="s">
        <v>715</v>
      </c>
      <c r="J94" s="276"/>
      <c r="K94" s="290"/>
    </row>
    <row r="95" s="1" customFormat="1" ht="15" customHeight="1">
      <c r="B95" s="301"/>
      <c r="C95" s="276" t="s">
        <v>716</v>
      </c>
      <c r="D95" s="276"/>
      <c r="E95" s="276"/>
      <c r="F95" s="299" t="s">
        <v>680</v>
      </c>
      <c r="G95" s="300"/>
      <c r="H95" s="276" t="s">
        <v>716</v>
      </c>
      <c r="I95" s="276" t="s">
        <v>715</v>
      </c>
      <c r="J95" s="276"/>
      <c r="K95" s="290"/>
    </row>
    <row r="96" s="1" customFormat="1" ht="15" customHeight="1">
      <c r="B96" s="301"/>
      <c r="C96" s="276" t="s">
        <v>40</v>
      </c>
      <c r="D96" s="276"/>
      <c r="E96" s="276"/>
      <c r="F96" s="299" t="s">
        <v>680</v>
      </c>
      <c r="G96" s="300"/>
      <c r="H96" s="276" t="s">
        <v>717</v>
      </c>
      <c r="I96" s="276" t="s">
        <v>715</v>
      </c>
      <c r="J96" s="276"/>
      <c r="K96" s="290"/>
    </row>
    <row r="97" s="1" customFormat="1" ht="15" customHeight="1">
      <c r="B97" s="301"/>
      <c r="C97" s="276" t="s">
        <v>50</v>
      </c>
      <c r="D97" s="276"/>
      <c r="E97" s="276"/>
      <c r="F97" s="299" t="s">
        <v>680</v>
      </c>
      <c r="G97" s="300"/>
      <c r="H97" s="276" t="s">
        <v>718</v>
      </c>
      <c r="I97" s="276" t="s">
        <v>715</v>
      </c>
      <c r="J97" s="276"/>
      <c r="K97" s="290"/>
    </row>
    <row r="98" s="1" customFormat="1" ht="15" customHeight="1">
      <c r="B98" s="304"/>
      <c r="C98" s="305"/>
      <c r="D98" s="305"/>
      <c r="E98" s="305"/>
      <c r="F98" s="305"/>
      <c r="G98" s="305"/>
      <c r="H98" s="305"/>
      <c r="I98" s="305"/>
      <c r="J98" s="305"/>
      <c r="K98" s="306"/>
    </row>
    <row r="99" s="1" customFormat="1" ht="18.7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7"/>
    </row>
    <row r="100" s="1" customFormat="1" ht="18.75" customHeight="1"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</row>
    <row r="101" s="1" customFormat="1" ht="7.5" customHeight="1">
      <c r="B101" s="285"/>
      <c r="C101" s="286"/>
      <c r="D101" s="286"/>
      <c r="E101" s="286"/>
      <c r="F101" s="286"/>
      <c r="G101" s="286"/>
      <c r="H101" s="286"/>
      <c r="I101" s="286"/>
      <c r="J101" s="286"/>
      <c r="K101" s="287"/>
    </row>
    <row r="102" s="1" customFormat="1" ht="45" customHeight="1">
      <c r="B102" s="288"/>
      <c r="C102" s="289" t="s">
        <v>719</v>
      </c>
      <c r="D102" s="289"/>
      <c r="E102" s="289"/>
      <c r="F102" s="289"/>
      <c r="G102" s="289"/>
      <c r="H102" s="289"/>
      <c r="I102" s="289"/>
      <c r="J102" s="289"/>
      <c r="K102" s="290"/>
    </row>
    <row r="103" s="1" customFormat="1" ht="17.25" customHeight="1">
      <c r="B103" s="288"/>
      <c r="C103" s="291" t="s">
        <v>674</v>
      </c>
      <c r="D103" s="291"/>
      <c r="E103" s="291"/>
      <c r="F103" s="291" t="s">
        <v>675</v>
      </c>
      <c r="G103" s="292"/>
      <c r="H103" s="291" t="s">
        <v>56</v>
      </c>
      <c r="I103" s="291" t="s">
        <v>59</v>
      </c>
      <c r="J103" s="291" t="s">
        <v>676</v>
      </c>
      <c r="K103" s="290"/>
    </row>
    <row r="104" s="1" customFormat="1" ht="17.25" customHeight="1">
      <c r="B104" s="288"/>
      <c r="C104" s="293" t="s">
        <v>677</v>
      </c>
      <c r="D104" s="293"/>
      <c r="E104" s="293"/>
      <c r="F104" s="294" t="s">
        <v>678</v>
      </c>
      <c r="G104" s="295"/>
      <c r="H104" s="293"/>
      <c r="I104" s="293"/>
      <c r="J104" s="293" t="s">
        <v>679</v>
      </c>
      <c r="K104" s="290"/>
    </row>
    <row r="105" s="1" customFormat="1" ht="5.25" customHeight="1">
      <c r="B105" s="288"/>
      <c r="C105" s="291"/>
      <c r="D105" s="291"/>
      <c r="E105" s="291"/>
      <c r="F105" s="291"/>
      <c r="G105" s="309"/>
      <c r="H105" s="291"/>
      <c r="I105" s="291"/>
      <c r="J105" s="291"/>
      <c r="K105" s="290"/>
    </row>
    <row r="106" s="1" customFormat="1" ht="15" customHeight="1">
      <c r="B106" s="288"/>
      <c r="C106" s="276" t="s">
        <v>55</v>
      </c>
      <c r="D106" s="298"/>
      <c r="E106" s="298"/>
      <c r="F106" s="299" t="s">
        <v>680</v>
      </c>
      <c r="G106" s="276"/>
      <c r="H106" s="276" t="s">
        <v>720</v>
      </c>
      <c r="I106" s="276" t="s">
        <v>682</v>
      </c>
      <c r="J106" s="276">
        <v>20</v>
      </c>
      <c r="K106" s="290"/>
    </row>
    <row r="107" s="1" customFormat="1" ht="15" customHeight="1">
      <c r="B107" s="288"/>
      <c r="C107" s="276" t="s">
        <v>683</v>
      </c>
      <c r="D107" s="276"/>
      <c r="E107" s="276"/>
      <c r="F107" s="299" t="s">
        <v>680</v>
      </c>
      <c r="G107" s="276"/>
      <c r="H107" s="276" t="s">
        <v>720</v>
      </c>
      <c r="I107" s="276" t="s">
        <v>682</v>
      </c>
      <c r="J107" s="276">
        <v>120</v>
      </c>
      <c r="K107" s="290"/>
    </row>
    <row r="108" s="1" customFormat="1" ht="15" customHeight="1">
      <c r="B108" s="301"/>
      <c r="C108" s="276" t="s">
        <v>685</v>
      </c>
      <c r="D108" s="276"/>
      <c r="E108" s="276"/>
      <c r="F108" s="299" t="s">
        <v>686</v>
      </c>
      <c r="G108" s="276"/>
      <c r="H108" s="276" t="s">
        <v>720</v>
      </c>
      <c r="I108" s="276" t="s">
        <v>682</v>
      </c>
      <c r="J108" s="276">
        <v>50</v>
      </c>
      <c r="K108" s="290"/>
    </row>
    <row r="109" s="1" customFormat="1" ht="15" customHeight="1">
      <c r="B109" s="301"/>
      <c r="C109" s="276" t="s">
        <v>688</v>
      </c>
      <c r="D109" s="276"/>
      <c r="E109" s="276"/>
      <c r="F109" s="299" t="s">
        <v>680</v>
      </c>
      <c r="G109" s="276"/>
      <c r="H109" s="276" t="s">
        <v>720</v>
      </c>
      <c r="I109" s="276" t="s">
        <v>690</v>
      </c>
      <c r="J109" s="276"/>
      <c r="K109" s="290"/>
    </row>
    <row r="110" s="1" customFormat="1" ht="15" customHeight="1">
      <c r="B110" s="301"/>
      <c r="C110" s="276" t="s">
        <v>699</v>
      </c>
      <c r="D110" s="276"/>
      <c r="E110" s="276"/>
      <c r="F110" s="299" t="s">
        <v>686</v>
      </c>
      <c r="G110" s="276"/>
      <c r="H110" s="276" t="s">
        <v>720</v>
      </c>
      <c r="I110" s="276" t="s">
        <v>682</v>
      </c>
      <c r="J110" s="276">
        <v>50</v>
      </c>
      <c r="K110" s="290"/>
    </row>
    <row r="111" s="1" customFormat="1" ht="15" customHeight="1">
      <c r="B111" s="301"/>
      <c r="C111" s="276" t="s">
        <v>707</v>
      </c>
      <c r="D111" s="276"/>
      <c r="E111" s="276"/>
      <c r="F111" s="299" t="s">
        <v>686</v>
      </c>
      <c r="G111" s="276"/>
      <c r="H111" s="276" t="s">
        <v>720</v>
      </c>
      <c r="I111" s="276" t="s">
        <v>682</v>
      </c>
      <c r="J111" s="276">
        <v>50</v>
      </c>
      <c r="K111" s="290"/>
    </row>
    <row r="112" s="1" customFormat="1" ht="15" customHeight="1">
      <c r="B112" s="301"/>
      <c r="C112" s="276" t="s">
        <v>705</v>
      </c>
      <c r="D112" s="276"/>
      <c r="E112" s="276"/>
      <c r="F112" s="299" t="s">
        <v>686</v>
      </c>
      <c r="G112" s="276"/>
      <c r="H112" s="276" t="s">
        <v>720</v>
      </c>
      <c r="I112" s="276" t="s">
        <v>682</v>
      </c>
      <c r="J112" s="276">
        <v>50</v>
      </c>
      <c r="K112" s="290"/>
    </row>
    <row r="113" s="1" customFormat="1" ht="15" customHeight="1">
      <c r="B113" s="301"/>
      <c r="C113" s="276" t="s">
        <v>55</v>
      </c>
      <c r="D113" s="276"/>
      <c r="E113" s="276"/>
      <c r="F113" s="299" t="s">
        <v>680</v>
      </c>
      <c r="G113" s="276"/>
      <c r="H113" s="276" t="s">
        <v>721</v>
      </c>
      <c r="I113" s="276" t="s">
        <v>682</v>
      </c>
      <c r="J113" s="276">
        <v>20</v>
      </c>
      <c r="K113" s="290"/>
    </row>
    <row r="114" s="1" customFormat="1" ht="15" customHeight="1">
      <c r="B114" s="301"/>
      <c r="C114" s="276" t="s">
        <v>722</v>
      </c>
      <c r="D114" s="276"/>
      <c r="E114" s="276"/>
      <c r="F114" s="299" t="s">
        <v>680</v>
      </c>
      <c r="G114" s="276"/>
      <c r="H114" s="276" t="s">
        <v>723</v>
      </c>
      <c r="I114" s="276" t="s">
        <v>682</v>
      </c>
      <c r="J114" s="276">
        <v>120</v>
      </c>
      <c r="K114" s="290"/>
    </row>
    <row r="115" s="1" customFormat="1" ht="15" customHeight="1">
      <c r="B115" s="301"/>
      <c r="C115" s="276" t="s">
        <v>40</v>
      </c>
      <c r="D115" s="276"/>
      <c r="E115" s="276"/>
      <c r="F115" s="299" t="s">
        <v>680</v>
      </c>
      <c r="G115" s="276"/>
      <c r="H115" s="276" t="s">
        <v>724</v>
      </c>
      <c r="I115" s="276" t="s">
        <v>715</v>
      </c>
      <c r="J115" s="276"/>
      <c r="K115" s="290"/>
    </row>
    <row r="116" s="1" customFormat="1" ht="15" customHeight="1">
      <c r="B116" s="301"/>
      <c r="C116" s="276" t="s">
        <v>50</v>
      </c>
      <c r="D116" s="276"/>
      <c r="E116" s="276"/>
      <c r="F116" s="299" t="s">
        <v>680</v>
      </c>
      <c r="G116" s="276"/>
      <c r="H116" s="276" t="s">
        <v>725</v>
      </c>
      <c r="I116" s="276" t="s">
        <v>715</v>
      </c>
      <c r="J116" s="276"/>
      <c r="K116" s="290"/>
    </row>
    <row r="117" s="1" customFormat="1" ht="15" customHeight="1">
      <c r="B117" s="301"/>
      <c r="C117" s="276" t="s">
        <v>59</v>
      </c>
      <c r="D117" s="276"/>
      <c r="E117" s="276"/>
      <c r="F117" s="299" t="s">
        <v>680</v>
      </c>
      <c r="G117" s="276"/>
      <c r="H117" s="276" t="s">
        <v>726</v>
      </c>
      <c r="I117" s="276" t="s">
        <v>727</v>
      </c>
      <c r="J117" s="276"/>
      <c r="K117" s="290"/>
    </row>
    <row r="118" s="1" customFormat="1" ht="15" customHeight="1">
      <c r="B118" s="304"/>
      <c r="C118" s="310"/>
      <c r="D118" s="310"/>
      <c r="E118" s="310"/>
      <c r="F118" s="310"/>
      <c r="G118" s="310"/>
      <c r="H118" s="310"/>
      <c r="I118" s="310"/>
      <c r="J118" s="310"/>
      <c r="K118" s="306"/>
    </row>
    <row r="119" s="1" customFormat="1" ht="18.75" customHeight="1">
      <c r="B119" s="311"/>
      <c r="C119" s="312"/>
      <c r="D119" s="312"/>
      <c r="E119" s="312"/>
      <c r="F119" s="313"/>
      <c r="G119" s="312"/>
      <c r="H119" s="312"/>
      <c r="I119" s="312"/>
      <c r="J119" s="312"/>
      <c r="K119" s="311"/>
    </row>
    <row r="120" s="1" customFormat="1" ht="18.75" customHeight="1"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</row>
    <row r="121" s="1" customFormat="1" ht="7.5" customHeight="1">
      <c r="B121" s="314"/>
      <c r="C121" s="315"/>
      <c r="D121" s="315"/>
      <c r="E121" s="315"/>
      <c r="F121" s="315"/>
      <c r="G121" s="315"/>
      <c r="H121" s="315"/>
      <c r="I121" s="315"/>
      <c r="J121" s="315"/>
      <c r="K121" s="316"/>
    </row>
    <row r="122" s="1" customFormat="1" ht="45" customHeight="1">
      <c r="B122" s="317"/>
      <c r="C122" s="267" t="s">
        <v>728</v>
      </c>
      <c r="D122" s="267"/>
      <c r="E122" s="267"/>
      <c r="F122" s="267"/>
      <c r="G122" s="267"/>
      <c r="H122" s="267"/>
      <c r="I122" s="267"/>
      <c r="J122" s="267"/>
      <c r="K122" s="318"/>
    </row>
    <row r="123" s="1" customFormat="1" ht="17.25" customHeight="1">
      <c r="B123" s="319"/>
      <c r="C123" s="291" t="s">
        <v>674</v>
      </c>
      <c r="D123" s="291"/>
      <c r="E123" s="291"/>
      <c r="F123" s="291" t="s">
        <v>675</v>
      </c>
      <c r="G123" s="292"/>
      <c r="H123" s="291" t="s">
        <v>56</v>
      </c>
      <c r="I123" s="291" t="s">
        <v>59</v>
      </c>
      <c r="J123" s="291" t="s">
        <v>676</v>
      </c>
      <c r="K123" s="320"/>
    </row>
    <row r="124" s="1" customFormat="1" ht="17.25" customHeight="1">
      <c r="B124" s="319"/>
      <c r="C124" s="293" t="s">
        <v>677</v>
      </c>
      <c r="D124" s="293"/>
      <c r="E124" s="293"/>
      <c r="F124" s="294" t="s">
        <v>678</v>
      </c>
      <c r="G124" s="295"/>
      <c r="H124" s="293"/>
      <c r="I124" s="293"/>
      <c r="J124" s="293" t="s">
        <v>679</v>
      </c>
      <c r="K124" s="320"/>
    </row>
    <row r="125" s="1" customFormat="1" ht="5.25" customHeight="1">
      <c r="B125" s="321"/>
      <c r="C125" s="296"/>
      <c r="D125" s="296"/>
      <c r="E125" s="296"/>
      <c r="F125" s="296"/>
      <c r="G125" s="322"/>
      <c r="H125" s="296"/>
      <c r="I125" s="296"/>
      <c r="J125" s="296"/>
      <c r="K125" s="323"/>
    </row>
    <row r="126" s="1" customFormat="1" ht="15" customHeight="1">
      <c r="B126" s="321"/>
      <c r="C126" s="276" t="s">
        <v>683</v>
      </c>
      <c r="D126" s="298"/>
      <c r="E126" s="298"/>
      <c r="F126" s="299" t="s">
        <v>680</v>
      </c>
      <c r="G126" s="276"/>
      <c r="H126" s="276" t="s">
        <v>720</v>
      </c>
      <c r="I126" s="276" t="s">
        <v>682</v>
      </c>
      <c r="J126" s="276">
        <v>120</v>
      </c>
      <c r="K126" s="324"/>
    </row>
    <row r="127" s="1" customFormat="1" ht="15" customHeight="1">
      <c r="B127" s="321"/>
      <c r="C127" s="276" t="s">
        <v>729</v>
      </c>
      <c r="D127" s="276"/>
      <c r="E127" s="276"/>
      <c r="F127" s="299" t="s">
        <v>680</v>
      </c>
      <c r="G127" s="276"/>
      <c r="H127" s="276" t="s">
        <v>730</v>
      </c>
      <c r="I127" s="276" t="s">
        <v>682</v>
      </c>
      <c r="J127" s="276" t="s">
        <v>731</v>
      </c>
      <c r="K127" s="324"/>
    </row>
    <row r="128" s="1" customFormat="1" ht="15" customHeight="1">
      <c r="B128" s="321"/>
      <c r="C128" s="276" t="s">
        <v>628</v>
      </c>
      <c r="D128" s="276"/>
      <c r="E128" s="276"/>
      <c r="F128" s="299" t="s">
        <v>680</v>
      </c>
      <c r="G128" s="276"/>
      <c r="H128" s="276" t="s">
        <v>732</v>
      </c>
      <c r="I128" s="276" t="s">
        <v>682</v>
      </c>
      <c r="J128" s="276" t="s">
        <v>731</v>
      </c>
      <c r="K128" s="324"/>
    </row>
    <row r="129" s="1" customFormat="1" ht="15" customHeight="1">
      <c r="B129" s="321"/>
      <c r="C129" s="276" t="s">
        <v>691</v>
      </c>
      <c r="D129" s="276"/>
      <c r="E129" s="276"/>
      <c r="F129" s="299" t="s">
        <v>686</v>
      </c>
      <c r="G129" s="276"/>
      <c r="H129" s="276" t="s">
        <v>692</v>
      </c>
      <c r="I129" s="276" t="s">
        <v>682</v>
      </c>
      <c r="J129" s="276">
        <v>15</v>
      </c>
      <c r="K129" s="324"/>
    </row>
    <row r="130" s="1" customFormat="1" ht="15" customHeight="1">
      <c r="B130" s="321"/>
      <c r="C130" s="302" t="s">
        <v>693</v>
      </c>
      <c r="D130" s="302"/>
      <c r="E130" s="302"/>
      <c r="F130" s="303" t="s">
        <v>686</v>
      </c>
      <c r="G130" s="302"/>
      <c r="H130" s="302" t="s">
        <v>694</v>
      </c>
      <c r="I130" s="302" t="s">
        <v>682</v>
      </c>
      <c r="J130" s="302">
        <v>15</v>
      </c>
      <c r="K130" s="324"/>
    </row>
    <row r="131" s="1" customFormat="1" ht="15" customHeight="1">
      <c r="B131" s="321"/>
      <c r="C131" s="302" t="s">
        <v>695</v>
      </c>
      <c r="D131" s="302"/>
      <c r="E131" s="302"/>
      <c r="F131" s="303" t="s">
        <v>686</v>
      </c>
      <c r="G131" s="302"/>
      <c r="H131" s="302" t="s">
        <v>696</v>
      </c>
      <c r="I131" s="302" t="s">
        <v>682</v>
      </c>
      <c r="J131" s="302">
        <v>20</v>
      </c>
      <c r="K131" s="324"/>
    </row>
    <row r="132" s="1" customFormat="1" ht="15" customHeight="1">
      <c r="B132" s="321"/>
      <c r="C132" s="302" t="s">
        <v>697</v>
      </c>
      <c r="D132" s="302"/>
      <c r="E132" s="302"/>
      <c r="F132" s="303" t="s">
        <v>686</v>
      </c>
      <c r="G132" s="302"/>
      <c r="H132" s="302" t="s">
        <v>698</v>
      </c>
      <c r="I132" s="302" t="s">
        <v>682</v>
      </c>
      <c r="J132" s="302">
        <v>20</v>
      </c>
      <c r="K132" s="324"/>
    </row>
    <row r="133" s="1" customFormat="1" ht="15" customHeight="1">
      <c r="B133" s="321"/>
      <c r="C133" s="276" t="s">
        <v>685</v>
      </c>
      <c r="D133" s="276"/>
      <c r="E133" s="276"/>
      <c r="F133" s="299" t="s">
        <v>686</v>
      </c>
      <c r="G133" s="276"/>
      <c r="H133" s="276" t="s">
        <v>720</v>
      </c>
      <c r="I133" s="276" t="s">
        <v>682</v>
      </c>
      <c r="J133" s="276">
        <v>50</v>
      </c>
      <c r="K133" s="324"/>
    </row>
    <row r="134" s="1" customFormat="1" ht="15" customHeight="1">
      <c r="B134" s="321"/>
      <c r="C134" s="276" t="s">
        <v>699</v>
      </c>
      <c r="D134" s="276"/>
      <c r="E134" s="276"/>
      <c r="F134" s="299" t="s">
        <v>686</v>
      </c>
      <c r="G134" s="276"/>
      <c r="H134" s="276" t="s">
        <v>720</v>
      </c>
      <c r="I134" s="276" t="s">
        <v>682</v>
      </c>
      <c r="J134" s="276">
        <v>50</v>
      </c>
      <c r="K134" s="324"/>
    </row>
    <row r="135" s="1" customFormat="1" ht="15" customHeight="1">
      <c r="B135" s="321"/>
      <c r="C135" s="276" t="s">
        <v>705</v>
      </c>
      <c r="D135" s="276"/>
      <c r="E135" s="276"/>
      <c r="F135" s="299" t="s">
        <v>686</v>
      </c>
      <c r="G135" s="276"/>
      <c r="H135" s="276" t="s">
        <v>720</v>
      </c>
      <c r="I135" s="276" t="s">
        <v>682</v>
      </c>
      <c r="J135" s="276">
        <v>50</v>
      </c>
      <c r="K135" s="324"/>
    </row>
    <row r="136" s="1" customFormat="1" ht="15" customHeight="1">
      <c r="B136" s="321"/>
      <c r="C136" s="276" t="s">
        <v>707</v>
      </c>
      <c r="D136" s="276"/>
      <c r="E136" s="276"/>
      <c r="F136" s="299" t="s">
        <v>686</v>
      </c>
      <c r="G136" s="276"/>
      <c r="H136" s="276" t="s">
        <v>720</v>
      </c>
      <c r="I136" s="276" t="s">
        <v>682</v>
      </c>
      <c r="J136" s="276">
        <v>50</v>
      </c>
      <c r="K136" s="324"/>
    </row>
    <row r="137" s="1" customFormat="1" ht="15" customHeight="1">
      <c r="B137" s="321"/>
      <c r="C137" s="276" t="s">
        <v>708</v>
      </c>
      <c r="D137" s="276"/>
      <c r="E137" s="276"/>
      <c r="F137" s="299" t="s">
        <v>686</v>
      </c>
      <c r="G137" s="276"/>
      <c r="H137" s="276" t="s">
        <v>733</v>
      </c>
      <c r="I137" s="276" t="s">
        <v>682</v>
      </c>
      <c r="J137" s="276">
        <v>255</v>
      </c>
      <c r="K137" s="324"/>
    </row>
    <row r="138" s="1" customFormat="1" ht="15" customHeight="1">
      <c r="B138" s="321"/>
      <c r="C138" s="276" t="s">
        <v>710</v>
      </c>
      <c r="D138" s="276"/>
      <c r="E138" s="276"/>
      <c r="F138" s="299" t="s">
        <v>680</v>
      </c>
      <c r="G138" s="276"/>
      <c r="H138" s="276" t="s">
        <v>734</v>
      </c>
      <c r="I138" s="276" t="s">
        <v>712</v>
      </c>
      <c r="J138" s="276"/>
      <c r="K138" s="324"/>
    </row>
    <row r="139" s="1" customFormat="1" ht="15" customHeight="1">
      <c r="B139" s="321"/>
      <c r="C139" s="276" t="s">
        <v>713</v>
      </c>
      <c r="D139" s="276"/>
      <c r="E139" s="276"/>
      <c r="F139" s="299" t="s">
        <v>680</v>
      </c>
      <c r="G139" s="276"/>
      <c r="H139" s="276" t="s">
        <v>735</v>
      </c>
      <c r="I139" s="276" t="s">
        <v>715</v>
      </c>
      <c r="J139" s="276"/>
      <c r="K139" s="324"/>
    </row>
    <row r="140" s="1" customFormat="1" ht="15" customHeight="1">
      <c r="B140" s="321"/>
      <c r="C140" s="276" t="s">
        <v>716</v>
      </c>
      <c r="D140" s="276"/>
      <c r="E140" s="276"/>
      <c r="F140" s="299" t="s">
        <v>680</v>
      </c>
      <c r="G140" s="276"/>
      <c r="H140" s="276" t="s">
        <v>716</v>
      </c>
      <c r="I140" s="276" t="s">
        <v>715</v>
      </c>
      <c r="J140" s="276"/>
      <c r="K140" s="324"/>
    </row>
    <row r="141" s="1" customFormat="1" ht="15" customHeight="1">
      <c r="B141" s="321"/>
      <c r="C141" s="276" t="s">
        <v>40</v>
      </c>
      <c r="D141" s="276"/>
      <c r="E141" s="276"/>
      <c r="F141" s="299" t="s">
        <v>680</v>
      </c>
      <c r="G141" s="276"/>
      <c r="H141" s="276" t="s">
        <v>736</v>
      </c>
      <c r="I141" s="276" t="s">
        <v>715</v>
      </c>
      <c r="J141" s="276"/>
      <c r="K141" s="324"/>
    </row>
    <row r="142" s="1" customFormat="1" ht="15" customHeight="1">
      <c r="B142" s="321"/>
      <c r="C142" s="276" t="s">
        <v>737</v>
      </c>
      <c r="D142" s="276"/>
      <c r="E142" s="276"/>
      <c r="F142" s="299" t="s">
        <v>680</v>
      </c>
      <c r="G142" s="276"/>
      <c r="H142" s="276" t="s">
        <v>738</v>
      </c>
      <c r="I142" s="276" t="s">
        <v>715</v>
      </c>
      <c r="J142" s="276"/>
      <c r="K142" s="324"/>
    </row>
    <row r="143" s="1" customFormat="1" ht="15" customHeight="1">
      <c r="B143" s="325"/>
      <c r="C143" s="326"/>
      <c r="D143" s="326"/>
      <c r="E143" s="326"/>
      <c r="F143" s="326"/>
      <c r="G143" s="326"/>
      <c r="H143" s="326"/>
      <c r="I143" s="326"/>
      <c r="J143" s="326"/>
      <c r="K143" s="327"/>
    </row>
    <row r="144" s="1" customFormat="1" ht="18.75" customHeight="1">
      <c r="B144" s="312"/>
      <c r="C144" s="312"/>
      <c r="D144" s="312"/>
      <c r="E144" s="312"/>
      <c r="F144" s="313"/>
      <c r="G144" s="312"/>
      <c r="H144" s="312"/>
      <c r="I144" s="312"/>
      <c r="J144" s="312"/>
      <c r="K144" s="312"/>
    </row>
    <row r="145" s="1" customFormat="1" ht="18.75" customHeight="1"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</row>
    <row r="146" s="1" customFormat="1" ht="7.5" customHeight="1">
      <c r="B146" s="285"/>
      <c r="C146" s="286"/>
      <c r="D146" s="286"/>
      <c r="E146" s="286"/>
      <c r="F146" s="286"/>
      <c r="G146" s="286"/>
      <c r="H146" s="286"/>
      <c r="I146" s="286"/>
      <c r="J146" s="286"/>
      <c r="K146" s="287"/>
    </row>
    <row r="147" s="1" customFormat="1" ht="45" customHeight="1">
      <c r="B147" s="288"/>
      <c r="C147" s="289" t="s">
        <v>739</v>
      </c>
      <c r="D147" s="289"/>
      <c r="E147" s="289"/>
      <c r="F147" s="289"/>
      <c r="G147" s="289"/>
      <c r="H147" s="289"/>
      <c r="I147" s="289"/>
      <c r="J147" s="289"/>
      <c r="K147" s="290"/>
    </row>
    <row r="148" s="1" customFormat="1" ht="17.25" customHeight="1">
      <c r="B148" s="288"/>
      <c r="C148" s="291" t="s">
        <v>674</v>
      </c>
      <c r="D148" s="291"/>
      <c r="E148" s="291"/>
      <c r="F148" s="291" t="s">
        <v>675</v>
      </c>
      <c r="G148" s="292"/>
      <c r="H148" s="291" t="s">
        <v>56</v>
      </c>
      <c r="I148" s="291" t="s">
        <v>59</v>
      </c>
      <c r="J148" s="291" t="s">
        <v>676</v>
      </c>
      <c r="K148" s="290"/>
    </row>
    <row r="149" s="1" customFormat="1" ht="17.25" customHeight="1">
      <c r="B149" s="288"/>
      <c r="C149" s="293" t="s">
        <v>677</v>
      </c>
      <c r="D149" s="293"/>
      <c r="E149" s="293"/>
      <c r="F149" s="294" t="s">
        <v>678</v>
      </c>
      <c r="G149" s="295"/>
      <c r="H149" s="293"/>
      <c r="I149" s="293"/>
      <c r="J149" s="293" t="s">
        <v>679</v>
      </c>
      <c r="K149" s="290"/>
    </row>
    <row r="150" s="1" customFormat="1" ht="5.25" customHeight="1">
      <c r="B150" s="301"/>
      <c r="C150" s="296"/>
      <c r="D150" s="296"/>
      <c r="E150" s="296"/>
      <c r="F150" s="296"/>
      <c r="G150" s="297"/>
      <c r="H150" s="296"/>
      <c r="I150" s="296"/>
      <c r="J150" s="296"/>
      <c r="K150" s="324"/>
    </row>
    <row r="151" s="1" customFormat="1" ht="15" customHeight="1">
      <c r="B151" s="301"/>
      <c r="C151" s="328" t="s">
        <v>683</v>
      </c>
      <c r="D151" s="276"/>
      <c r="E151" s="276"/>
      <c r="F151" s="329" t="s">
        <v>680</v>
      </c>
      <c r="G151" s="276"/>
      <c r="H151" s="328" t="s">
        <v>720</v>
      </c>
      <c r="I151" s="328" t="s">
        <v>682</v>
      </c>
      <c r="J151" s="328">
        <v>120</v>
      </c>
      <c r="K151" s="324"/>
    </row>
    <row r="152" s="1" customFormat="1" ht="15" customHeight="1">
      <c r="B152" s="301"/>
      <c r="C152" s="328" t="s">
        <v>729</v>
      </c>
      <c r="D152" s="276"/>
      <c r="E152" s="276"/>
      <c r="F152" s="329" t="s">
        <v>680</v>
      </c>
      <c r="G152" s="276"/>
      <c r="H152" s="328" t="s">
        <v>740</v>
      </c>
      <c r="I152" s="328" t="s">
        <v>682</v>
      </c>
      <c r="J152" s="328" t="s">
        <v>731</v>
      </c>
      <c r="K152" s="324"/>
    </row>
    <row r="153" s="1" customFormat="1" ht="15" customHeight="1">
      <c r="B153" s="301"/>
      <c r="C153" s="328" t="s">
        <v>628</v>
      </c>
      <c r="D153" s="276"/>
      <c r="E153" s="276"/>
      <c r="F153" s="329" t="s">
        <v>680</v>
      </c>
      <c r="G153" s="276"/>
      <c r="H153" s="328" t="s">
        <v>741</v>
      </c>
      <c r="I153" s="328" t="s">
        <v>682</v>
      </c>
      <c r="J153" s="328" t="s">
        <v>731</v>
      </c>
      <c r="K153" s="324"/>
    </row>
    <row r="154" s="1" customFormat="1" ht="15" customHeight="1">
      <c r="B154" s="301"/>
      <c r="C154" s="328" t="s">
        <v>685</v>
      </c>
      <c r="D154" s="276"/>
      <c r="E154" s="276"/>
      <c r="F154" s="329" t="s">
        <v>686</v>
      </c>
      <c r="G154" s="276"/>
      <c r="H154" s="328" t="s">
        <v>720</v>
      </c>
      <c r="I154" s="328" t="s">
        <v>682</v>
      </c>
      <c r="J154" s="328">
        <v>50</v>
      </c>
      <c r="K154" s="324"/>
    </row>
    <row r="155" s="1" customFormat="1" ht="15" customHeight="1">
      <c r="B155" s="301"/>
      <c r="C155" s="328" t="s">
        <v>688</v>
      </c>
      <c r="D155" s="276"/>
      <c r="E155" s="276"/>
      <c r="F155" s="329" t="s">
        <v>680</v>
      </c>
      <c r="G155" s="276"/>
      <c r="H155" s="328" t="s">
        <v>720</v>
      </c>
      <c r="I155" s="328" t="s">
        <v>690</v>
      </c>
      <c r="J155" s="328"/>
      <c r="K155" s="324"/>
    </row>
    <row r="156" s="1" customFormat="1" ht="15" customHeight="1">
      <c r="B156" s="301"/>
      <c r="C156" s="328" t="s">
        <v>699</v>
      </c>
      <c r="D156" s="276"/>
      <c r="E156" s="276"/>
      <c r="F156" s="329" t="s">
        <v>686</v>
      </c>
      <c r="G156" s="276"/>
      <c r="H156" s="328" t="s">
        <v>720</v>
      </c>
      <c r="I156" s="328" t="s">
        <v>682</v>
      </c>
      <c r="J156" s="328">
        <v>50</v>
      </c>
      <c r="K156" s="324"/>
    </row>
    <row r="157" s="1" customFormat="1" ht="15" customHeight="1">
      <c r="B157" s="301"/>
      <c r="C157" s="328" t="s">
        <v>707</v>
      </c>
      <c r="D157" s="276"/>
      <c r="E157" s="276"/>
      <c r="F157" s="329" t="s">
        <v>686</v>
      </c>
      <c r="G157" s="276"/>
      <c r="H157" s="328" t="s">
        <v>720</v>
      </c>
      <c r="I157" s="328" t="s">
        <v>682</v>
      </c>
      <c r="J157" s="328">
        <v>50</v>
      </c>
      <c r="K157" s="324"/>
    </row>
    <row r="158" s="1" customFormat="1" ht="15" customHeight="1">
      <c r="B158" s="301"/>
      <c r="C158" s="328" t="s">
        <v>705</v>
      </c>
      <c r="D158" s="276"/>
      <c r="E158" s="276"/>
      <c r="F158" s="329" t="s">
        <v>686</v>
      </c>
      <c r="G158" s="276"/>
      <c r="H158" s="328" t="s">
        <v>720</v>
      </c>
      <c r="I158" s="328" t="s">
        <v>682</v>
      </c>
      <c r="J158" s="328">
        <v>50</v>
      </c>
      <c r="K158" s="324"/>
    </row>
    <row r="159" s="1" customFormat="1" ht="15" customHeight="1">
      <c r="B159" s="301"/>
      <c r="C159" s="328" t="s">
        <v>101</v>
      </c>
      <c r="D159" s="276"/>
      <c r="E159" s="276"/>
      <c r="F159" s="329" t="s">
        <v>680</v>
      </c>
      <c r="G159" s="276"/>
      <c r="H159" s="328" t="s">
        <v>742</v>
      </c>
      <c r="I159" s="328" t="s">
        <v>682</v>
      </c>
      <c r="J159" s="328" t="s">
        <v>743</v>
      </c>
      <c r="K159" s="324"/>
    </row>
    <row r="160" s="1" customFormat="1" ht="15" customHeight="1">
      <c r="B160" s="301"/>
      <c r="C160" s="328" t="s">
        <v>744</v>
      </c>
      <c r="D160" s="276"/>
      <c r="E160" s="276"/>
      <c r="F160" s="329" t="s">
        <v>680</v>
      </c>
      <c r="G160" s="276"/>
      <c r="H160" s="328" t="s">
        <v>745</v>
      </c>
      <c r="I160" s="328" t="s">
        <v>715</v>
      </c>
      <c r="J160" s="328"/>
      <c r="K160" s="324"/>
    </row>
    <row r="161" s="1" customFormat="1" ht="15" customHeight="1">
      <c r="B161" s="330"/>
      <c r="C161" s="310"/>
      <c r="D161" s="310"/>
      <c r="E161" s="310"/>
      <c r="F161" s="310"/>
      <c r="G161" s="310"/>
      <c r="H161" s="310"/>
      <c r="I161" s="310"/>
      <c r="J161" s="310"/>
      <c r="K161" s="331"/>
    </row>
    <row r="162" s="1" customFormat="1" ht="18.75" customHeight="1">
      <c r="B162" s="312"/>
      <c r="C162" s="322"/>
      <c r="D162" s="322"/>
      <c r="E162" s="322"/>
      <c r="F162" s="332"/>
      <c r="G162" s="322"/>
      <c r="H162" s="322"/>
      <c r="I162" s="322"/>
      <c r="J162" s="322"/>
      <c r="K162" s="312"/>
    </row>
    <row r="163" s="1" customFormat="1" ht="18.75" customHeight="1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</row>
    <row r="164" s="1" customFormat="1" ht="7.5" customHeight="1">
      <c r="B164" s="263"/>
      <c r="C164" s="264"/>
      <c r="D164" s="264"/>
      <c r="E164" s="264"/>
      <c r="F164" s="264"/>
      <c r="G164" s="264"/>
      <c r="H164" s="264"/>
      <c r="I164" s="264"/>
      <c r="J164" s="264"/>
      <c r="K164" s="265"/>
    </row>
    <row r="165" s="1" customFormat="1" ht="45" customHeight="1">
      <c r="B165" s="266"/>
      <c r="C165" s="267" t="s">
        <v>746</v>
      </c>
      <c r="D165" s="267"/>
      <c r="E165" s="267"/>
      <c r="F165" s="267"/>
      <c r="G165" s="267"/>
      <c r="H165" s="267"/>
      <c r="I165" s="267"/>
      <c r="J165" s="267"/>
      <c r="K165" s="268"/>
    </row>
    <row r="166" s="1" customFormat="1" ht="17.25" customHeight="1">
      <c r="B166" s="266"/>
      <c r="C166" s="291" t="s">
        <v>674</v>
      </c>
      <c r="D166" s="291"/>
      <c r="E166" s="291"/>
      <c r="F166" s="291" t="s">
        <v>675</v>
      </c>
      <c r="G166" s="333"/>
      <c r="H166" s="334" t="s">
        <v>56</v>
      </c>
      <c r="I166" s="334" t="s">
        <v>59</v>
      </c>
      <c r="J166" s="291" t="s">
        <v>676</v>
      </c>
      <c r="K166" s="268"/>
    </row>
    <row r="167" s="1" customFormat="1" ht="17.25" customHeight="1">
      <c r="B167" s="269"/>
      <c r="C167" s="293" t="s">
        <v>677</v>
      </c>
      <c r="D167" s="293"/>
      <c r="E167" s="293"/>
      <c r="F167" s="294" t="s">
        <v>678</v>
      </c>
      <c r="G167" s="335"/>
      <c r="H167" s="336"/>
      <c r="I167" s="336"/>
      <c r="J167" s="293" t="s">
        <v>679</v>
      </c>
      <c r="K167" s="271"/>
    </row>
    <row r="168" s="1" customFormat="1" ht="5.25" customHeight="1">
      <c r="B168" s="301"/>
      <c r="C168" s="296"/>
      <c r="D168" s="296"/>
      <c r="E168" s="296"/>
      <c r="F168" s="296"/>
      <c r="G168" s="297"/>
      <c r="H168" s="296"/>
      <c r="I168" s="296"/>
      <c r="J168" s="296"/>
      <c r="K168" s="324"/>
    </row>
    <row r="169" s="1" customFormat="1" ht="15" customHeight="1">
      <c r="B169" s="301"/>
      <c r="C169" s="276" t="s">
        <v>683</v>
      </c>
      <c r="D169" s="276"/>
      <c r="E169" s="276"/>
      <c r="F169" s="299" t="s">
        <v>680</v>
      </c>
      <c r="G169" s="276"/>
      <c r="H169" s="276" t="s">
        <v>720</v>
      </c>
      <c r="I169" s="276" t="s">
        <v>682</v>
      </c>
      <c r="J169" s="276">
        <v>120</v>
      </c>
      <c r="K169" s="324"/>
    </row>
    <row r="170" s="1" customFormat="1" ht="15" customHeight="1">
      <c r="B170" s="301"/>
      <c r="C170" s="276" t="s">
        <v>729</v>
      </c>
      <c r="D170" s="276"/>
      <c r="E170" s="276"/>
      <c r="F170" s="299" t="s">
        <v>680</v>
      </c>
      <c r="G170" s="276"/>
      <c r="H170" s="276" t="s">
        <v>730</v>
      </c>
      <c r="I170" s="276" t="s">
        <v>682</v>
      </c>
      <c r="J170" s="276" t="s">
        <v>731</v>
      </c>
      <c r="K170" s="324"/>
    </row>
    <row r="171" s="1" customFormat="1" ht="15" customHeight="1">
      <c r="B171" s="301"/>
      <c r="C171" s="276" t="s">
        <v>628</v>
      </c>
      <c r="D171" s="276"/>
      <c r="E171" s="276"/>
      <c r="F171" s="299" t="s">
        <v>680</v>
      </c>
      <c r="G171" s="276"/>
      <c r="H171" s="276" t="s">
        <v>747</v>
      </c>
      <c r="I171" s="276" t="s">
        <v>682</v>
      </c>
      <c r="J171" s="276" t="s">
        <v>731</v>
      </c>
      <c r="K171" s="324"/>
    </row>
    <row r="172" s="1" customFormat="1" ht="15" customHeight="1">
      <c r="B172" s="301"/>
      <c r="C172" s="276" t="s">
        <v>685</v>
      </c>
      <c r="D172" s="276"/>
      <c r="E172" s="276"/>
      <c r="F172" s="299" t="s">
        <v>686</v>
      </c>
      <c r="G172" s="276"/>
      <c r="H172" s="276" t="s">
        <v>747</v>
      </c>
      <c r="I172" s="276" t="s">
        <v>682</v>
      </c>
      <c r="J172" s="276">
        <v>50</v>
      </c>
      <c r="K172" s="324"/>
    </row>
    <row r="173" s="1" customFormat="1" ht="15" customHeight="1">
      <c r="B173" s="301"/>
      <c r="C173" s="276" t="s">
        <v>688</v>
      </c>
      <c r="D173" s="276"/>
      <c r="E173" s="276"/>
      <c r="F173" s="299" t="s">
        <v>680</v>
      </c>
      <c r="G173" s="276"/>
      <c r="H173" s="276" t="s">
        <v>747</v>
      </c>
      <c r="I173" s="276" t="s">
        <v>690</v>
      </c>
      <c r="J173" s="276"/>
      <c r="K173" s="324"/>
    </row>
    <row r="174" s="1" customFormat="1" ht="15" customHeight="1">
      <c r="B174" s="301"/>
      <c r="C174" s="276" t="s">
        <v>699</v>
      </c>
      <c r="D174" s="276"/>
      <c r="E174" s="276"/>
      <c r="F174" s="299" t="s">
        <v>686</v>
      </c>
      <c r="G174" s="276"/>
      <c r="H174" s="276" t="s">
        <v>747</v>
      </c>
      <c r="I174" s="276" t="s">
        <v>682</v>
      </c>
      <c r="J174" s="276">
        <v>50</v>
      </c>
      <c r="K174" s="324"/>
    </row>
    <row r="175" s="1" customFormat="1" ht="15" customHeight="1">
      <c r="B175" s="301"/>
      <c r="C175" s="276" t="s">
        <v>707</v>
      </c>
      <c r="D175" s="276"/>
      <c r="E175" s="276"/>
      <c r="F175" s="299" t="s">
        <v>686</v>
      </c>
      <c r="G175" s="276"/>
      <c r="H175" s="276" t="s">
        <v>747</v>
      </c>
      <c r="I175" s="276" t="s">
        <v>682</v>
      </c>
      <c r="J175" s="276">
        <v>50</v>
      </c>
      <c r="K175" s="324"/>
    </row>
    <row r="176" s="1" customFormat="1" ht="15" customHeight="1">
      <c r="B176" s="301"/>
      <c r="C176" s="276" t="s">
        <v>705</v>
      </c>
      <c r="D176" s="276"/>
      <c r="E176" s="276"/>
      <c r="F176" s="299" t="s">
        <v>686</v>
      </c>
      <c r="G176" s="276"/>
      <c r="H176" s="276" t="s">
        <v>747</v>
      </c>
      <c r="I176" s="276" t="s">
        <v>682</v>
      </c>
      <c r="J176" s="276">
        <v>50</v>
      </c>
      <c r="K176" s="324"/>
    </row>
    <row r="177" s="1" customFormat="1" ht="15" customHeight="1">
      <c r="B177" s="301"/>
      <c r="C177" s="276" t="s">
        <v>112</v>
      </c>
      <c r="D177" s="276"/>
      <c r="E177" s="276"/>
      <c r="F177" s="299" t="s">
        <v>680</v>
      </c>
      <c r="G177" s="276"/>
      <c r="H177" s="276" t="s">
        <v>748</v>
      </c>
      <c r="I177" s="276" t="s">
        <v>749</v>
      </c>
      <c r="J177" s="276"/>
      <c r="K177" s="324"/>
    </row>
    <row r="178" s="1" customFormat="1" ht="15" customHeight="1">
      <c r="B178" s="301"/>
      <c r="C178" s="276" t="s">
        <v>59</v>
      </c>
      <c r="D178" s="276"/>
      <c r="E178" s="276"/>
      <c r="F178" s="299" t="s">
        <v>680</v>
      </c>
      <c r="G178" s="276"/>
      <c r="H178" s="276" t="s">
        <v>750</v>
      </c>
      <c r="I178" s="276" t="s">
        <v>751</v>
      </c>
      <c r="J178" s="276">
        <v>1</v>
      </c>
      <c r="K178" s="324"/>
    </row>
    <row r="179" s="1" customFormat="1" ht="15" customHeight="1">
      <c r="B179" s="301"/>
      <c r="C179" s="276" t="s">
        <v>55</v>
      </c>
      <c r="D179" s="276"/>
      <c r="E179" s="276"/>
      <c r="F179" s="299" t="s">
        <v>680</v>
      </c>
      <c r="G179" s="276"/>
      <c r="H179" s="276" t="s">
        <v>752</v>
      </c>
      <c r="I179" s="276" t="s">
        <v>682</v>
      </c>
      <c r="J179" s="276">
        <v>20</v>
      </c>
      <c r="K179" s="324"/>
    </row>
    <row r="180" s="1" customFormat="1" ht="15" customHeight="1">
      <c r="B180" s="301"/>
      <c r="C180" s="276" t="s">
        <v>56</v>
      </c>
      <c r="D180" s="276"/>
      <c r="E180" s="276"/>
      <c r="F180" s="299" t="s">
        <v>680</v>
      </c>
      <c r="G180" s="276"/>
      <c r="H180" s="276" t="s">
        <v>753</v>
      </c>
      <c r="I180" s="276" t="s">
        <v>682</v>
      </c>
      <c r="J180" s="276">
        <v>255</v>
      </c>
      <c r="K180" s="324"/>
    </row>
    <row r="181" s="1" customFormat="1" ht="15" customHeight="1">
      <c r="B181" s="301"/>
      <c r="C181" s="276" t="s">
        <v>113</v>
      </c>
      <c r="D181" s="276"/>
      <c r="E181" s="276"/>
      <c r="F181" s="299" t="s">
        <v>680</v>
      </c>
      <c r="G181" s="276"/>
      <c r="H181" s="276" t="s">
        <v>644</v>
      </c>
      <c r="I181" s="276" t="s">
        <v>682</v>
      </c>
      <c r="J181" s="276">
        <v>10</v>
      </c>
      <c r="K181" s="324"/>
    </row>
    <row r="182" s="1" customFormat="1" ht="15" customHeight="1">
      <c r="B182" s="301"/>
      <c r="C182" s="276" t="s">
        <v>114</v>
      </c>
      <c r="D182" s="276"/>
      <c r="E182" s="276"/>
      <c r="F182" s="299" t="s">
        <v>680</v>
      </c>
      <c r="G182" s="276"/>
      <c r="H182" s="276" t="s">
        <v>754</v>
      </c>
      <c r="I182" s="276" t="s">
        <v>715</v>
      </c>
      <c r="J182" s="276"/>
      <c r="K182" s="324"/>
    </row>
    <row r="183" s="1" customFormat="1" ht="15" customHeight="1">
      <c r="B183" s="301"/>
      <c r="C183" s="276" t="s">
        <v>755</v>
      </c>
      <c r="D183" s="276"/>
      <c r="E183" s="276"/>
      <c r="F183" s="299" t="s">
        <v>680</v>
      </c>
      <c r="G183" s="276"/>
      <c r="H183" s="276" t="s">
        <v>756</v>
      </c>
      <c r="I183" s="276" t="s">
        <v>715</v>
      </c>
      <c r="J183" s="276"/>
      <c r="K183" s="324"/>
    </row>
    <row r="184" s="1" customFormat="1" ht="15" customHeight="1">
      <c r="B184" s="301"/>
      <c r="C184" s="276" t="s">
        <v>744</v>
      </c>
      <c r="D184" s="276"/>
      <c r="E184" s="276"/>
      <c r="F184" s="299" t="s">
        <v>680</v>
      </c>
      <c r="G184" s="276"/>
      <c r="H184" s="276" t="s">
        <v>757</v>
      </c>
      <c r="I184" s="276" t="s">
        <v>715</v>
      </c>
      <c r="J184" s="276"/>
      <c r="K184" s="324"/>
    </row>
    <row r="185" s="1" customFormat="1" ht="15" customHeight="1">
      <c r="B185" s="301"/>
      <c r="C185" s="276" t="s">
        <v>116</v>
      </c>
      <c r="D185" s="276"/>
      <c r="E185" s="276"/>
      <c r="F185" s="299" t="s">
        <v>686</v>
      </c>
      <c r="G185" s="276"/>
      <c r="H185" s="276" t="s">
        <v>758</v>
      </c>
      <c r="I185" s="276" t="s">
        <v>682</v>
      </c>
      <c r="J185" s="276">
        <v>50</v>
      </c>
      <c r="K185" s="324"/>
    </row>
    <row r="186" s="1" customFormat="1" ht="15" customHeight="1">
      <c r="B186" s="301"/>
      <c r="C186" s="276" t="s">
        <v>759</v>
      </c>
      <c r="D186" s="276"/>
      <c r="E186" s="276"/>
      <c r="F186" s="299" t="s">
        <v>686</v>
      </c>
      <c r="G186" s="276"/>
      <c r="H186" s="276" t="s">
        <v>760</v>
      </c>
      <c r="I186" s="276" t="s">
        <v>761</v>
      </c>
      <c r="J186" s="276"/>
      <c r="K186" s="324"/>
    </row>
    <row r="187" s="1" customFormat="1" ht="15" customHeight="1">
      <c r="B187" s="301"/>
      <c r="C187" s="276" t="s">
        <v>762</v>
      </c>
      <c r="D187" s="276"/>
      <c r="E187" s="276"/>
      <c r="F187" s="299" t="s">
        <v>686</v>
      </c>
      <c r="G187" s="276"/>
      <c r="H187" s="276" t="s">
        <v>763</v>
      </c>
      <c r="I187" s="276" t="s">
        <v>761</v>
      </c>
      <c r="J187" s="276"/>
      <c r="K187" s="324"/>
    </row>
    <row r="188" s="1" customFormat="1" ht="15" customHeight="1">
      <c r="B188" s="301"/>
      <c r="C188" s="276" t="s">
        <v>764</v>
      </c>
      <c r="D188" s="276"/>
      <c r="E188" s="276"/>
      <c r="F188" s="299" t="s">
        <v>686</v>
      </c>
      <c r="G188" s="276"/>
      <c r="H188" s="276" t="s">
        <v>765</v>
      </c>
      <c r="I188" s="276" t="s">
        <v>761</v>
      </c>
      <c r="J188" s="276"/>
      <c r="K188" s="324"/>
    </row>
    <row r="189" s="1" customFormat="1" ht="15" customHeight="1">
      <c r="B189" s="301"/>
      <c r="C189" s="337" t="s">
        <v>766</v>
      </c>
      <c r="D189" s="276"/>
      <c r="E189" s="276"/>
      <c r="F189" s="299" t="s">
        <v>686</v>
      </c>
      <c r="G189" s="276"/>
      <c r="H189" s="276" t="s">
        <v>767</v>
      </c>
      <c r="I189" s="276" t="s">
        <v>768</v>
      </c>
      <c r="J189" s="338" t="s">
        <v>769</v>
      </c>
      <c r="K189" s="324"/>
    </row>
    <row r="190" s="16" customFormat="1" ht="15" customHeight="1">
      <c r="B190" s="339"/>
      <c r="C190" s="340" t="s">
        <v>770</v>
      </c>
      <c r="D190" s="341"/>
      <c r="E190" s="341"/>
      <c r="F190" s="342" t="s">
        <v>686</v>
      </c>
      <c r="G190" s="341"/>
      <c r="H190" s="341" t="s">
        <v>771</v>
      </c>
      <c r="I190" s="341" t="s">
        <v>768</v>
      </c>
      <c r="J190" s="343" t="s">
        <v>769</v>
      </c>
      <c r="K190" s="344"/>
    </row>
    <row r="191" s="1" customFormat="1" ht="15" customHeight="1">
      <c r="B191" s="301"/>
      <c r="C191" s="337" t="s">
        <v>44</v>
      </c>
      <c r="D191" s="276"/>
      <c r="E191" s="276"/>
      <c r="F191" s="299" t="s">
        <v>680</v>
      </c>
      <c r="G191" s="276"/>
      <c r="H191" s="273" t="s">
        <v>772</v>
      </c>
      <c r="I191" s="276" t="s">
        <v>773</v>
      </c>
      <c r="J191" s="276"/>
      <c r="K191" s="324"/>
    </row>
    <row r="192" s="1" customFormat="1" ht="15" customHeight="1">
      <c r="B192" s="301"/>
      <c r="C192" s="337" t="s">
        <v>774</v>
      </c>
      <c r="D192" s="276"/>
      <c r="E192" s="276"/>
      <c r="F192" s="299" t="s">
        <v>680</v>
      </c>
      <c r="G192" s="276"/>
      <c r="H192" s="276" t="s">
        <v>775</v>
      </c>
      <c r="I192" s="276" t="s">
        <v>715</v>
      </c>
      <c r="J192" s="276"/>
      <c r="K192" s="324"/>
    </row>
    <row r="193" s="1" customFormat="1" ht="15" customHeight="1">
      <c r="B193" s="301"/>
      <c r="C193" s="337" t="s">
        <v>776</v>
      </c>
      <c r="D193" s="276"/>
      <c r="E193" s="276"/>
      <c r="F193" s="299" t="s">
        <v>680</v>
      </c>
      <c r="G193" s="276"/>
      <c r="H193" s="276" t="s">
        <v>777</v>
      </c>
      <c r="I193" s="276" t="s">
        <v>715</v>
      </c>
      <c r="J193" s="276"/>
      <c r="K193" s="324"/>
    </row>
    <row r="194" s="1" customFormat="1" ht="15" customHeight="1">
      <c r="B194" s="301"/>
      <c r="C194" s="337" t="s">
        <v>778</v>
      </c>
      <c r="D194" s="276"/>
      <c r="E194" s="276"/>
      <c r="F194" s="299" t="s">
        <v>686</v>
      </c>
      <c r="G194" s="276"/>
      <c r="H194" s="276" t="s">
        <v>779</v>
      </c>
      <c r="I194" s="276" t="s">
        <v>715</v>
      </c>
      <c r="J194" s="276"/>
      <c r="K194" s="324"/>
    </row>
    <row r="195" s="1" customFormat="1" ht="15" customHeight="1">
      <c r="B195" s="330"/>
      <c r="C195" s="345"/>
      <c r="D195" s="310"/>
      <c r="E195" s="310"/>
      <c r="F195" s="310"/>
      <c r="G195" s="310"/>
      <c r="H195" s="310"/>
      <c r="I195" s="310"/>
      <c r="J195" s="310"/>
      <c r="K195" s="331"/>
    </row>
    <row r="196" s="1" customFormat="1" ht="18.75" customHeight="1">
      <c r="B196" s="312"/>
      <c r="C196" s="322"/>
      <c r="D196" s="322"/>
      <c r="E196" s="322"/>
      <c r="F196" s="332"/>
      <c r="G196" s="322"/>
      <c r="H196" s="322"/>
      <c r="I196" s="322"/>
      <c r="J196" s="322"/>
      <c r="K196" s="312"/>
    </row>
    <row r="197" s="1" customFormat="1" ht="18.75" customHeight="1">
      <c r="B197" s="312"/>
      <c r="C197" s="322"/>
      <c r="D197" s="322"/>
      <c r="E197" s="322"/>
      <c r="F197" s="332"/>
      <c r="G197" s="322"/>
      <c r="H197" s="322"/>
      <c r="I197" s="322"/>
      <c r="J197" s="322"/>
      <c r="K197" s="312"/>
    </row>
    <row r="198" s="1" customFormat="1" ht="18.75" customHeight="1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</row>
    <row r="199" s="1" customFormat="1" ht="13.5">
      <c r="B199" s="263"/>
      <c r="C199" s="264"/>
      <c r="D199" s="264"/>
      <c r="E199" s="264"/>
      <c r="F199" s="264"/>
      <c r="G199" s="264"/>
      <c r="H199" s="264"/>
      <c r="I199" s="264"/>
      <c r="J199" s="264"/>
      <c r="K199" s="265"/>
    </row>
    <row r="200" s="1" customFormat="1" ht="21">
      <c r="B200" s="266"/>
      <c r="C200" s="267" t="s">
        <v>780</v>
      </c>
      <c r="D200" s="267"/>
      <c r="E200" s="267"/>
      <c r="F200" s="267"/>
      <c r="G200" s="267"/>
      <c r="H200" s="267"/>
      <c r="I200" s="267"/>
      <c r="J200" s="267"/>
      <c r="K200" s="268"/>
    </row>
    <row r="201" s="1" customFormat="1" ht="25.5" customHeight="1">
      <c r="B201" s="266"/>
      <c r="C201" s="346" t="s">
        <v>781</v>
      </c>
      <c r="D201" s="346"/>
      <c r="E201" s="346"/>
      <c r="F201" s="346" t="s">
        <v>782</v>
      </c>
      <c r="G201" s="347"/>
      <c r="H201" s="346" t="s">
        <v>783</v>
      </c>
      <c r="I201" s="346"/>
      <c r="J201" s="346"/>
      <c r="K201" s="268"/>
    </row>
    <row r="202" s="1" customFormat="1" ht="5.25" customHeight="1">
      <c r="B202" s="301"/>
      <c r="C202" s="296"/>
      <c r="D202" s="296"/>
      <c r="E202" s="296"/>
      <c r="F202" s="296"/>
      <c r="G202" s="322"/>
      <c r="H202" s="296"/>
      <c r="I202" s="296"/>
      <c r="J202" s="296"/>
      <c r="K202" s="324"/>
    </row>
    <row r="203" s="1" customFormat="1" ht="15" customHeight="1">
      <c r="B203" s="301"/>
      <c r="C203" s="276" t="s">
        <v>773</v>
      </c>
      <c r="D203" s="276"/>
      <c r="E203" s="276"/>
      <c r="F203" s="299" t="s">
        <v>45</v>
      </c>
      <c r="G203" s="276"/>
      <c r="H203" s="276" t="s">
        <v>784</v>
      </c>
      <c r="I203" s="276"/>
      <c r="J203" s="276"/>
      <c r="K203" s="324"/>
    </row>
    <row r="204" s="1" customFormat="1" ht="15" customHeight="1">
      <c r="B204" s="301"/>
      <c r="C204" s="276"/>
      <c r="D204" s="276"/>
      <c r="E204" s="276"/>
      <c r="F204" s="299" t="s">
        <v>46</v>
      </c>
      <c r="G204" s="276"/>
      <c r="H204" s="276" t="s">
        <v>785</v>
      </c>
      <c r="I204" s="276"/>
      <c r="J204" s="276"/>
      <c r="K204" s="324"/>
    </row>
    <row r="205" s="1" customFormat="1" ht="15" customHeight="1">
      <c r="B205" s="301"/>
      <c r="C205" s="276"/>
      <c r="D205" s="276"/>
      <c r="E205" s="276"/>
      <c r="F205" s="299" t="s">
        <v>49</v>
      </c>
      <c r="G205" s="276"/>
      <c r="H205" s="276" t="s">
        <v>786</v>
      </c>
      <c r="I205" s="276"/>
      <c r="J205" s="276"/>
      <c r="K205" s="324"/>
    </row>
    <row r="206" s="1" customFormat="1" ht="15" customHeight="1">
      <c r="B206" s="301"/>
      <c r="C206" s="276"/>
      <c r="D206" s="276"/>
      <c r="E206" s="276"/>
      <c r="F206" s="299" t="s">
        <v>47</v>
      </c>
      <c r="G206" s="276"/>
      <c r="H206" s="276" t="s">
        <v>787</v>
      </c>
      <c r="I206" s="276"/>
      <c r="J206" s="276"/>
      <c r="K206" s="324"/>
    </row>
    <row r="207" s="1" customFormat="1" ht="15" customHeight="1">
      <c r="B207" s="301"/>
      <c r="C207" s="276"/>
      <c r="D207" s="276"/>
      <c r="E207" s="276"/>
      <c r="F207" s="299" t="s">
        <v>48</v>
      </c>
      <c r="G207" s="276"/>
      <c r="H207" s="276" t="s">
        <v>788</v>
      </c>
      <c r="I207" s="276"/>
      <c r="J207" s="276"/>
      <c r="K207" s="324"/>
    </row>
    <row r="208" s="1" customFormat="1" ht="15" customHeight="1">
      <c r="B208" s="301"/>
      <c r="C208" s="276"/>
      <c r="D208" s="276"/>
      <c r="E208" s="276"/>
      <c r="F208" s="299"/>
      <c r="G208" s="276"/>
      <c r="H208" s="276"/>
      <c r="I208" s="276"/>
      <c r="J208" s="276"/>
      <c r="K208" s="324"/>
    </row>
    <row r="209" s="1" customFormat="1" ht="15" customHeight="1">
      <c r="B209" s="301"/>
      <c r="C209" s="276" t="s">
        <v>727</v>
      </c>
      <c r="D209" s="276"/>
      <c r="E209" s="276"/>
      <c r="F209" s="299" t="s">
        <v>81</v>
      </c>
      <c r="G209" s="276"/>
      <c r="H209" s="276" t="s">
        <v>789</v>
      </c>
      <c r="I209" s="276"/>
      <c r="J209" s="276"/>
      <c r="K209" s="324"/>
    </row>
    <row r="210" s="1" customFormat="1" ht="15" customHeight="1">
      <c r="B210" s="301"/>
      <c r="C210" s="276"/>
      <c r="D210" s="276"/>
      <c r="E210" s="276"/>
      <c r="F210" s="299" t="s">
        <v>622</v>
      </c>
      <c r="G210" s="276"/>
      <c r="H210" s="276" t="s">
        <v>623</v>
      </c>
      <c r="I210" s="276"/>
      <c r="J210" s="276"/>
      <c r="K210" s="324"/>
    </row>
    <row r="211" s="1" customFormat="1" ht="15" customHeight="1">
      <c r="B211" s="301"/>
      <c r="C211" s="276"/>
      <c r="D211" s="276"/>
      <c r="E211" s="276"/>
      <c r="F211" s="299" t="s">
        <v>620</v>
      </c>
      <c r="G211" s="276"/>
      <c r="H211" s="276" t="s">
        <v>790</v>
      </c>
      <c r="I211" s="276"/>
      <c r="J211" s="276"/>
      <c r="K211" s="324"/>
    </row>
    <row r="212" s="1" customFormat="1" ht="15" customHeight="1">
      <c r="B212" s="348"/>
      <c r="C212" s="276"/>
      <c r="D212" s="276"/>
      <c r="E212" s="276"/>
      <c r="F212" s="299" t="s">
        <v>624</v>
      </c>
      <c r="G212" s="337"/>
      <c r="H212" s="328" t="s">
        <v>625</v>
      </c>
      <c r="I212" s="328"/>
      <c r="J212" s="328"/>
      <c r="K212" s="349"/>
    </row>
    <row r="213" s="1" customFormat="1" ht="15" customHeight="1">
      <c r="B213" s="348"/>
      <c r="C213" s="276"/>
      <c r="D213" s="276"/>
      <c r="E213" s="276"/>
      <c r="F213" s="299" t="s">
        <v>626</v>
      </c>
      <c r="G213" s="337"/>
      <c r="H213" s="328" t="s">
        <v>791</v>
      </c>
      <c r="I213" s="328"/>
      <c r="J213" s="328"/>
      <c r="K213" s="349"/>
    </row>
    <row r="214" s="1" customFormat="1" ht="15" customHeight="1">
      <c r="B214" s="348"/>
      <c r="C214" s="276"/>
      <c r="D214" s="276"/>
      <c r="E214" s="276"/>
      <c r="F214" s="299"/>
      <c r="G214" s="337"/>
      <c r="H214" s="328"/>
      <c r="I214" s="328"/>
      <c r="J214" s="328"/>
      <c r="K214" s="349"/>
    </row>
    <row r="215" s="1" customFormat="1" ht="15" customHeight="1">
      <c r="B215" s="348"/>
      <c r="C215" s="276" t="s">
        <v>751</v>
      </c>
      <c r="D215" s="276"/>
      <c r="E215" s="276"/>
      <c r="F215" s="299">
        <v>1</v>
      </c>
      <c r="G215" s="337"/>
      <c r="H215" s="328" t="s">
        <v>792</v>
      </c>
      <c r="I215" s="328"/>
      <c r="J215" s="328"/>
      <c r="K215" s="349"/>
    </row>
    <row r="216" s="1" customFormat="1" ht="15" customHeight="1">
      <c r="B216" s="348"/>
      <c r="C216" s="276"/>
      <c r="D216" s="276"/>
      <c r="E216" s="276"/>
      <c r="F216" s="299">
        <v>2</v>
      </c>
      <c r="G216" s="337"/>
      <c r="H216" s="328" t="s">
        <v>793</v>
      </c>
      <c r="I216" s="328"/>
      <c r="J216" s="328"/>
      <c r="K216" s="349"/>
    </row>
    <row r="217" s="1" customFormat="1" ht="15" customHeight="1">
      <c r="B217" s="348"/>
      <c r="C217" s="276"/>
      <c r="D217" s="276"/>
      <c r="E217" s="276"/>
      <c r="F217" s="299">
        <v>3</v>
      </c>
      <c r="G217" s="337"/>
      <c r="H217" s="328" t="s">
        <v>794</v>
      </c>
      <c r="I217" s="328"/>
      <c r="J217" s="328"/>
      <c r="K217" s="349"/>
    </row>
    <row r="218" s="1" customFormat="1" ht="15" customHeight="1">
      <c r="B218" s="348"/>
      <c r="C218" s="276"/>
      <c r="D218" s="276"/>
      <c r="E218" s="276"/>
      <c r="F218" s="299">
        <v>4</v>
      </c>
      <c r="G218" s="337"/>
      <c r="H218" s="328" t="s">
        <v>795</v>
      </c>
      <c r="I218" s="328"/>
      <c r="J218" s="328"/>
      <c r="K218" s="349"/>
    </row>
    <row r="219" s="1" customFormat="1" ht="12.75" customHeight="1">
      <c r="B219" s="350"/>
      <c r="C219" s="351"/>
      <c r="D219" s="351"/>
      <c r="E219" s="351"/>
      <c r="F219" s="351"/>
      <c r="G219" s="351"/>
      <c r="H219" s="351"/>
      <c r="I219" s="351"/>
      <c r="J219" s="351"/>
      <c r="K219" s="35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Bednář</dc:creator>
  <cp:lastModifiedBy>Jiří Bednář</cp:lastModifiedBy>
  <dcterms:created xsi:type="dcterms:W3CDTF">2025-06-25T07:31:24Z</dcterms:created>
  <dcterms:modified xsi:type="dcterms:W3CDTF">2025-06-25T07:31:32Z</dcterms:modified>
</cp:coreProperties>
</file>