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suasgroup-my.sharepoint.com/personal/nikrmajer_suas_cz/Documents/Dokumenty/Habartov - podklady - Oplocení zahrádek - VŘ/"/>
    </mc:Choice>
  </mc:AlternateContent>
  <xr:revisionPtr revIDLastSave="19" documentId="8_{315871C4-B579-4B05-8606-7ED32387E14B}" xr6:coauthVersionLast="47" xr6:coauthVersionMax="47" xr10:uidLastSave="{E65C205F-7EF0-41D7-A927-5A906C1A72A2}"/>
  <bookViews>
    <workbookView xWindow="-22222" yWindow="-104" windowWidth="22326" windowHeight="11947" xr2:uid="{00000000-000D-0000-FFFF-FFFF00000000}"/>
  </bookViews>
  <sheets>
    <sheet name="Nabídka" sheetId="1" r:id="rId1"/>
  </sheets>
  <calcPr calcId="181029"/>
</workbook>
</file>

<file path=xl/calcChain.xml><?xml version="1.0" encoding="utf-8"?>
<calcChain xmlns="http://schemas.openxmlformats.org/spreadsheetml/2006/main">
  <c r="AD47" i="1" l="1"/>
  <c r="Q47" i="1"/>
  <c r="Y47" i="1" s="1"/>
  <c r="AD46" i="1"/>
  <c r="Q46" i="1"/>
  <c r="Y46" i="1" s="1"/>
  <c r="AD45" i="1"/>
  <c r="Q45" i="1"/>
  <c r="Y45" i="1" s="1"/>
  <c r="AD44" i="1"/>
  <c r="Q44" i="1"/>
  <c r="Y44" i="1" s="1"/>
  <c r="AD43" i="1"/>
  <c r="Q43" i="1"/>
  <c r="Y43" i="1" s="1"/>
  <c r="AD42" i="1"/>
  <c r="Q42" i="1"/>
  <c r="Y42" i="1" s="1"/>
  <c r="AD41" i="1"/>
  <c r="Q41" i="1"/>
  <c r="Y41" i="1" s="1"/>
  <c r="AD40" i="1"/>
  <c r="Q40" i="1"/>
  <c r="Y40" i="1" s="1"/>
  <c r="AD39" i="1"/>
  <c r="Q39" i="1"/>
  <c r="Y39" i="1" s="1"/>
  <c r="AD38" i="1"/>
  <c r="Q38" i="1"/>
  <c r="Y38" i="1" s="1"/>
  <c r="AD37" i="1"/>
  <c r="Q37" i="1"/>
  <c r="Y37" i="1" s="1"/>
  <c r="AD36" i="1"/>
  <c r="Q36" i="1"/>
  <c r="Y36" i="1" s="1"/>
  <c r="AD35" i="1"/>
  <c r="Q35" i="1"/>
  <c r="Y35" i="1" s="1"/>
  <c r="AD34" i="1"/>
  <c r="Q34" i="1"/>
  <c r="Y34" i="1" s="1"/>
  <c r="AD33" i="1"/>
  <c r="Q33" i="1"/>
  <c r="Y33" i="1" s="1"/>
  <c r="AD32" i="1"/>
  <c r="Q32" i="1"/>
  <c r="Y32" i="1" s="1"/>
  <c r="AD31" i="1"/>
  <c r="Q31" i="1"/>
  <c r="Y31" i="1" s="1"/>
  <c r="AD30" i="1"/>
  <c r="Q30" i="1"/>
  <c r="Y30" i="1" s="1"/>
  <c r="AD29" i="1"/>
  <c r="Q29" i="1"/>
  <c r="Y29" i="1" s="1"/>
  <c r="AD28" i="1"/>
  <c r="Q28" i="1"/>
  <c r="Y28" i="1" s="1"/>
  <c r="AD27" i="1"/>
  <c r="Q27" i="1"/>
  <c r="Y27" i="1" s="1"/>
  <c r="AD26" i="1"/>
  <c r="Q26" i="1"/>
  <c r="Y26" i="1" s="1"/>
  <c r="AD25" i="1"/>
  <c r="Q25" i="1"/>
  <c r="Y25" i="1" s="1"/>
  <c r="AD24" i="1"/>
  <c r="Q24" i="1"/>
  <c r="Y24" i="1" s="1"/>
  <c r="AD23" i="1"/>
  <c r="Q23" i="1"/>
  <c r="Y49" i="1" l="1"/>
  <c r="Y51" i="1"/>
  <c r="E52" i="1"/>
  <c r="J52" i="1" s="1"/>
  <c r="Y23" i="1"/>
  <c r="Y52" i="1" s="1"/>
  <c r="Y48" i="1"/>
</calcChain>
</file>

<file path=xl/sharedStrings.xml><?xml version="1.0" encoding="utf-8"?>
<sst xmlns="http://schemas.openxmlformats.org/spreadsheetml/2006/main" count="93" uniqueCount="68">
  <si>
    <t>Dodavatel:</t>
  </si>
  <si>
    <t>Odběratel:</t>
  </si>
  <si>
    <t>Městský úřad Habartov</t>
  </si>
  <si>
    <t>Náměstí Přátelství 112</t>
  </si>
  <si>
    <t>35709 Habartov</t>
  </si>
  <si>
    <t>Česká republika</t>
  </si>
  <si>
    <t>IČO:</t>
  </si>
  <si>
    <t>00259314</t>
  </si>
  <si>
    <t>DIČ:</t>
  </si>
  <si>
    <t>Kontaktní údaje:</t>
  </si>
  <si>
    <t>Kontaktní osoba:</t>
  </si>
  <si>
    <t>Vystaveno:</t>
  </si>
  <si>
    <t>Poznámka pro zákazníka:</t>
  </si>
  <si>
    <t/>
  </si>
  <si>
    <t>Položka</t>
  </si>
  <si>
    <t>Množ.</t>
  </si>
  <si>
    <t>Cena/jednotku</t>
  </si>
  <si>
    <t>Sleva</t>
  </si>
  <si>
    <t>Celkem</t>
  </si>
  <si>
    <t>Sazba DPH</t>
  </si>
  <si>
    <t>Celkem vč. DPH</t>
  </si>
  <si>
    <t>314 - Plotový panel 3D PILOFOR CLASSIC – 173 cm, drát 5 mm, zelený</t>
  </si>
  <si>
    <t>ks</t>
  </si>
  <si>
    <t>337 - Sloupek 60x40mm PVC 260 cm</t>
  </si>
  <si>
    <t>894 - Příchytka panelu U na sl. 60x40 PVC - ZELENÁ</t>
  </si>
  <si>
    <t>8942 - Příchytka plotového panelu L šroubovací - zelená</t>
  </si>
  <si>
    <t>ATYP - Branka 3D ZELENÁ 6005 1750x1000 - rám 60x40x2mm, sloupky 60x60x2mm</t>
  </si>
  <si>
    <t>ATYP - Branka 3D ZELENÁ 6005 1750x1200 - rám 60x40x2mm, sloupky 60x60x2mm</t>
  </si>
  <si>
    <t>ATYP - Branka 3D ZELENÁ 6005 1750x1300 - rám 60x40x2mm, sloupky 60x60x2mm</t>
  </si>
  <si>
    <t>ATYP - Branka 3D ZELENÁ 6005 1750x1400 - rám 60x40x2mm, sloupky 60x60x2mm</t>
  </si>
  <si>
    <t>ATYP - Branka 3D ZELENÁ 6005 1750x1500 - rám 60x40x2mm, sloupky 60x60x2mm</t>
  </si>
  <si>
    <t>ATYP - Vrchní rozpěra na branku</t>
  </si>
  <si>
    <t>217 - Betonová podhrabová deska 2450 x 200 x 50 mm pod plot</t>
  </si>
  <si>
    <t>222 - Koncový držák podhrabové desky, výška 20 cm, deska 5 cm – pozink</t>
  </si>
  <si>
    <t>806 - Samovrtný šroub k držáku podhrabové desky</t>
  </si>
  <si>
    <t>MONTAZ-2-3c - Montáž plotu: vyhloubení děr do hloubky 50-70 cm, betonáž sloupků, upevnění podhrabových desek, instalace plotových dílců (zakopávání podhrabových desek do max. 5 cm v ceně montáže)</t>
  </si>
  <si>
    <t>m</t>
  </si>
  <si>
    <t>MONTAZ-11-1 - Betonáž a instalace branky do 2m</t>
  </si>
  <si>
    <t>DEMONTAZ - Demontáž starého oplocení - po domluvě se zahrádkáři uskladnění na jejich pozemku, v jiném případě odnošení do přistavěného kontejneru</t>
  </si>
  <si>
    <t>MONTAZ - KPL - přesun demont. materiálu</t>
  </si>
  <si>
    <t>MONTAZ-DOPRAVA - Doprava montážního týmu</t>
  </si>
  <si>
    <t>DEMONTAZ-BRANKA - Demontáž branky</t>
  </si>
  <si>
    <t>MONTAZ-DOPRAVA-BETON - Doprava betonu</t>
  </si>
  <si>
    <t>VICEPRACE - Vyřezání porostu v trase oplocení, odklizení a umístění do přistavěného kontejneru</t>
  </si>
  <si>
    <t>KS</t>
  </si>
  <si>
    <t>DOPRAVA-adresa-beton-HR - Individuální doprava betonových produktů autem s hydraulickou rukou</t>
  </si>
  <si>
    <t>MONTAZ-BETON - Beton C20/25 HOFMANN BETON s.r.o., Sokolov + Chodov</t>
  </si>
  <si>
    <t>m3</t>
  </si>
  <si>
    <t>MONTAZ-ZAKOPANI - Zakopání podhrabových desek pod úroveň terénu | 0-5 cm – zdarma | 5-15 cm – 135 Kč | 15-30 cm – 155 Kč</t>
  </si>
  <si>
    <t>MONTAZ-RUCNI-KOPANI - Ruční kopání děr (nepropustný terén) | V případě nepropustného terénu si účtujeme 400 kč/ks, pikování děr 900 Kč/ks bez DPH</t>
  </si>
  <si>
    <t>Cena celkem před slevou:</t>
  </si>
  <si>
    <t>Sleva celkem:</t>
  </si>
  <si>
    <t>Rozpis DPH</t>
  </si>
  <si>
    <t>Sazba %</t>
  </si>
  <si>
    <t>Základ</t>
  </si>
  <si>
    <t>Daň</t>
  </si>
  <si>
    <t>Konečná cena:</t>
  </si>
  <si>
    <t>Konečná cena vč. daně:</t>
  </si>
  <si>
    <t>Tel: 778431691</t>
  </si>
  <si>
    <t>Email: jetelova@mestohabartov.cz</t>
  </si>
  <si>
    <t xml:space="preserve">Platnost do: </t>
  </si>
  <si>
    <t>SUAS stavební s.r.o.</t>
  </si>
  <si>
    <t>Staré náměstí 69</t>
  </si>
  <si>
    <t>356 01 Sokolov</t>
  </si>
  <si>
    <t>CZ699001005</t>
  </si>
  <si>
    <t>Ing. Libor Vrána - Jednatel</t>
  </si>
  <si>
    <t>Email: vrana@suas.cz</t>
  </si>
  <si>
    <t>Tel: 725260240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</si>
</sst>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0"/>
    <numFmt numFmtId="165" formatCode="###,###,##0.00\ [$Kč]"/>
    <numFmt numFmtId="166" formatCode="0\ %"/>
  </numFmts>
  <fonts count="4" x14ac:knownFonts="1">
    <font>
      <sz val="11"/>
      <color indexed="8"/>
      <name val="Aptos Narrow"/>
      <family val="2"/>
      <scheme val="minor"/>
    </font>
    <font>
      <sz val="11"/>
      <name val="Calibri"/>
    </font>
    <font>
      <b/>
      <sz val="16"/>
      <color indexed="55"/>
      <name val="Calibri"/>
    </font>
    <font>
      <b/>
      <sz val="14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8E8E8"/>
      </patternFill>
    </fill>
    <fill>
      <patternFill patternType="none">
        <fgColor rgb="FFE8E8E8"/>
        <bgColor indexed="1"/>
      </patternFill>
    </fill>
    <fill>
      <patternFill patternType="none">
        <bgColor indexed="64"/>
      </patternFill>
    </fill>
  </fills>
  <borders count="7">
    <border>
      <left/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165" fontId="1" fillId="0" borderId="0" xfId="0" applyNumberFormat="1" applyFont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1" fillId="2" borderId="0" xfId="0" applyFont="1" applyFill="1" applyAlignment="1">
      <alignment wrapText="1"/>
    </xf>
    <xf numFmtId="0" fontId="0" fillId="4" borderId="4" xfId="0" applyFill="1" applyBorder="1" applyAlignment="1">
      <alignment wrapText="1"/>
    </xf>
    <xf numFmtId="165" fontId="1" fillId="2" borderId="0" xfId="0" applyNumberFormat="1" applyFont="1" applyFill="1" applyAlignment="1">
      <alignment horizontal="right"/>
    </xf>
    <xf numFmtId="0" fontId="0" fillId="4" borderId="6" xfId="0" applyFill="1" applyBorder="1" applyAlignment="1">
      <alignment wrapText="1"/>
    </xf>
    <xf numFmtId="0" fontId="0" fillId="0" borderId="0" xfId="0"/>
    <xf numFmtId="0" fontId="0" fillId="4" borderId="3" xfId="0" applyFill="1" applyBorder="1" applyAlignment="1">
      <alignment wrapText="1"/>
    </xf>
    <xf numFmtId="166" fontId="1" fillId="4" borderId="5" xfId="0" applyNumberFormat="1" applyFont="1" applyFill="1" applyBorder="1" applyAlignment="1">
      <alignment horizontal="right"/>
    </xf>
    <xf numFmtId="165" fontId="1" fillId="4" borderId="5" xfId="0" applyNumberFormat="1" applyFont="1" applyFill="1" applyBorder="1" applyAlignment="1">
      <alignment horizontal="right"/>
    </xf>
    <xf numFmtId="0" fontId="0" fillId="4" borderId="2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0" fillId="4" borderId="5" xfId="0" applyFill="1" applyBorder="1" applyAlignment="1">
      <alignment wrapText="1"/>
    </xf>
    <xf numFmtId="164" fontId="1" fillId="4" borderId="5" xfId="0" applyNumberFormat="1" applyFont="1" applyFill="1" applyBorder="1" applyAlignment="1">
      <alignment horizontal="right"/>
    </xf>
    <xf numFmtId="0" fontId="0" fillId="4" borderId="3" xfId="0" applyFill="1" applyBorder="1"/>
    <xf numFmtId="14" fontId="1" fillId="2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0" fontId="0" fillId="4" borderId="3" xfId="0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2" fillId="3" borderId="2" xfId="0" applyFont="1" applyFill="1" applyBorder="1"/>
    <xf numFmtId="0" fontId="0" fillId="4" borderId="2" xfId="0" applyFill="1" applyBorder="1"/>
    <xf numFmtId="0" fontId="2" fillId="3" borderId="2" xfId="0" applyFont="1" applyFill="1" applyBorder="1" applyAlignment="1">
      <alignment horizontal="right"/>
    </xf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D53"/>
  <sheetViews>
    <sheetView showGridLines="0" tabSelected="1" topLeftCell="A10" workbookViewId="0">
      <selection activeCell="AJ22" sqref="AJ22"/>
    </sheetView>
  </sheetViews>
  <sheetFormatPr defaultColWidth="3.3984375" defaultRowHeight="14.4" x14ac:dyDescent="0.3"/>
  <cols>
    <col min="6" max="6" width="26.69921875" customWidth="1"/>
    <col min="13" max="13" width="0.69921875" customWidth="1"/>
    <col min="17" max="17" width="0.69921875" customWidth="1"/>
    <col min="25" max="25" width="0.69921875" customWidth="1"/>
    <col min="30" max="30" width="0" hidden="1" customWidth="1"/>
  </cols>
  <sheetData>
    <row r="1" spans="1:29" ht="21.35" x14ac:dyDescent="0.45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8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3" spans="1:29" x14ac:dyDescent="0.3">
      <c r="A3" s="8" t="s">
        <v>0</v>
      </c>
      <c r="B3" s="12"/>
      <c r="C3" s="12"/>
      <c r="D3" s="12"/>
      <c r="R3" s="3"/>
      <c r="S3" s="8" t="s">
        <v>1</v>
      </c>
      <c r="T3" s="12"/>
      <c r="U3" s="12"/>
      <c r="V3" s="12"/>
    </row>
    <row r="4" spans="1:29" x14ac:dyDescent="0.3">
      <c r="R4" s="3"/>
    </row>
    <row r="5" spans="1:29" ht="17.850000000000001" x14ac:dyDescent="0.35">
      <c r="A5" s="29" t="s">
        <v>61</v>
      </c>
      <c r="B5" s="12"/>
      <c r="C5" s="12"/>
      <c r="D5" s="12"/>
      <c r="E5" s="12"/>
      <c r="F5" s="12"/>
      <c r="G5" s="12"/>
      <c r="H5" s="12"/>
      <c r="I5" s="12"/>
      <c r="R5" s="3"/>
      <c r="S5" s="29" t="s">
        <v>2</v>
      </c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x14ac:dyDescent="0.3">
      <c r="A6" s="12" t="s">
        <v>62</v>
      </c>
      <c r="B6" s="12"/>
      <c r="C6" s="12"/>
      <c r="D6" s="12"/>
      <c r="E6" s="12"/>
      <c r="F6" s="12"/>
      <c r="G6" s="12"/>
      <c r="H6" s="12"/>
      <c r="I6" s="12"/>
      <c r="R6" s="3"/>
      <c r="S6" s="12" t="s">
        <v>3</v>
      </c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x14ac:dyDescent="0.3">
      <c r="A7" s="12" t="s">
        <v>63</v>
      </c>
      <c r="B7" s="12"/>
      <c r="C7" s="12"/>
      <c r="D7" s="12"/>
      <c r="E7" s="12"/>
      <c r="F7" s="12"/>
      <c r="G7" s="12"/>
      <c r="H7" s="12"/>
      <c r="I7" s="12"/>
      <c r="R7" s="3"/>
      <c r="S7" s="12" t="s">
        <v>4</v>
      </c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spans="1:29" x14ac:dyDescent="0.3">
      <c r="A8" s="12" t="s">
        <v>5</v>
      </c>
      <c r="B8" s="12"/>
      <c r="C8" s="12"/>
      <c r="D8" s="12"/>
      <c r="E8" s="12"/>
      <c r="F8" s="12"/>
      <c r="G8" s="12"/>
      <c r="H8" s="12"/>
      <c r="I8" s="12"/>
      <c r="R8" s="3"/>
      <c r="S8" s="12" t="s">
        <v>5</v>
      </c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x14ac:dyDescent="0.3">
      <c r="A9" s="12" t="s">
        <v>6</v>
      </c>
      <c r="B9" s="12"/>
      <c r="C9" s="23">
        <v>61779539</v>
      </c>
      <c r="D9" s="23"/>
      <c r="E9" s="23"/>
      <c r="F9" s="23"/>
      <c r="G9" s="23"/>
      <c r="H9" s="23"/>
      <c r="I9" s="23"/>
      <c r="R9" s="3"/>
      <c r="S9" s="12" t="s">
        <v>6</v>
      </c>
      <c r="T9" s="12"/>
      <c r="U9" s="12" t="s">
        <v>7</v>
      </c>
      <c r="V9" s="12"/>
      <c r="W9" s="12"/>
      <c r="X9" s="12"/>
      <c r="Y9" s="12"/>
      <c r="Z9" s="12"/>
      <c r="AA9" s="12"/>
      <c r="AB9" s="12"/>
      <c r="AC9" s="12"/>
    </row>
    <row r="10" spans="1:29" x14ac:dyDescent="0.3">
      <c r="A10" s="12" t="s">
        <v>8</v>
      </c>
      <c r="B10" s="12"/>
      <c r="C10" s="12" t="s">
        <v>64</v>
      </c>
      <c r="D10" s="12"/>
      <c r="E10" s="12"/>
      <c r="F10" s="12"/>
      <c r="G10" s="12"/>
      <c r="H10" s="12"/>
      <c r="I10" s="12"/>
      <c r="R10" s="3"/>
      <c r="S10" s="12" t="s">
        <v>8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29" x14ac:dyDescent="0.3">
      <c r="R11" s="3"/>
    </row>
    <row r="12" spans="1:29" x14ac:dyDescent="0.3">
      <c r="A12" s="8" t="s">
        <v>9</v>
      </c>
      <c r="B12" s="12"/>
      <c r="C12" s="12"/>
      <c r="D12" s="12"/>
      <c r="E12" s="12"/>
      <c r="J12" s="8" t="s">
        <v>10</v>
      </c>
      <c r="K12" s="12"/>
      <c r="L12" s="12"/>
      <c r="M12" s="12"/>
      <c r="N12" s="12"/>
      <c r="O12" s="12"/>
      <c r="R12" s="3"/>
      <c r="S12" s="8" t="s">
        <v>10</v>
      </c>
      <c r="T12" s="12"/>
      <c r="U12" s="12"/>
      <c r="V12" s="12"/>
      <c r="W12" s="12"/>
      <c r="X12" s="12"/>
    </row>
    <row r="13" spans="1:29" x14ac:dyDescent="0.3">
      <c r="A13" s="12" t="s">
        <v>66</v>
      </c>
      <c r="B13" s="12"/>
      <c r="C13" s="12"/>
      <c r="D13" s="12"/>
      <c r="E13" s="12"/>
      <c r="F13" s="12"/>
      <c r="G13" s="12"/>
      <c r="H13" s="12"/>
      <c r="I13" s="12"/>
      <c r="J13" s="12" t="s">
        <v>65</v>
      </c>
      <c r="K13" s="12"/>
      <c r="L13" s="12"/>
      <c r="M13" s="12"/>
      <c r="N13" s="12"/>
      <c r="O13" s="12"/>
      <c r="P13" s="12"/>
      <c r="Q13" s="12"/>
      <c r="R13" s="21"/>
      <c r="S13" t="s">
        <v>59</v>
      </c>
    </row>
    <row r="14" spans="1:29" x14ac:dyDescent="0.3">
      <c r="A14" s="12" t="s">
        <v>67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21"/>
      <c r="S14" s="12" t="s">
        <v>58</v>
      </c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spans="1:29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21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spans="1:29" x14ac:dyDescent="0.3">
      <c r="R16" s="3"/>
    </row>
    <row r="17" spans="1:30" x14ac:dyDescent="0.3">
      <c r="A17" s="8" t="s">
        <v>11</v>
      </c>
      <c r="B17" s="12"/>
      <c r="C17" s="12"/>
      <c r="D17" s="12"/>
      <c r="E17" s="22">
        <v>45805</v>
      </c>
      <c r="F17" s="23"/>
      <c r="G17" s="23"/>
      <c r="H17" s="23"/>
      <c r="I17" s="23"/>
      <c r="J17" s="8" t="s">
        <v>60</v>
      </c>
      <c r="K17" s="12"/>
      <c r="L17" s="12"/>
      <c r="M17" s="12"/>
      <c r="N17" s="12"/>
      <c r="O17" s="22">
        <v>45838</v>
      </c>
      <c r="P17" s="23"/>
      <c r="Q17" s="23"/>
      <c r="R17" s="24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</row>
    <row r="18" spans="1:30" x14ac:dyDescent="0.3">
      <c r="R18" s="3"/>
    </row>
    <row r="19" spans="1:30" x14ac:dyDescent="0.3">
      <c r="A19" s="8" t="s">
        <v>12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21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spans="1:30" x14ac:dyDescent="0.3">
      <c r="A20" s="25" t="s">
        <v>13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spans="1:30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30" ht="29.95" customHeight="1" x14ac:dyDescent="0.3">
      <c r="A22" s="17" t="s">
        <v>14</v>
      </c>
      <c r="B22" s="12"/>
      <c r="C22" s="12"/>
      <c r="D22" s="12"/>
      <c r="E22" s="12"/>
      <c r="F22" s="12"/>
      <c r="G22" s="18" t="s">
        <v>15</v>
      </c>
      <c r="H22" s="12"/>
      <c r="I22" s="12"/>
      <c r="J22" s="18" t="s">
        <v>16</v>
      </c>
      <c r="K22" s="12"/>
      <c r="L22" s="12"/>
      <c r="M22" s="12"/>
      <c r="N22" s="12"/>
      <c r="O22" s="18" t="s">
        <v>17</v>
      </c>
      <c r="P22" s="12"/>
      <c r="Q22" s="18" t="s">
        <v>18</v>
      </c>
      <c r="R22" s="12"/>
      <c r="S22" s="12"/>
      <c r="T22" s="12"/>
      <c r="U22" s="12"/>
      <c r="V22" s="18" t="s">
        <v>19</v>
      </c>
      <c r="W22" s="12"/>
      <c r="X22" s="12"/>
      <c r="Y22" s="18" t="s">
        <v>20</v>
      </c>
      <c r="Z22" s="12"/>
      <c r="AA22" s="12"/>
      <c r="AB22" s="12"/>
      <c r="AC22" s="13"/>
    </row>
    <row r="23" spans="1:30" ht="29.95" customHeight="1" x14ac:dyDescent="0.3">
      <c r="A23" s="19" t="s">
        <v>21</v>
      </c>
      <c r="B23" s="12"/>
      <c r="C23" s="12"/>
      <c r="D23" s="12"/>
      <c r="E23" s="12"/>
      <c r="F23" s="12"/>
      <c r="G23" s="20">
        <v>147</v>
      </c>
      <c r="H23" s="12"/>
      <c r="I23" t="s">
        <v>22</v>
      </c>
      <c r="J23" s="15">
        <v>874</v>
      </c>
      <c r="K23" s="12"/>
      <c r="L23" s="12"/>
      <c r="M23" s="12"/>
      <c r="N23" s="12"/>
      <c r="O23" s="14">
        <v>0</v>
      </c>
      <c r="P23" s="12"/>
      <c r="Q23" s="15">
        <f t="shared" ref="Q23:Q47" si="0">G23*J23- ( G23 * J23 * O23)</f>
        <v>128478</v>
      </c>
      <c r="R23" s="12"/>
      <c r="S23" s="12"/>
      <c r="T23" s="12"/>
      <c r="U23" s="12"/>
      <c r="V23" s="14">
        <v>0.21</v>
      </c>
      <c r="W23" s="12"/>
      <c r="X23" s="12"/>
      <c r="Y23" s="15">
        <f t="shared" ref="Y23:Y47" si="1">Q23 + (Q23 * V23)</f>
        <v>155458.38</v>
      </c>
      <c r="Z23" s="12"/>
      <c r="AA23" s="12"/>
      <c r="AB23" s="12"/>
      <c r="AC23" s="13"/>
      <c r="AD23" s="1">
        <f t="shared" ref="AD23:AD47" si="2">G23*J23</f>
        <v>128478</v>
      </c>
    </row>
    <row r="24" spans="1:30" ht="15" customHeight="1" x14ac:dyDescent="0.3">
      <c r="A24" s="19" t="s">
        <v>23</v>
      </c>
      <c r="B24" s="12"/>
      <c r="C24" s="12"/>
      <c r="D24" s="12"/>
      <c r="E24" s="12"/>
      <c r="F24" s="12"/>
      <c r="G24" s="20">
        <v>155</v>
      </c>
      <c r="H24" s="12"/>
      <c r="I24" t="s">
        <v>22</v>
      </c>
      <c r="J24" s="15">
        <v>317</v>
      </c>
      <c r="K24" s="12"/>
      <c r="L24" s="12"/>
      <c r="M24" s="12"/>
      <c r="N24" s="12"/>
      <c r="O24" s="14">
        <v>0</v>
      </c>
      <c r="P24" s="12"/>
      <c r="Q24" s="15">
        <f t="shared" si="0"/>
        <v>49135</v>
      </c>
      <c r="R24" s="12"/>
      <c r="S24" s="12"/>
      <c r="T24" s="12"/>
      <c r="U24" s="12"/>
      <c r="V24" s="14">
        <v>0.21</v>
      </c>
      <c r="W24" s="12"/>
      <c r="X24" s="12"/>
      <c r="Y24" s="15">
        <f t="shared" si="1"/>
        <v>59453.35</v>
      </c>
      <c r="Z24" s="12"/>
      <c r="AA24" s="12"/>
      <c r="AB24" s="12"/>
      <c r="AC24" s="13"/>
      <c r="AD24" s="1">
        <f t="shared" si="2"/>
        <v>49135</v>
      </c>
    </row>
    <row r="25" spans="1:30" ht="29.95" customHeight="1" x14ac:dyDescent="0.3">
      <c r="A25" s="19" t="s">
        <v>24</v>
      </c>
      <c r="B25" s="12"/>
      <c r="C25" s="12"/>
      <c r="D25" s="12"/>
      <c r="E25" s="12"/>
      <c r="F25" s="12"/>
      <c r="G25" s="20">
        <v>815</v>
      </c>
      <c r="H25" s="12"/>
      <c r="I25" t="s">
        <v>22</v>
      </c>
      <c r="J25" s="15">
        <v>10.1</v>
      </c>
      <c r="K25" s="12"/>
      <c r="L25" s="12"/>
      <c r="M25" s="12"/>
      <c r="N25" s="12"/>
      <c r="O25" s="14">
        <v>0</v>
      </c>
      <c r="P25" s="12"/>
      <c r="Q25" s="15">
        <f t="shared" si="0"/>
        <v>8231.5</v>
      </c>
      <c r="R25" s="12"/>
      <c r="S25" s="12"/>
      <c r="T25" s="12"/>
      <c r="U25" s="12"/>
      <c r="V25" s="14">
        <v>0.21</v>
      </c>
      <c r="W25" s="12"/>
      <c r="X25" s="12"/>
      <c r="Y25" s="15">
        <f t="shared" si="1"/>
        <v>9960.1149999999998</v>
      </c>
      <c r="Z25" s="12"/>
      <c r="AA25" s="12"/>
      <c r="AB25" s="12"/>
      <c r="AC25" s="13"/>
      <c r="AD25" s="1">
        <f t="shared" si="2"/>
        <v>8231.5</v>
      </c>
    </row>
    <row r="26" spans="1:30" ht="29.95" customHeight="1" x14ac:dyDescent="0.3">
      <c r="A26" s="19" t="s">
        <v>25</v>
      </c>
      <c r="B26" s="12"/>
      <c r="C26" s="12"/>
      <c r="D26" s="12"/>
      <c r="E26" s="12"/>
      <c r="F26" s="12"/>
      <c r="G26" s="20">
        <v>200</v>
      </c>
      <c r="H26" s="12"/>
      <c r="I26" t="s">
        <v>22</v>
      </c>
      <c r="J26" s="15">
        <v>25</v>
      </c>
      <c r="K26" s="12"/>
      <c r="L26" s="12"/>
      <c r="M26" s="12"/>
      <c r="N26" s="12"/>
      <c r="O26" s="14">
        <v>0</v>
      </c>
      <c r="P26" s="12"/>
      <c r="Q26" s="15">
        <f t="shared" si="0"/>
        <v>5000</v>
      </c>
      <c r="R26" s="12"/>
      <c r="S26" s="12"/>
      <c r="T26" s="12"/>
      <c r="U26" s="12"/>
      <c r="V26" s="14">
        <v>0.21</v>
      </c>
      <c r="W26" s="12"/>
      <c r="X26" s="12"/>
      <c r="Y26" s="15">
        <f t="shared" si="1"/>
        <v>6050</v>
      </c>
      <c r="Z26" s="12"/>
      <c r="AA26" s="12"/>
      <c r="AB26" s="12"/>
      <c r="AC26" s="13"/>
      <c r="AD26" s="1">
        <f t="shared" si="2"/>
        <v>5000</v>
      </c>
    </row>
    <row r="27" spans="1:30" ht="45.1" customHeight="1" x14ac:dyDescent="0.3">
      <c r="A27" s="19" t="s">
        <v>26</v>
      </c>
      <c r="B27" s="12"/>
      <c r="C27" s="12"/>
      <c r="D27" s="12"/>
      <c r="E27" s="12"/>
      <c r="F27" s="12"/>
      <c r="G27" s="20">
        <v>1</v>
      </c>
      <c r="H27" s="12"/>
      <c r="I27" t="s">
        <v>22</v>
      </c>
      <c r="J27" s="15">
        <v>10345</v>
      </c>
      <c r="K27" s="12"/>
      <c r="L27" s="12"/>
      <c r="M27" s="12"/>
      <c r="N27" s="12"/>
      <c r="O27" s="14">
        <v>0</v>
      </c>
      <c r="P27" s="12"/>
      <c r="Q27" s="15">
        <f t="shared" si="0"/>
        <v>10345</v>
      </c>
      <c r="R27" s="12"/>
      <c r="S27" s="12"/>
      <c r="T27" s="12"/>
      <c r="U27" s="12"/>
      <c r="V27" s="14">
        <v>0.21</v>
      </c>
      <c r="W27" s="12"/>
      <c r="X27" s="12"/>
      <c r="Y27" s="15">
        <f t="shared" si="1"/>
        <v>12517.45</v>
      </c>
      <c r="Z27" s="12"/>
      <c r="AA27" s="12"/>
      <c r="AB27" s="12"/>
      <c r="AC27" s="13"/>
      <c r="AD27" s="1">
        <f t="shared" si="2"/>
        <v>10345</v>
      </c>
    </row>
    <row r="28" spans="1:30" ht="45.1" customHeight="1" x14ac:dyDescent="0.3">
      <c r="A28" s="19" t="s">
        <v>27</v>
      </c>
      <c r="B28" s="12"/>
      <c r="C28" s="12"/>
      <c r="D28" s="12"/>
      <c r="E28" s="12"/>
      <c r="F28" s="12"/>
      <c r="G28" s="20">
        <v>13</v>
      </c>
      <c r="H28" s="12"/>
      <c r="I28" t="s">
        <v>22</v>
      </c>
      <c r="J28" s="15">
        <v>10720</v>
      </c>
      <c r="K28" s="12"/>
      <c r="L28" s="12"/>
      <c r="M28" s="12"/>
      <c r="N28" s="12"/>
      <c r="O28" s="14">
        <v>0</v>
      </c>
      <c r="P28" s="12"/>
      <c r="Q28" s="15">
        <f t="shared" si="0"/>
        <v>139360</v>
      </c>
      <c r="R28" s="12"/>
      <c r="S28" s="12"/>
      <c r="T28" s="12"/>
      <c r="U28" s="12"/>
      <c r="V28" s="14">
        <v>0.21</v>
      </c>
      <c r="W28" s="12"/>
      <c r="X28" s="12"/>
      <c r="Y28" s="15">
        <f t="shared" si="1"/>
        <v>168625.6</v>
      </c>
      <c r="Z28" s="12"/>
      <c r="AA28" s="12"/>
      <c r="AB28" s="12"/>
      <c r="AC28" s="13"/>
      <c r="AD28" s="1">
        <f t="shared" si="2"/>
        <v>139360</v>
      </c>
    </row>
    <row r="29" spans="1:30" ht="45.1" customHeight="1" x14ac:dyDescent="0.3">
      <c r="A29" s="19" t="s">
        <v>28</v>
      </c>
      <c r="B29" s="12"/>
      <c r="C29" s="12"/>
      <c r="D29" s="12"/>
      <c r="E29" s="12"/>
      <c r="F29" s="12"/>
      <c r="G29" s="20">
        <v>1</v>
      </c>
      <c r="H29" s="12"/>
      <c r="I29" t="s">
        <v>22</v>
      </c>
      <c r="J29" s="15">
        <v>11298</v>
      </c>
      <c r="K29" s="12"/>
      <c r="L29" s="12"/>
      <c r="M29" s="12"/>
      <c r="N29" s="12"/>
      <c r="O29" s="14">
        <v>0</v>
      </c>
      <c r="P29" s="12"/>
      <c r="Q29" s="15">
        <f t="shared" si="0"/>
        <v>11298</v>
      </c>
      <c r="R29" s="12"/>
      <c r="S29" s="12"/>
      <c r="T29" s="12"/>
      <c r="U29" s="12"/>
      <c r="V29" s="14">
        <v>0.21</v>
      </c>
      <c r="W29" s="12"/>
      <c r="X29" s="12"/>
      <c r="Y29" s="15">
        <f t="shared" si="1"/>
        <v>13670.58</v>
      </c>
      <c r="Z29" s="12"/>
      <c r="AA29" s="12"/>
      <c r="AB29" s="12"/>
      <c r="AC29" s="13"/>
      <c r="AD29" s="1">
        <f t="shared" si="2"/>
        <v>11298</v>
      </c>
    </row>
    <row r="30" spans="1:30" ht="45.1" customHeight="1" x14ac:dyDescent="0.3">
      <c r="A30" s="19" t="s">
        <v>29</v>
      </c>
      <c r="B30" s="12"/>
      <c r="C30" s="12"/>
      <c r="D30" s="12"/>
      <c r="E30" s="12"/>
      <c r="F30" s="12"/>
      <c r="G30" s="20">
        <v>2</v>
      </c>
      <c r="H30" s="12"/>
      <c r="I30" t="s">
        <v>22</v>
      </c>
      <c r="J30" s="15">
        <v>11467</v>
      </c>
      <c r="K30" s="12"/>
      <c r="L30" s="12"/>
      <c r="M30" s="12"/>
      <c r="N30" s="12"/>
      <c r="O30" s="14">
        <v>0</v>
      </c>
      <c r="P30" s="12"/>
      <c r="Q30" s="15">
        <f t="shared" si="0"/>
        <v>22934</v>
      </c>
      <c r="R30" s="12"/>
      <c r="S30" s="12"/>
      <c r="T30" s="12"/>
      <c r="U30" s="12"/>
      <c r="V30" s="14">
        <v>0.21</v>
      </c>
      <c r="W30" s="12"/>
      <c r="X30" s="12"/>
      <c r="Y30" s="15">
        <f t="shared" si="1"/>
        <v>27750.14</v>
      </c>
      <c r="Z30" s="12"/>
      <c r="AA30" s="12"/>
      <c r="AB30" s="12"/>
      <c r="AC30" s="13"/>
      <c r="AD30" s="1">
        <f t="shared" si="2"/>
        <v>22934</v>
      </c>
    </row>
    <row r="31" spans="1:30" ht="45.1" customHeight="1" x14ac:dyDescent="0.3">
      <c r="A31" s="19" t="s">
        <v>30</v>
      </c>
      <c r="B31" s="12"/>
      <c r="C31" s="12"/>
      <c r="D31" s="12"/>
      <c r="E31" s="12"/>
      <c r="F31" s="12"/>
      <c r="G31" s="20">
        <v>2</v>
      </c>
      <c r="H31" s="12"/>
      <c r="I31" t="s">
        <v>22</v>
      </c>
      <c r="J31" s="15">
        <v>12025</v>
      </c>
      <c r="K31" s="12"/>
      <c r="L31" s="12"/>
      <c r="M31" s="12"/>
      <c r="N31" s="12"/>
      <c r="O31" s="14">
        <v>0</v>
      </c>
      <c r="P31" s="12"/>
      <c r="Q31" s="15">
        <f t="shared" si="0"/>
        <v>24050</v>
      </c>
      <c r="R31" s="12"/>
      <c r="S31" s="12"/>
      <c r="T31" s="12"/>
      <c r="U31" s="12"/>
      <c r="V31" s="14">
        <v>0.21</v>
      </c>
      <c r="W31" s="12"/>
      <c r="X31" s="12"/>
      <c r="Y31" s="15">
        <f t="shared" si="1"/>
        <v>29100.5</v>
      </c>
      <c r="Z31" s="12"/>
      <c r="AA31" s="12"/>
      <c r="AB31" s="12"/>
      <c r="AC31" s="13"/>
      <c r="AD31" s="1">
        <f t="shared" si="2"/>
        <v>24050</v>
      </c>
    </row>
    <row r="32" spans="1:30" ht="15" customHeight="1" x14ac:dyDescent="0.3">
      <c r="A32" s="19" t="s">
        <v>31</v>
      </c>
      <c r="B32" s="12"/>
      <c r="C32" s="12"/>
      <c r="D32" s="12"/>
      <c r="E32" s="12"/>
      <c r="F32" s="12"/>
      <c r="G32" s="20">
        <v>19</v>
      </c>
      <c r="H32" s="12"/>
      <c r="I32" t="s">
        <v>22</v>
      </c>
      <c r="J32" s="15">
        <v>0</v>
      </c>
      <c r="K32" s="12"/>
      <c r="L32" s="12"/>
      <c r="M32" s="12"/>
      <c r="N32" s="12"/>
      <c r="O32" s="14">
        <v>0</v>
      </c>
      <c r="P32" s="12"/>
      <c r="Q32" s="15">
        <f t="shared" si="0"/>
        <v>0</v>
      </c>
      <c r="R32" s="12"/>
      <c r="S32" s="12"/>
      <c r="T32" s="12"/>
      <c r="U32" s="12"/>
      <c r="V32" s="14">
        <v>0.21</v>
      </c>
      <c r="W32" s="12"/>
      <c r="X32" s="12"/>
      <c r="Y32" s="15">
        <f t="shared" si="1"/>
        <v>0</v>
      </c>
      <c r="Z32" s="12"/>
      <c r="AA32" s="12"/>
      <c r="AB32" s="12"/>
      <c r="AC32" s="13"/>
      <c r="AD32" s="1">
        <f t="shared" si="2"/>
        <v>0</v>
      </c>
    </row>
    <row r="33" spans="1:30" ht="29.95" customHeight="1" x14ac:dyDescent="0.3">
      <c r="A33" s="19" t="s">
        <v>32</v>
      </c>
      <c r="B33" s="12"/>
      <c r="C33" s="12"/>
      <c r="D33" s="12"/>
      <c r="E33" s="12"/>
      <c r="F33" s="12"/>
      <c r="G33" s="20">
        <v>165</v>
      </c>
      <c r="H33" s="12"/>
      <c r="I33" t="s">
        <v>22</v>
      </c>
      <c r="J33" s="15">
        <v>381</v>
      </c>
      <c r="K33" s="12"/>
      <c r="L33" s="12"/>
      <c r="M33" s="12"/>
      <c r="N33" s="12"/>
      <c r="O33" s="14">
        <v>0</v>
      </c>
      <c r="P33" s="12"/>
      <c r="Q33" s="15">
        <f t="shared" si="0"/>
        <v>62865</v>
      </c>
      <c r="R33" s="12"/>
      <c r="S33" s="12"/>
      <c r="T33" s="12"/>
      <c r="U33" s="12"/>
      <c r="V33" s="14">
        <v>0.21</v>
      </c>
      <c r="W33" s="12"/>
      <c r="X33" s="12"/>
      <c r="Y33" s="15">
        <f t="shared" si="1"/>
        <v>76066.649999999994</v>
      </c>
      <c r="Z33" s="12"/>
      <c r="AA33" s="12"/>
      <c r="AB33" s="12"/>
      <c r="AC33" s="13"/>
      <c r="AD33" s="1">
        <f t="shared" si="2"/>
        <v>62865</v>
      </c>
    </row>
    <row r="34" spans="1:30" ht="45.1" customHeight="1" x14ac:dyDescent="0.3">
      <c r="A34" s="19" t="s">
        <v>33</v>
      </c>
      <c r="B34" s="12"/>
      <c r="C34" s="12"/>
      <c r="D34" s="12"/>
      <c r="E34" s="12"/>
      <c r="F34" s="12"/>
      <c r="G34" s="20">
        <v>1010</v>
      </c>
      <c r="H34" s="12"/>
      <c r="I34" t="s">
        <v>22</v>
      </c>
      <c r="J34" s="15">
        <v>51</v>
      </c>
      <c r="K34" s="12"/>
      <c r="L34" s="12"/>
      <c r="M34" s="12"/>
      <c r="N34" s="12"/>
      <c r="O34" s="14">
        <v>0</v>
      </c>
      <c r="P34" s="12"/>
      <c r="Q34" s="15">
        <f t="shared" si="0"/>
        <v>51510</v>
      </c>
      <c r="R34" s="12"/>
      <c r="S34" s="12"/>
      <c r="T34" s="12"/>
      <c r="U34" s="12"/>
      <c r="V34" s="14">
        <v>0.21</v>
      </c>
      <c r="W34" s="12"/>
      <c r="X34" s="12"/>
      <c r="Y34" s="15">
        <f t="shared" si="1"/>
        <v>62327.1</v>
      </c>
      <c r="Z34" s="12"/>
      <c r="AA34" s="12"/>
      <c r="AB34" s="12"/>
      <c r="AC34" s="13"/>
      <c r="AD34" s="1">
        <f t="shared" si="2"/>
        <v>51510</v>
      </c>
    </row>
    <row r="35" spans="1:30" ht="29.95" customHeight="1" x14ac:dyDescent="0.3">
      <c r="A35" s="19" t="s">
        <v>34</v>
      </c>
      <c r="B35" s="12"/>
      <c r="C35" s="12"/>
      <c r="D35" s="12"/>
      <c r="E35" s="12"/>
      <c r="F35" s="12"/>
      <c r="G35" s="20">
        <v>2500</v>
      </c>
      <c r="H35" s="12"/>
      <c r="I35" t="s">
        <v>22</v>
      </c>
      <c r="J35" s="15">
        <v>3</v>
      </c>
      <c r="K35" s="12"/>
      <c r="L35" s="12"/>
      <c r="M35" s="12"/>
      <c r="N35" s="12"/>
      <c r="O35" s="14">
        <v>0</v>
      </c>
      <c r="P35" s="12"/>
      <c r="Q35" s="15">
        <f t="shared" si="0"/>
        <v>7500</v>
      </c>
      <c r="R35" s="12"/>
      <c r="S35" s="12"/>
      <c r="T35" s="12"/>
      <c r="U35" s="12"/>
      <c r="V35" s="14">
        <v>0.21</v>
      </c>
      <c r="W35" s="12"/>
      <c r="X35" s="12"/>
      <c r="Y35" s="15">
        <f t="shared" si="1"/>
        <v>9075</v>
      </c>
      <c r="Z35" s="12"/>
      <c r="AA35" s="12"/>
      <c r="AB35" s="12"/>
      <c r="AC35" s="13"/>
      <c r="AD35" s="1">
        <f t="shared" si="2"/>
        <v>7500</v>
      </c>
    </row>
    <row r="36" spans="1:30" ht="90" customHeight="1" x14ac:dyDescent="0.3">
      <c r="A36" s="19" t="s">
        <v>35</v>
      </c>
      <c r="B36" s="12"/>
      <c r="C36" s="12"/>
      <c r="D36" s="12"/>
      <c r="E36" s="12"/>
      <c r="F36" s="12"/>
      <c r="G36" s="20">
        <v>356</v>
      </c>
      <c r="H36" s="12"/>
      <c r="I36" t="s">
        <v>36</v>
      </c>
      <c r="J36" s="15">
        <v>518</v>
      </c>
      <c r="K36" s="12"/>
      <c r="L36" s="12"/>
      <c r="M36" s="12"/>
      <c r="N36" s="12"/>
      <c r="O36" s="14">
        <v>0</v>
      </c>
      <c r="P36" s="12"/>
      <c r="Q36" s="15">
        <f t="shared" si="0"/>
        <v>184408</v>
      </c>
      <c r="R36" s="12"/>
      <c r="S36" s="12"/>
      <c r="T36" s="12"/>
      <c r="U36" s="12"/>
      <c r="V36" s="14">
        <v>0.21</v>
      </c>
      <c r="W36" s="12"/>
      <c r="X36" s="12"/>
      <c r="Y36" s="15">
        <f t="shared" si="1"/>
        <v>223133.68</v>
      </c>
      <c r="Z36" s="12"/>
      <c r="AA36" s="12"/>
      <c r="AB36" s="12"/>
      <c r="AC36" s="13"/>
      <c r="AD36" s="1">
        <f t="shared" si="2"/>
        <v>184408</v>
      </c>
    </row>
    <row r="37" spans="1:30" ht="29.95" customHeight="1" x14ac:dyDescent="0.3">
      <c r="A37" s="19" t="s">
        <v>37</v>
      </c>
      <c r="B37" s="12"/>
      <c r="C37" s="12"/>
      <c r="D37" s="12"/>
      <c r="E37" s="12"/>
      <c r="F37" s="12"/>
      <c r="G37" s="20">
        <v>19</v>
      </c>
      <c r="H37" s="12"/>
      <c r="I37" t="s">
        <v>22</v>
      </c>
      <c r="J37" s="15">
        <v>821</v>
      </c>
      <c r="K37" s="12"/>
      <c r="L37" s="12"/>
      <c r="M37" s="12"/>
      <c r="N37" s="12"/>
      <c r="O37" s="14">
        <v>0</v>
      </c>
      <c r="P37" s="12"/>
      <c r="Q37" s="15">
        <f t="shared" si="0"/>
        <v>15599</v>
      </c>
      <c r="R37" s="12"/>
      <c r="S37" s="12"/>
      <c r="T37" s="12"/>
      <c r="U37" s="12"/>
      <c r="V37" s="14">
        <v>0.21</v>
      </c>
      <c r="W37" s="12"/>
      <c r="X37" s="12"/>
      <c r="Y37" s="15">
        <f t="shared" si="1"/>
        <v>18874.79</v>
      </c>
      <c r="Z37" s="12"/>
      <c r="AA37" s="12"/>
      <c r="AB37" s="12"/>
      <c r="AC37" s="13"/>
      <c r="AD37" s="1">
        <f t="shared" si="2"/>
        <v>15599</v>
      </c>
    </row>
    <row r="38" spans="1:30" ht="75.05" customHeight="1" x14ac:dyDescent="0.3">
      <c r="A38" s="19" t="s">
        <v>38</v>
      </c>
      <c r="B38" s="12"/>
      <c r="C38" s="12"/>
      <c r="D38" s="12"/>
      <c r="E38" s="12"/>
      <c r="F38" s="12"/>
      <c r="G38" s="20">
        <v>356</v>
      </c>
      <c r="H38" s="12"/>
      <c r="I38" t="s">
        <v>22</v>
      </c>
      <c r="J38" s="15">
        <v>463</v>
      </c>
      <c r="K38" s="12"/>
      <c r="L38" s="12"/>
      <c r="M38" s="12"/>
      <c r="N38" s="12"/>
      <c r="O38" s="14">
        <v>0</v>
      </c>
      <c r="P38" s="12"/>
      <c r="Q38" s="15">
        <f t="shared" si="0"/>
        <v>164828</v>
      </c>
      <c r="R38" s="12"/>
      <c r="S38" s="12"/>
      <c r="T38" s="12"/>
      <c r="U38" s="12"/>
      <c r="V38" s="14">
        <v>0.21</v>
      </c>
      <c r="W38" s="12"/>
      <c r="X38" s="12"/>
      <c r="Y38" s="15">
        <f t="shared" si="1"/>
        <v>199441.88</v>
      </c>
      <c r="Z38" s="12"/>
      <c r="AA38" s="12"/>
      <c r="AB38" s="12"/>
      <c r="AC38" s="13"/>
      <c r="AD38" s="1">
        <f t="shared" si="2"/>
        <v>164828</v>
      </c>
    </row>
    <row r="39" spans="1:30" ht="29.95" customHeight="1" x14ac:dyDescent="0.3">
      <c r="A39" s="19" t="s">
        <v>39</v>
      </c>
      <c r="B39" s="12"/>
      <c r="C39" s="12"/>
      <c r="D39" s="12"/>
      <c r="E39" s="12"/>
      <c r="F39" s="12"/>
      <c r="G39" s="20">
        <v>1</v>
      </c>
      <c r="H39" s="12"/>
      <c r="I39" t="s">
        <v>36</v>
      </c>
      <c r="J39" s="15">
        <v>99</v>
      </c>
      <c r="K39" s="12"/>
      <c r="L39" s="12"/>
      <c r="M39" s="12"/>
      <c r="N39" s="12"/>
      <c r="O39" s="14">
        <v>0</v>
      </c>
      <c r="P39" s="12"/>
      <c r="Q39" s="15">
        <f t="shared" si="0"/>
        <v>99</v>
      </c>
      <c r="R39" s="12"/>
      <c r="S39" s="12"/>
      <c r="T39" s="12"/>
      <c r="U39" s="12"/>
      <c r="V39" s="14">
        <v>0.21</v>
      </c>
      <c r="W39" s="12"/>
      <c r="X39" s="12"/>
      <c r="Y39" s="15">
        <f t="shared" si="1"/>
        <v>119.78999999999999</v>
      </c>
      <c r="Z39" s="12"/>
      <c r="AA39" s="12"/>
      <c r="AB39" s="12"/>
      <c r="AC39" s="13"/>
      <c r="AD39" s="1">
        <f t="shared" si="2"/>
        <v>99</v>
      </c>
    </row>
    <row r="40" spans="1:30" ht="29.95" customHeight="1" x14ac:dyDescent="0.3">
      <c r="A40" s="19" t="s">
        <v>40</v>
      </c>
      <c r="B40" s="12"/>
      <c r="C40" s="12"/>
      <c r="D40" s="12"/>
      <c r="E40" s="12"/>
      <c r="F40" s="12"/>
      <c r="G40" s="20">
        <v>20</v>
      </c>
      <c r="H40" s="12"/>
      <c r="I40" t="s">
        <v>22</v>
      </c>
      <c r="J40" s="15">
        <v>1500</v>
      </c>
      <c r="K40" s="12"/>
      <c r="L40" s="12"/>
      <c r="M40" s="12"/>
      <c r="N40" s="12"/>
      <c r="O40" s="14">
        <v>0</v>
      </c>
      <c r="P40" s="12"/>
      <c r="Q40" s="15">
        <f t="shared" si="0"/>
        <v>30000</v>
      </c>
      <c r="R40" s="12"/>
      <c r="S40" s="12"/>
      <c r="T40" s="12"/>
      <c r="U40" s="12"/>
      <c r="V40" s="14">
        <v>0.21</v>
      </c>
      <c r="W40" s="12"/>
      <c r="X40" s="12"/>
      <c r="Y40" s="15">
        <f t="shared" si="1"/>
        <v>36300</v>
      </c>
      <c r="Z40" s="12"/>
      <c r="AA40" s="12"/>
      <c r="AB40" s="12"/>
      <c r="AC40" s="13"/>
      <c r="AD40" s="1">
        <f t="shared" si="2"/>
        <v>30000</v>
      </c>
    </row>
    <row r="41" spans="1:30" ht="15" customHeight="1" x14ac:dyDescent="0.3">
      <c r="A41" s="19" t="s">
        <v>41</v>
      </c>
      <c r="B41" s="12"/>
      <c r="C41" s="12"/>
      <c r="D41" s="12"/>
      <c r="E41" s="12"/>
      <c r="F41" s="12"/>
      <c r="G41" s="20">
        <v>19</v>
      </c>
      <c r="H41" s="12"/>
      <c r="I41" t="s">
        <v>22</v>
      </c>
      <c r="J41" s="15">
        <v>290</v>
      </c>
      <c r="K41" s="12"/>
      <c r="L41" s="12"/>
      <c r="M41" s="12"/>
      <c r="N41" s="12"/>
      <c r="O41" s="14">
        <v>0</v>
      </c>
      <c r="P41" s="12"/>
      <c r="Q41" s="15">
        <f t="shared" si="0"/>
        <v>5510</v>
      </c>
      <c r="R41" s="12"/>
      <c r="S41" s="12"/>
      <c r="T41" s="12"/>
      <c r="U41" s="12"/>
      <c r="V41" s="14">
        <v>0.21</v>
      </c>
      <c r="W41" s="12"/>
      <c r="X41" s="12"/>
      <c r="Y41" s="15">
        <f t="shared" si="1"/>
        <v>6667.1</v>
      </c>
      <c r="Z41" s="12"/>
      <c r="AA41" s="12"/>
      <c r="AB41" s="12"/>
      <c r="AC41" s="13"/>
      <c r="AD41" s="1">
        <f t="shared" si="2"/>
        <v>5510</v>
      </c>
    </row>
    <row r="42" spans="1:30" ht="29.95" customHeight="1" x14ac:dyDescent="0.3">
      <c r="A42" s="19" t="s">
        <v>42</v>
      </c>
      <c r="B42" s="12"/>
      <c r="C42" s="12"/>
      <c r="D42" s="12"/>
      <c r="E42" s="12"/>
      <c r="F42" s="12"/>
      <c r="G42" s="20">
        <v>18</v>
      </c>
      <c r="H42" s="12"/>
      <c r="I42" t="s">
        <v>22</v>
      </c>
      <c r="J42" s="15">
        <v>381</v>
      </c>
      <c r="K42" s="12"/>
      <c r="L42" s="12"/>
      <c r="M42" s="12"/>
      <c r="N42" s="12"/>
      <c r="O42" s="14">
        <v>0</v>
      </c>
      <c r="P42" s="12"/>
      <c r="Q42" s="15">
        <f t="shared" si="0"/>
        <v>6858</v>
      </c>
      <c r="R42" s="12"/>
      <c r="S42" s="12"/>
      <c r="T42" s="12"/>
      <c r="U42" s="12"/>
      <c r="V42" s="14">
        <v>0.21</v>
      </c>
      <c r="W42" s="12"/>
      <c r="X42" s="12"/>
      <c r="Y42" s="15">
        <f t="shared" si="1"/>
        <v>8298.18</v>
      </c>
      <c r="Z42" s="12"/>
      <c r="AA42" s="12"/>
      <c r="AB42" s="12"/>
      <c r="AC42" s="13"/>
      <c r="AD42" s="1">
        <f t="shared" si="2"/>
        <v>6858</v>
      </c>
    </row>
    <row r="43" spans="1:30" ht="45.1" customHeight="1" x14ac:dyDescent="0.3">
      <c r="A43" s="19" t="s">
        <v>43</v>
      </c>
      <c r="B43" s="12"/>
      <c r="C43" s="12"/>
      <c r="D43" s="12"/>
      <c r="E43" s="12"/>
      <c r="F43" s="12"/>
      <c r="G43" s="20">
        <v>356</v>
      </c>
      <c r="H43" s="12"/>
      <c r="I43" t="s">
        <v>44</v>
      </c>
      <c r="J43" s="15">
        <v>42</v>
      </c>
      <c r="K43" s="12"/>
      <c r="L43" s="12"/>
      <c r="M43" s="12"/>
      <c r="N43" s="12"/>
      <c r="O43" s="14">
        <v>0</v>
      </c>
      <c r="P43" s="12"/>
      <c r="Q43" s="15">
        <f t="shared" si="0"/>
        <v>14952</v>
      </c>
      <c r="R43" s="12"/>
      <c r="S43" s="12"/>
      <c r="T43" s="12"/>
      <c r="U43" s="12"/>
      <c r="V43" s="14">
        <v>0.21</v>
      </c>
      <c r="W43" s="12"/>
      <c r="X43" s="12"/>
      <c r="Y43" s="15">
        <f t="shared" si="1"/>
        <v>18091.919999999998</v>
      </c>
      <c r="Z43" s="12"/>
      <c r="AA43" s="12"/>
      <c r="AB43" s="12"/>
      <c r="AC43" s="13"/>
      <c r="AD43" s="1">
        <f t="shared" si="2"/>
        <v>14952</v>
      </c>
    </row>
    <row r="44" spans="1:30" ht="45.1" customHeight="1" x14ac:dyDescent="0.3">
      <c r="A44" s="19" t="s">
        <v>45</v>
      </c>
      <c r="B44" s="12"/>
      <c r="C44" s="12"/>
      <c r="D44" s="12"/>
      <c r="E44" s="12"/>
      <c r="F44" s="12"/>
      <c r="G44" s="20">
        <v>3</v>
      </c>
      <c r="H44" s="12"/>
      <c r="J44" s="15">
        <v>2500</v>
      </c>
      <c r="K44" s="12"/>
      <c r="L44" s="12"/>
      <c r="M44" s="12"/>
      <c r="N44" s="12"/>
      <c r="O44" s="14">
        <v>0</v>
      </c>
      <c r="P44" s="12"/>
      <c r="Q44" s="15">
        <f t="shared" si="0"/>
        <v>7500</v>
      </c>
      <c r="R44" s="12"/>
      <c r="S44" s="12"/>
      <c r="T44" s="12"/>
      <c r="U44" s="12"/>
      <c r="V44" s="14">
        <v>0.21</v>
      </c>
      <c r="W44" s="12"/>
      <c r="X44" s="12"/>
      <c r="Y44" s="15">
        <f t="shared" si="1"/>
        <v>9075</v>
      </c>
      <c r="Z44" s="12"/>
      <c r="AA44" s="12"/>
      <c r="AB44" s="12"/>
      <c r="AC44" s="13"/>
      <c r="AD44" s="1">
        <f t="shared" si="2"/>
        <v>7500</v>
      </c>
    </row>
    <row r="45" spans="1:30" ht="29.95" customHeight="1" x14ac:dyDescent="0.3">
      <c r="A45" s="19" t="s">
        <v>46</v>
      </c>
      <c r="B45" s="12"/>
      <c r="C45" s="12"/>
      <c r="D45" s="12"/>
      <c r="E45" s="12"/>
      <c r="F45" s="12"/>
      <c r="G45" s="20">
        <v>9</v>
      </c>
      <c r="H45" s="12"/>
      <c r="I45" t="s">
        <v>47</v>
      </c>
      <c r="J45" s="15">
        <v>3580</v>
      </c>
      <c r="K45" s="12"/>
      <c r="L45" s="12"/>
      <c r="M45" s="12"/>
      <c r="N45" s="12"/>
      <c r="O45" s="14">
        <v>0</v>
      </c>
      <c r="P45" s="12"/>
      <c r="Q45" s="15">
        <f t="shared" si="0"/>
        <v>32220</v>
      </c>
      <c r="R45" s="12"/>
      <c r="S45" s="12"/>
      <c r="T45" s="12"/>
      <c r="U45" s="12"/>
      <c r="V45" s="14">
        <v>0.21</v>
      </c>
      <c r="W45" s="12"/>
      <c r="X45" s="12"/>
      <c r="Y45" s="15">
        <f t="shared" si="1"/>
        <v>38986.199999999997</v>
      </c>
      <c r="Z45" s="12"/>
      <c r="AA45" s="12"/>
      <c r="AB45" s="12"/>
      <c r="AC45" s="13"/>
      <c r="AD45" s="1">
        <f t="shared" si="2"/>
        <v>32220</v>
      </c>
    </row>
    <row r="46" spans="1:30" ht="60.05" customHeight="1" x14ac:dyDescent="0.3">
      <c r="A46" s="19" t="s">
        <v>48</v>
      </c>
      <c r="B46" s="12"/>
      <c r="C46" s="12"/>
      <c r="D46" s="12"/>
      <c r="E46" s="12"/>
      <c r="F46" s="12"/>
      <c r="G46" s="20">
        <v>1</v>
      </c>
      <c r="H46" s="12"/>
      <c r="I46" t="s">
        <v>36</v>
      </c>
      <c r="J46" s="15">
        <v>0</v>
      </c>
      <c r="K46" s="12"/>
      <c r="L46" s="12"/>
      <c r="M46" s="12"/>
      <c r="N46" s="12"/>
      <c r="O46" s="14">
        <v>0</v>
      </c>
      <c r="P46" s="12"/>
      <c r="Q46" s="15">
        <f t="shared" si="0"/>
        <v>0</v>
      </c>
      <c r="R46" s="12"/>
      <c r="S46" s="12"/>
      <c r="T46" s="12"/>
      <c r="U46" s="12"/>
      <c r="V46" s="14">
        <v>0.21</v>
      </c>
      <c r="W46" s="12"/>
      <c r="X46" s="12"/>
      <c r="Y46" s="15">
        <f t="shared" si="1"/>
        <v>0</v>
      </c>
      <c r="Z46" s="12"/>
      <c r="AA46" s="12"/>
      <c r="AB46" s="12"/>
      <c r="AC46" s="13"/>
      <c r="AD46" s="1">
        <f t="shared" si="2"/>
        <v>0</v>
      </c>
    </row>
    <row r="47" spans="1:30" ht="75.05" customHeight="1" x14ac:dyDescent="0.3">
      <c r="A47" s="19" t="s">
        <v>49</v>
      </c>
      <c r="B47" s="12"/>
      <c r="C47" s="12"/>
      <c r="D47" s="12"/>
      <c r="E47" s="12"/>
      <c r="F47" s="12"/>
      <c r="G47" s="20">
        <v>1</v>
      </c>
      <c r="H47" s="12"/>
      <c r="I47" t="s">
        <v>22</v>
      </c>
      <c r="J47" s="15">
        <v>0</v>
      </c>
      <c r="K47" s="12"/>
      <c r="L47" s="12"/>
      <c r="M47" s="12"/>
      <c r="N47" s="12"/>
      <c r="O47" s="14">
        <v>0</v>
      </c>
      <c r="P47" s="12"/>
      <c r="Q47" s="15">
        <f t="shared" si="0"/>
        <v>0</v>
      </c>
      <c r="R47" s="12"/>
      <c r="S47" s="12"/>
      <c r="T47" s="12"/>
      <c r="U47" s="12"/>
      <c r="V47" s="14">
        <v>0.21</v>
      </c>
      <c r="W47" s="12"/>
      <c r="X47" s="12"/>
      <c r="Y47" s="15">
        <f t="shared" si="1"/>
        <v>0</v>
      </c>
      <c r="Z47" s="12"/>
      <c r="AA47" s="12"/>
      <c r="AB47" s="12"/>
      <c r="AC47" s="13"/>
      <c r="AD47" s="1">
        <f t="shared" si="2"/>
        <v>0</v>
      </c>
    </row>
    <row r="48" spans="1:30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7"/>
      <c r="Q48" s="8" t="s">
        <v>50</v>
      </c>
      <c r="R48" s="9"/>
      <c r="S48" s="9"/>
      <c r="T48" s="9"/>
      <c r="U48" s="9"/>
      <c r="V48" s="9"/>
      <c r="W48" s="9"/>
      <c r="X48" s="9"/>
      <c r="Y48" s="10">
        <f>SUM(AD23:AD47)</f>
        <v>982680.5</v>
      </c>
      <c r="Z48" s="9"/>
      <c r="AA48" s="9"/>
      <c r="AB48" s="9"/>
      <c r="AC48" s="11"/>
    </row>
    <row r="49" spans="1:29" x14ac:dyDescent="0.3">
      <c r="P49" s="5"/>
      <c r="Q49" s="8" t="s">
        <v>51</v>
      </c>
      <c r="R49" s="12"/>
      <c r="S49" s="12"/>
      <c r="T49" s="12"/>
      <c r="U49" s="12"/>
      <c r="V49" s="12"/>
      <c r="W49" s="12"/>
      <c r="X49" s="12"/>
      <c r="Y49" s="10">
        <f>SUM(AD23:AD47) - SUM(Q23:Q47)</f>
        <v>0</v>
      </c>
      <c r="Z49" s="12"/>
      <c r="AA49" s="12"/>
      <c r="AB49" s="12"/>
      <c r="AC49" s="13"/>
    </row>
    <row r="50" spans="1:29" x14ac:dyDescent="0.3">
      <c r="A50" s="16" t="s">
        <v>52</v>
      </c>
      <c r="B50" s="16"/>
      <c r="C50" s="16"/>
      <c r="D50" s="16"/>
      <c r="E50" s="16"/>
      <c r="F50" s="16"/>
      <c r="G50" s="6"/>
      <c r="H50" s="6"/>
      <c r="I50" s="6"/>
      <c r="J50" s="6"/>
      <c r="K50" s="6"/>
      <c r="L50" s="6"/>
      <c r="M50" s="6"/>
      <c r="N50" s="6"/>
      <c r="P50" s="5"/>
      <c r="Q50" s="8" t="s">
        <v>13</v>
      </c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3"/>
    </row>
    <row r="51" spans="1:29" x14ac:dyDescent="0.3">
      <c r="A51" s="17" t="s">
        <v>53</v>
      </c>
      <c r="B51" s="12"/>
      <c r="C51" s="12"/>
      <c r="D51" s="12"/>
      <c r="E51" s="18" t="s">
        <v>54</v>
      </c>
      <c r="F51" s="12"/>
      <c r="G51" s="12"/>
      <c r="H51" s="12"/>
      <c r="I51" s="12"/>
      <c r="J51" s="18" t="s">
        <v>55</v>
      </c>
      <c r="K51" s="12"/>
      <c r="L51" s="12"/>
      <c r="M51" s="12"/>
      <c r="N51" s="13"/>
      <c r="P51" s="5"/>
      <c r="Q51" s="8" t="s">
        <v>56</v>
      </c>
      <c r="R51" s="12"/>
      <c r="S51" s="12"/>
      <c r="T51" s="12"/>
      <c r="U51" s="12"/>
      <c r="V51" s="12"/>
      <c r="W51" s="12"/>
      <c r="X51" s="12"/>
      <c r="Y51" s="10">
        <f>SUM(Q23:Q47)</f>
        <v>982680.5</v>
      </c>
      <c r="Z51" s="12"/>
      <c r="AA51" s="12"/>
      <c r="AB51" s="12"/>
      <c r="AC51" s="13"/>
    </row>
    <row r="52" spans="1:29" x14ac:dyDescent="0.3">
      <c r="A52" s="14">
        <v>0.21</v>
      </c>
      <c r="B52" s="12"/>
      <c r="C52" s="12"/>
      <c r="D52" s="12"/>
      <c r="E52" s="15">
        <f>SUMIF(V23:V47,A52,Q23:Q47)</f>
        <v>982680.5</v>
      </c>
      <c r="F52" s="12"/>
      <c r="G52" s="12"/>
      <c r="H52" s="12"/>
      <c r="I52" s="12"/>
      <c r="J52" s="15">
        <f>A52*E52</f>
        <v>206362.905</v>
      </c>
      <c r="K52" s="12"/>
      <c r="L52" s="12"/>
      <c r="M52" s="12"/>
      <c r="N52" s="13"/>
      <c r="P52" s="5"/>
      <c r="Q52" s="8" t="s">
        <v>57</v>
      </c>
      <c r="R52" s="12"/>
      <c r="S52" s="12"/>
      <c r="T52" s="12"/>
      <c r="U52" s="12"/>
      <c r="V52" s="12"/>
      <c r="W52" s="12"/>
      <c r="X52" s="12"/>
      <c r="Y52" s="10">
        <f>SUM(Y23:Y47)</f>
        <v>1189043.4049999998</v>
      </c>
      <c r="Z52" s="12"/>
      <c r="AA52" s="12"/>
      <c r="AB52" s="12"/>
      <c r="AC52" s="13"/>
    </row>
    <row r="53" spans="1:29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</sheetData>
  <mergeCells count="235">
    <mergeCell ref="A1:R1"/>
    <mergeCell ref="S1:AC1"/>
    <mergeCell ref="A3:D3"/>
    <mergeCell ref="S3:V3"/>
    <mergeCell ref="A5:I5"/>
    <mergeCell ref="S5:AC5"/>
    <mergeCell ref="A6:I6"/>
    <mergeCell ref="S6:AC6"/>
    <mergeCell ref="A7:I7"/>
    <mergeCell ref="S7:AC7"/>
    <mergeCell ref="A12:E12"/>
    <mergeCell ref="J12:O12"/>
    <mergeCell ref="S12:X12"/>
    <mergeCell ref="A13:I13"/>
    <mergeCell ref="J13:R13"/>
    <mergeCell ref="S14:AC14"/>
    <mergeCell ref="A14:I14"/>
    <mergeCell ref="J14:R14"/>
    <mergeCell ref="A8:I8"/>
    <mergeCell ref="S8:AC8"/>
    <mergeCell ref="A9:B9"/>
    <mergeCell ref="C9:I9"/>
    <mergeCell ref="S9:T9"/>
    <mergeCell ref="U9:AC9"/>
    <mergeCell ref="A10:B10"/>
    <mergeCell ref="C10:I10"/>
    <mergeCell ref="S10:T10"/>
    <mergeCell ref="U10:AC10"/>
    <mergeCell ref="A15:I15"/>
    <mergeCell ref="J15:R15"/>
    <mergeCell ref="S15:AC15"/>
    <mergeCell ref="A17:D17"/>
    <mergeCell ref="E17:I17"/>
    <mergeCell ref="J17:N17"/>
    <mergeCell ref="O17:AC17"/>
    <mergeCell ref="A19:AC19"/>
    <mergeCell ref="A20:AC20"/>
    <mergeCell ref="A22:F22"/>
    <mergeCell ref="G22:I22"/>
    <mergeCell ref="J22:N22"/>
    <mergeCell ref="O22:P22"/>
    <mergeCell ref="Q22:U22"/>
    <mergeCell ref="V22:X22"/>
    <mergeCell ref="Y22:AC22"/>
    <mergeCell ref="A23:F23"/>
    <mergeCell ref="G23:H23"/>
    <mergeCell ref="J23:N23"/>
    <mergeCell ref="O23:P23"/>
    <mergeCell ref="Q23:U23"/>
    <mergeCell ref="V23:X23"/>
    <mergeCell ref="Y23:AC23"/>
    <mergeCell ref="A24:F24"/>
    <mergeCell ref="G24:H24"/>
    <mergeCell ref="J24:N24"/>
    <mergeCell ref="O24:P24"/>
    <mergeCell ref="Q24:U24"/>
    <mergeCell ref="V24:X24"/>
    <mergeCell ref="Y24:AC24"/>
    <mergeCell ref="A25:F25"/>
    <mergeCell ref="G25:H25"/>
    <mergeCell ref="J25:N25"/>
    <mergeCell ref="O25:P25"/>
    <mergeCell ref="Q25:U25"/>
    <mergeCell ref="V25:X25"/>
    <mergeCell ref="Y25:AC25"/>
    <mergeCell ref="A26:F26"/>
    <mergeCell ref="G26:H26"/>
    <mergeCell ref="J26:N26"/>
    <mergeCell ref="O26:P26"/>
    <mergeCell ref="Q26:U26"/>
    <mergeCell ref="V26:X26"/>
    <mergeCell ref="Y26:AC26"/>
    <mergeCell ref="A27:F27"/>
    <mergeCell ref="G27:H27"/>
    <mergeCell ref="J27:N27"/>
    <mergeCell ref="O27:P27"/>
    <mergeCell ref="Q27:U27"/>
    <mergeCell ref="V27:X27"/>
    <mergeCell ref="Y27:AC27"/>
    <mergeCell ref="A28:F28"/>
    <mergeCell ref="G28:H28"/>
    <mergeCell ref="J28:N28"/>
    <mergeCell ref="O28:P28"/>
    <mergeCell ref="Q28:U28"/>
    <mergeCell ref="V28:X28"/>
    <mergeCell ref="Y28:AC28"/>
    <mergeCell ref="A29:F29"/>
    <mergeCell ref="G29:H29"/>
    <mergeCell ref="J29:N29"/>
    <mergeCell ref="O29:P29"/>
    <mergeCell ref="Q29:U29"/>
    <mergeCell ref="V29:X29"/>
    <mergeCell ref="Y29:AC29"/>
    <mergeCell ref="A30:F30"/>
    <mergeCell ref="G30:H30"/>
    <mergeCell ref="J30:N30"/>
    <mergeCell ref="O30:P30"/>
    <mergeCell ref="Q30:U30"/>
    <mergeCell ref="V30:X30"/>
    <mergeCell ref="Y30:AC30"/>
    <mergeCell ref="A31:F31"/>
    <mergeCell ref="G31:H31"/>
    <mergeCell ref="J31:N31"/>
    <mergeCell ref="O31:P31"/>
    <mergeCell ref="Q31:U31"/>
    <mergeCell ref="V31:X31"/>
    <mergeCell ref="Y31:AC31"/>
    <mergeCell ref="A32:F32"/>
    <mergeCell ref="G32:H32"/>
    <mergeCell ref="J32:N32"/>
    <mergeCell ref="O32:P32"/>
    <mergeCell ref="Q32:U32"/>
    <mergeCell ref="V32:X32"/>
    <mergeCell ref="Y32:AC32"/>
    <mergeCell ref="A33:F33"/>
    <mergeCell ref="G33:H33"/>
    <mergeCell ref="J33:N33"/>
    <mergeCell ref="O33:P33"/>
    <mergeCell ref="Q33:U33"/>
    <mergeCell ref="V33:X33"/>
    <mergeCell ref="Y33:AC33"/>
    <mergeCell ref="A34:F34"/>
    <mergeCell ref="G34:H34"/>
    <mergeCell ref="J34:N34"/>
    <mergeCell ref="O34:P34"/>
    <mergeCell ref="Q34:U34"/>
    <mergeCell ref="V34:X34"/>
    <mergeCell ref="Y34:AC34"/>
    <mergeCell ref="A35:F35"/>
    <mergeCell ref="G35:H35"/>
    <mergeCell ref="J35:N35"/>
    <mergeCell ref="O35:P35"/>
    <mergeCell ref="Q35:U35"/>
    <mergeCell ref="V35:X35"/>
    <mergeCell ref="Y35:AC35"/>
    <mergeCell ref="A36:F36"/>
    <mergeCell ref="G36:H36"/>
    <mergeCell ref="J36:N36"/>
    <mergeCell ref="O36:P36"/>
    <mergeCell ref="Q36:U36"/>
    <mergeCell ref="V36:X36"/>
    <mergeCell ref="Y36:AC36"/>
    <mergeCell ref="A37:F37"/>
    <mergeCell ref="G37:H37"/>
    <mergeCell ref="J37:N37"/>
    <mergeCell ref="O37:P37"/>
    <mergeCell ref="Q37:U37"/>
    <mergeCell ref="V37:X37"/>
    <mergeCell ref="Y37:AC37"/>
    <mergeCell ref="A38:F38"/>
    <mergeCell ref="G38:H38"/>
    <mergeCell ref="J38:N38"/>
    <mergeCell ref="O38:P38"/>
    <mergeCell ref="Q38:U38"/>
    <mergeCell ref="V38:X38"/>
    <mergeCell ref="Y38:AC38"/>
    <mergeCell ref="A39:F39"/>
    <mergeCell ref="G39:H39"/>
    <mergeCell ref="J39:N39"/>
    <mergeCell ref="O39:P39"/>
    <mergeCell ref="Q39:U39"/>
    <mergeCell ref="V39:X39"/>
    <mergeCell ref="Y39:AC39"/>
    <mergeCell ref="A40:F40"/>
    <mergeCell ref="G40:H40"/>
    <mergeCell ref="J40:N40"/>
    <mergeCell ref="O40:P40"/>
    <mergeCell ref="Q40:U40"/>
    <mergeCell ref="V40:X40"/>
    <mergeCell ref="Y40:AC40"/>
    <mergeCell ref="A41:F41"/>
    <mergeCell ref="G41:H41"/>
    <mergeCell ref="J41:N41"/>
    <mergeCell ref="O41:P41"/>
    <mergeCell ref="Q41:U41"/>
    <mergeCell ref="V41:X41"/>
    <mergeCell ref="Y41:AC41"/>
    <mergeCell ref="A42:F42"/>
    <mergeCell ref="G42:H42"/>
    <mergeCell ref="J42:N42"/>
    <mergeCell ref="O42:P42"/>
    <mergeCell ref="Q42:U42"/>
    <mergeCell ref="V42:X42"/>
    <mergeCell ref="Y42:AC42"/>
    <mergeCell ref="A43:F43"/>
    <mergeCell ref="G43:H43"/>
    <mergeCell ref="J43:N43"/>
    <mergeCell ref="O43:P43"/>
    <mergeCell ref="Q43:U43"/>
    <mergeCell ref="V43:X43"/>
    <mergeCell ref="Y43:AC43"/>
    <mergeCell ref="A44:F44"/>
    <mergeCell ref="G44:H44"/>
    <mergeCell ref="J44:N44"/>
    <mergeCell ref="O44:P44"/>
    <mergeCell ref="Q44:U44"/>
    <mergeCell ref="V44:X44"/>
    <mergeCell ref="Y44:AC44"/>
    <mergeCell ref="A45:F45"/>
    <mergeCell ref="G45:H45"/>
    <mergeCell ref="J45:N45"/>
    <mergeCell ref="O45:P45"/>
    <mergeCell ref="Q45:U45"/>
    <mergeCell ref="V45:X45"/>
    <mergeCell ref="Y45:AC45"/>
    <mergeCell ref="A46:F46"/>
    <mergeCell ref="G46:H46"/>
    <mergeCell ref="J46:N46"/>
    <mergeCell ref="O46:P46"/>
    <mergeCell ref="Q46:U46"/>
    <mergeCell ref="V46:X46"/>
    <mergeCell ref="Y46:AC46"/>
    <mergeCell ref="A47:F47"/>
    <mergeCell ref="G47:H47"/>
    <mergeCell ref="J47:N47"/>
    <mergeCell ref="O47:P47"/>
    <mergeCell ref="Q47:U47"/>
    <mergeCell ref="V47:X47"/>
    <mergeCell ref="Y47:AC47"/>
    <mergeCell ref="Q48:X48"/>
    <mergeCell ref="Y48:AC48"/>
    <mergeCell ref="Q52:X52"/>
    <mergeCell ref="Y52:AC52"/>
    <mergeCell ref="A52:D52"/>
    <mergeCell ref="E52:I52"/>
    <mergeCell ref="J52:N52"/>
    <mergeCell ref="Q49:X49"/>
    <mergeCell ref="Y49:AC49"/>
    <mergeCell ref="A50:F50"/>
    <mergeCell ref="Q50:AC50"/>
    <mergeCell ref="A51:D51"/>
    <mergeCell ref="E51:I51"/>
    <mergeCell ref="J51:N51"/>
    <mergeCell ref="Q51:X51"/>
    <mergeCell ref="Y51:AC51"/>
  </mergeCells>
  <pageMargins left="0.5" right="0.5" top="0.5" bottom="0.5" header="0.2" footer="0.2"/>
  <pageSetup paperSize="9" scale="65" orientation="portrait" r:id="rId1"/>
  <headerFooter>
    <oddFooter>&amp;RStrana &amp;P z &amp;N</oddFooter>
  </headerFooter>
</worksheet>
</file>

<file path=docMetadata/LabelInfo.xml><?xml version="1.0" encoding="utf-8"?>
<clbl:labelList xmlns:clbl="http://schemas.microsoft.com/office/2020/mipLabelMetadata">
  <clbl:label id="{99b0a603-0233-447f-be43-f8d44b9c8cce}" enabled="0" method="" siteId="{99b0a603-0233-447f-be43-f8d44b9c8cc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František Nikrmajer</cp:lastModifiedBy>
  <cp:lastPrinted>2025-05-28T06:04:42Z</cp:lastPrinted>
  <dcterms:created xsi:type="dcterms:W3CDTF">2025-02-21T06:50:25Z</dcterms:created>
  <dcterms:modified xsi:type="dcterms:W3CDTF">2025-05-28T11:15:38Z</dcterms:modified>
</cp:coreProperties>
</file>