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inHruska\Documents\Ostatní - ROZ\Penzion Marty Stříbrná\Penzion Marty-výkaz výměr\"/>
    </mc:Choice>
  </mc:AlternateContent>
  <bookViews>
    <workbookView xWindow="360" yWindow="276" windowWidth="18732" windowHeight="12216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Pol'!$A$1:$U$118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39" i="1"/>
  <c r="F39" i="1"/>
  <c r="G108" i="12"/>
  <c r="AC108" i="12"/>
  <c r="AD108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2" i="12"/>
  <c r="G12" i="12" s="1"/>
  <c r="I12" i="12"/>
  <c r="I11" i="12" s="1"/>
  <c r="K12" i="12"/>
  <c r="K11" i="12" s="1"/>
  <c r="O12" i="12"/>
  <c r="O11" i="12" s="1"/>
  <c r="Q12" i="12"/>
  <c r="Q11" i="12" s="1"/>
  <c r="U12" i="12"/>
  <c r="U11" i="12" s="1"/>
  <c r="F13" i="12"/>
  <c r="G13" i="12" s="1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6" i="12"/>
  <c r="G16" i="12"/>
  <c r="M16" i="12" s="1"/>
  <c r="M15" i="12" s="1"/>
  <c r="I16" i="12"/>
  <c r="I15" i="12" s="1"/>
  <c r="K16" i="12"/>
  <c r="K15" i="12" s="1"/>
  <c r="O16" i="12"/>
  <c r="O15" i="12" s="1"/>
  <c r="Q16" i="12"/>
  <c r="Q15" i="12" s="1"/>
  <c r="U16" i="12"/>
  <c r="U15" i="12" s="1"/>
  <c r="F17" i="12"/>
  <c r="G17" i="12"/>
  <c r="M17" i="12" s="1"/>
  <c r="I17" i="12"/>
  <c r="K17" i="12"/>
  <c r="O17" i="12"/>
  <c r="Q17" i="12"/>
  <c r="U17" i="12"/>
  <c r="F19" i="12"/>
  <c r="G19" i="12"/>
  <c r="M19" i="12" s="1"/>
  <c r="M18" i="12" s="1"/>
  <c r="I19" i="12"/>
  <c r="I18" i="12" s="1"/>
  <c r="K19" i="12"/>
  <c r="K18" i="12" s="1"/>
  <c r="O19" i="12"/>
  <c r="O18" i="12" s="1"/>
  <c r="Q19" i="12"/>
  <c r="Q18" i="12" s="1"/>
  <c r="U19" i="12"/>
  <c r="U18" i="12" s="1"/>
  <c r="F20" i="12"/>
  <c r="G20" i="12"/>
  <c r="M20" i="12" s="1"/>
  <c r="I20" i="12"/>
  <c r="K20" i="12"/>
  <c r="O20" i="12"/>
  <c r="Q20" i="12"/>
  <c r="U20" i="12"/>
  <c r="F22" i="12"/>
  <c r="G22" i="12"/>
  <c r="G21" i="12" s="1"/>
  <c r="I22" i="12"/>
  <c r="I21" i="12" s="1"/>
  <c r="K22" i="12"/>
  <c r="K21" i="12" s="1"/>
  <c r="O22" i="12"/>
  <c r="O21" i="12" s="1"/>
  <c r="Q22" i="12"/>
  <c r="Q21" i="12" s="1"/>
  <c r="U22" i="12"/>
  <c r="U21" i="12" s="1"/>
  <c r="F23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7" i="12"/>
  <c r="G27" i="12" s="1"/>
  <c r="I27" i="12"/>
  <c r="I26" i="12" s="1"/>
  <c r="K27" i="12"/>
  <c r="K26" i="12" s="1"/>
  <c r="O27" i="12"/>
  <c r="O26" i="12" s="1"/>
  <c r="Q27" i="12"/>
  <c r="Q26" i="12" s="1"/>
  <c r="U27" i="12"/>
  <c r="U26" i="12" s="1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7" i="12"/>
  <c r="G37" i="12" s="1"/>
  <c r="I37" i="12"/>
  <c r="I36" i="12" s="1"/>
  <c r="K37" i="12"/>
  <c r="K36" i="12" s="1"/>
  <c r="O37" i="12"/>
  <c r="O36" i="12" s="1"/>
  <c r="Q37" i="12"/>
  <c r="Q36" i="12" s="1"/>
  <c r="U37" i="12"/>
  <c r="U36" i="12" s="1"/>
  <c r="F39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U39" i="12"/>
  <c r="U38" i="12" s="1"/>
  <c r="F40" i="12"/>
  <c r="G40" i="12"/>
  <c r="M40" i="12" s="1"/>
  <c r="I40" i="12"/>
  <c r="K40" i="12"/>
  <c r="O40" i="12"/>
  <c r="Q40" i="12"/>
  <c r="U40" i="12"/>
  <c r="F42" i="12"/>
  <c r="G42" i="12"/>
  <c r="G41" i="12" s="1"/>
  <c r="I42" i="12"/>
  <c r="I41" i="12" s="1"/>
  <c r="K42" i="12"/>
  <c r="K41" i="12" s="1"/>
  <c r="O42" i="12"/>
  <c r="O41" i="12" s="1"/>
  <c r="Q42" i="12"/>
  <c r="Q41" i="12" s="1"/>
  <c r="U42" i="12"/>
  <c r="U41" i="12" s="1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7" i="12"/>
  <c r="G47" i="12" s="1"/>
  <c r="I47" i="12"/>
  <c r="I46" i="12" s="1"/>
  <c r="K47" i="12"/>
  <c r="K46" i="12" s="1"/>
  <c r="O47" i="12"/>
  <c r="O46" i="12" s="1"/>
  <c r="Q47" i="12"/>
  <c r="Q46" i="12" s="1"/>
  <c r="U47" i="12"/>
  <c r="U46" i="12" s="1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5" i="12"/>
  <c r="G55" i="12" s="1"/>
  <c r="I55" i="12"/>
  <c r="I54" i="12" s="1"/>
  <c r="K55" i="12"/>
  <c r="K54" i="12" s="1"/>
  <c r="O55" i="12"/>
  <c r="O54" i="12" s="1"/>
  <c r="Q55" i="12"/>
  <c r="Q54" i="12" s="1"/>
  <c r="U55" i="12"/>
  <c r="U54" i="12" s="1"/>
  <c r="F56" i="12"/>
  <c r="G56" i="12" s="1"/>
  <c r="M56" i="12" s="1"/>
  <c r="I56" i="12"/>
  <c r="K56" i="12"/>
  <c r="O56" i="12"/>
  <c r="Q56" i="12"/>
  <c r="U56" i="12"/>
  <c r="F58" i="12"/>
  <c r="G58" i="12"/>
  <c r="M58" i="12" s="1"/>
  <c r="I58" i="12"/>
  <c r="I57" i="12" s="1"/>
  <c r="K58" i="12"/>
  <c r="K57" i="12" s="1"/>
  <c r="O58" i="12"/>
  <c r="O57" i="12" s="1"/>
  <c r="Q58" i="12"/>
  <c r="Q57" i="12" s="1"/>
  <c r="U58" i="12"/>
  <c r="U57" i="12" s="1"/>
  <c r="F59" i="12"/>
  <c r="G59" i="12"/>
  <c r="M59" i="12" s="1"/>
  <c r="I59" i="12"/>
  <c r="K59" i="12"/>
  <c r="O59" i="12"/>
  <c r="Q59" i="12"/>
  <c r="U59" i="12"/>
  <c r="F60" i="12"/>
  <c r="G60" i="12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/>
  <c r="M62" i="12" s="1"/>
  <c r="I62" i="12"/>
  <c r="K62" i="12"/>
  <c r="O62" i="12"/>
  <c r="Q62" i="12"/>
  <c r="U62" i="12"/>
  <c r="F63" i="12"/>
  <c r="G63" i="12"/>
  <c r="M63" i="12" s="1"/>
  <c r="I63" i="12"/>
  <c r="K63" i="12"/>
  <c r="O63" i="12"/>
  <c r="Q63" i="12"/>
  <c r="U63" i="12"/>
  <c r="F64" i="12"/>
  <c r="G64" i="12"/>
  <c r="M64" i="12" s="1"/>
  <c r="I64" i="12"/>
  <c r="K64" i="12"/>
  <c r="O64" i="12"/>
  <c r="Q64" i="12"/>
  <c r="U64" i="12"/>
  <c r="F65" i="12"/>
  <c r="G65" i="12"/>
  <c r="M65" i="12" s="1"/>
  <c r="I65" i="12"/>
  <c r="K65" i="12"/>
  <c r="O65" i="12"/>
  <c r="Q65" i="12"/>
  <c r="U65" i="12"/>
  <c r="F66" i="12"/>
  <c r="G66" i="12"/>
  <c r="M66" i="12" s="1"/>
  <c r="I66" i="12"/>
  <c r="K66" i="12"/>
  <c r="O66" i="12"/>
  <c r="Q66" i="12"/>
  <c r="U66" i="12"/>
  <c r="F67" i="12"/>
  <c r="G67" i="12"/>
  <c r="M67" i="12" s="1"/>
  <c r="I67" i="12"/>
  <c r="K67" i="12"/>
  <c r="O67" i="12"/>
  <c r="Q67" i="12"/>
  <c r="U67" i="12"/>
  <c r="F68" i="12"/>
  <c r="G68" i="12"/>
  <c r="M68" i="12" s="1"/>
  <c r="I68" i="12"/>
  <c r="K68" i="12"/>
  <c r="O68" i="12"/>
  <c r="Q68" i="12"/>
  <c r="U68" i="12"/>
  <c r="F69" i="12"/>
  <c r="G69" i="12"/>
  <c r="M69" i="12" s="1"/>
  <c r="I69" i="12"/>
  <c r="K69" i="12"/>
  <c r="O69" i="12"/>
  <c r="Q69" i="12"/>
  <c r="U69" i="12"/>
  <c r="F70" i="12"/>
  <c r="G70" i="12"/>
  <c r="M70" i="12" s="1"/>
  <c r="I70" i="12"/>
  <c r="K70" i="12"/>
  <c r="O70" i="12"/>
  <c r="Q70" i="12"/>
  <c r="U70" i="12"/>
  <c r="F71" i="12"/>
  <c r="G71" i="12"/>
  <c r="M71" i="12" s="1"/>
  <c r="I71" i="12"/>
  <c r="K71" i="12"/>
  <c r="O71" i="12"/>
  <c r="Q71" i="12"/>
  <c r="U71" i="12"/>
  <c r="F72" i="12"/>
  <c r="G72" i="12"/>
  <c r="M72" i="12" s="1"/>
  <c r="I72" i="12"/>
  <c r="K72" i="12"/>
  <c r="O72" i="12"/>
  <c r="Q72" i="12"/>
  <c r="U72" i="12"/>
  <c r="F73" i="12"/>
  <c r="G73" i="12"/>
  <c r="M73" i="12" s="1"/>
  <c r="I73" i="12"/>
  <c r="K73" i="12"/>
  <c r="O73" i="12"/>
  <c r="Q73" i="12"/>
  <c r="U73" i="12"/>
  <c r="F74" i="12"/>
  <c r="G74" i="12"/>
  <c r="M74" i="12" s="1"/>
  <c r="I74" i="12"/>
  <c r="K74" i="12"/>
  <c r="O74" i="12"/>
  <c r="Q74" i="12"/>
  <c r="U74" i="12"/>
  <c r="F75" i="12"/>
  <c r="G75" i="12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8" i="12"/>
  <c r="G78" i="12"/>
  <c r="M78" i="12" s="1"/>
  <c r="I78" i="12"/>
  <c r="K78" i="12"/>
  <c r="O78" i="12"/>
  <c r="Q78" i="12"/>
  <c r="U78" i="12"/>
  <c r="F79" i="12"/>
  <c r="G79" i="12"/>
  <c r="M79" i="12" s="1"/>
  <c r="I79" i="12"/>
  <c r="K79" i="12"/>
  <c r="O79" i="12"/>
  <c r="Q79" i="12"/>
  <c r="U79" i="12"/>
  <c r="F80" i="12"/>
  <c r="G80" i="12"/>
  <c r="M80" i="12" s="1"/>
  <c r="I80" i="12"/>
  <c r="K80" i="12"/>
  <c r="O80" i="12"/>
  <c r="Q80" i="12"/>
  <c r="U80" i="12"/>
  <c r="F82" i="12"/>
  <c r="G82" i="12" s="1"/>
  <c r="I82" i="12"/>
  <c r="I81" i="12" s="1"/>
  <c r="K82" i="12"/>
  <c r="K81" i="12" s="1"/>
  <c r="O82" i="12"/>
  <c r="O81" i="12" s="1"/>
  <c r="Q82" i="12"/>
  <c r="Q81" i="12" s="1"/>
  <c r="U82" i="12"/>
  <c r="U81" i="12" s="1"/>
  <c r="F83" i="12"/>
  <c r="G83" i="12"/>
  <c r="M83" i="12" s="1"/>
  <c r="I83" i="12"/>
  <c r="K83" i="12"/>
  <c r="O83" i="12"/>
  <c r="Q83" i="12"/>
  <c r="U83" i="12"/>
  <c r="F84" i="12"/>
  <c r="G84" i="12"/>
  <c r="M84" i="12" s="1"/>
  <c r="I84" i="12"/>
  <c r="K84" i="12"/>
  <c r="O84" i="12"/>
  <c r="Q84" i="12"/>
  <c r="U84" i="12"/>
  <c r="F85" i="12"/>
  <c r="G85" i="12"/>
  <c r="M85" i="12" s="1"/>
  <c r="I85" i="12"/>
  <c r="K85" i="12"/>
  <c r="O85" i="12"/>
  <c r="Q85" i="12"/>
  <c r="U85" i="12"/>
  <c r="F86" i="12"/>
  <c r="G86" i="12"/>
  <c r="M86" i="12" s="1"/>
  <c r="I86" i="12"/>
  <c r="K86" i="12"/>
  <c r="O86" i="12"/>
  <c r="Q86" i="12"/>
  <c r="U86" i="12"/>
  <c r="F88" i="12"/>
  <c r="G88" i="12" s="1"/>
  <c r="I88" i="12"/>
  <c r="I87" i="12" s="1"/>
  <c r="K88" i="12"/>
  <c r="K87" i="12" s="1"/>
  <c r="O88" i="12"/>
  <c r="O87" i="12" s="1"/>
  <c r="Q88" i="12"/>
  <c r="Q87" i="12" s="1"/>
  <c r="U88" i="12"/>
  <c r="U87" i="12" s="1"/>
  <c r="F89" i="12"/>
  <c r="G89" i="12" s="1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2" i="12"/>
  <c r="G92" i="12"/>
  <c r="M92" i="12" s="1"/>
  <c r="I92" i="12"/>
  <c r="K92" i="12"/>
  <c r="O92" i="12"/>
  <c r="Q92" i="12"/>
  <c r="U92" i="12"/>
  <c r="F93" i="12"/>
  <c r="G93" i="12"/>
  <c r="M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5" i="12"/>
  <c r="G95" i="12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9" i="12"/>
  <c r="G99" i="12" s="1"/>
  <c r="I99" i="12"/>
  <c r="I98" i="12" s="1"/>
  <c r="K99" i="12"/>
  <c r="K98" i="12" s="1"/>
  <c r="O99" i="12"/>
  <c r="O98" i="12" s="1"/>
  <c r="Q99" i="12"/>
  <c r="Q98" i="12" s="1"/>
  <c r="U99" i="12"/>
  <c r="U98" i="12" s="1"/>
  <c r="F100" i="12"/>
  <c r="G100" i="12" s="1"/>
  <c r="M100" i="12" s="1"/>
  <c r="I100" i="12"/>
  <c r="K100" i="12"/>
  <c r="O100" i="12"/>
  <c r="Q100" i="12"/>
  <c r="U100" i="12"/>
  <c r="F101" i="12"/>
  <c r="G101" i="12" s="1"/>
  <c r="M101" i="12" s="1"/>
  <c r="I101" i="12"/>
  <c r="K101" i="12"/>
  <c r="O101" i="12"/>
  <c r="Q101" i="12"/>
  <c r="U101" i="12"/>
  <c r="G102" i="12"/>
  <c r="F103" i="12"/>
  <c r="G103" i="12"/>
  <c r="M103" i="12" s="1"/>
  <c r="M102" i="12" s="1"/>
  <c r="I103" i="12"/>
  <c r="I102" i="12" s="1"/>
  <c r="K103" i="12"/>
  <c r="K102" i="12" s="1"/>
  <c r="O103" i="12"/>
  <c r="O102" i="12" s="1"/>
  <c r="Q103" i="12"/>
  <c r="Q102" i="12" s="1"/>
  <c r="U103" i="12"/>
  <c r="U102" i="12" s="1"/>
  <c r="F104" i="12"/>
  <c r="G104" i="12"/>
  <c r="M104" i="12" s="1"/>
  <c r="I104" i="12"/>
  <c r="K104" i="12"/>
  <c r="O104" i="12"/>
  <c r="Q104" i="12"/>
  <c r="U104" i="12"/>
  <c r="F105" i="12"/>
  <c r="G105" i="12"/>
  <c r="M105" i="12" s="1"/>
  <c r="I105" i="12"/>
  <c r="K105" i="12"/>
  <c r="O105" i="12"/>
  <c r="Q105" i="12"/>
  <c r="U105" i="12"/>
  <c r="F106" i="12"/>
  <c r="G106" i="12"/>
  <c r="M106" i="12" s="1"/>
  <c r="I106" i="12"/>
  <c r="K106" i="12"/>
  <c r="O106" i="12"/>
  <c r="Q106" i="12"/>
  <c r="U106" i="12"/>
  <c r="I20" i="1"/>
  <c r="G20" i="1"/>
  <c r="E20" i="1"/>
  <c r="I19" i="1"/>
  <c r="G19" i="1"/>
  <c r="E19" i="1"/>
  <c r="I18" i="1"/>
  <c r="G18" i="1"/>
  <c r="E18" i="1"/>
  <c r="G17" i="1"/>
  <c r="E17" i="1"/>
  <c r="G16" i="1"/>
  <c r="E16" i="1"/>
  <c r="G65" i="1"/>
  <c r="H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AZ43" i="1"/>
  <c r="G27" i="1"/>
  <c r="F40" i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17" i="1" l="1"/>
  <c r="I16" i="1"/>
  <c r="I21" i="1" s="1"/>
  <c r="I65" i="1"/>
  <c r="G28" i="1"/>
  <c r="G23" i="1"/>
  <c r="M88" i="12"/>
  <c r="M87" i="12" s="1"/>
  <c r="G87" i="12"/>
  <c r="M37" i="12"/>
  <c r="M36" i="12" s="1"/>
  <c r="G36" i="12"/>
  <c r="M12" i="12"/>
  <c r="M11" i="12" s="1"/>
  <c r="G11" i="12"/>
  <c r="G98" i="12"/>
  <c r="M99" i="12"/>
  <c r="M98" i="12" s="1"/>
  <c r="M47" i="12"/>
  <c r="M46" i="12" s="1"/>
  <c r="G46" i="12"/>
  <c r="G81" i="12"/>
  <c r="M82" i="12"/>
  <c r="M81" i="12" s="1"/>
  <c r="M57" i="12"/>
  <c r="M55" i="12"/>
  <c r="M54" i="12" s="1"/>
  <c r="G54" i="12"/>
  <c r="M27" i="12"/>
  <c r="M26" i="12" s="1"/>
  <c r="G26" i="12"/>
  <c r="M42" i="12"/>
  <c r="M41" i="12" s="1"/>
  <c r="M22" i="12"/>
  <c r="M21" i="12" s="1"/>
  <c r="M9" i="12"/>
  <c r="M8" i="12" s="1"/>
  <c r="G15" i="12"/>
  <c r="G57" i="12"/>
  <c r="G38" i="12"/>
  <c r="G18" i="12"/>
  <c r="G21" i="1"/>
  <c r="E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<sst xmlns="http://schemas.openxmlformats.org/spreadsheetml/2006/main" count="569" uniqueCount="295">
  <si>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</si>
  <si>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</si>
  <si>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</si>
  <si>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</si>
  <si>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</si>
  <si>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</si>
  <si>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</si>
  <si>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</si>
  <si>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</si>
  <si>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</si>
  <si>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</si>
  <si>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</si>
  <si>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</si>
  <si>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</si>
  <si>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</si>
  <si>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</si>
  <si>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</si>
  <si>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</si>
  <si>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</si>
  <si>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</si>
  <si>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</si>
  <si>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</si>
  <si>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</si>
  <si>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</si>
  <si>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</si>
  <si>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</si>
  <si>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</si>
  <si>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</si>
  <si>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</si>
  <si>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</si>
  <si>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</si>
  <si>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</si>
  <si>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</si>
  <si>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</si>
  <si>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</si>
  <si>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</si>
  <si>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</si>
  <si>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</si>
  <si>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</si>
  <si>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</si>
  <si>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</si>
  <si>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</si>
  <si>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</si>
  <si>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Stříbrná 75</t>
  </si>
  <si>
    <t>Rozpočet:</t>
  </si>
  <si>
    <t>Misto</t>
  </si>
  <si>
    <t>Antonín Hruška</t>
  </si>
  <si>
    <t>Stavební úpravy penzionu Márty - Penzion</t>
  </si>
  <si>
    <t>Obec Stříbrná</t>
  </si>
  <si>
    <t>Rozpočet</t>
  </si>
  <si>
    <t>Celkem za stavbu</t>
  </si>
  <si>
    <t>CZK</t>
  </si>
  <si>
    <t xml:space="preserve">Popis rozpočtu:  - </t>
  </si>
  <si>
    <t>F 1.1 - Architechnické, stavebně technické řešení</t>
  </si>
  <si>
    <t>Rekapitulace dílů</t>
  </si>
  <si>
    <t>Typ dílu</t>
  </si>
  <si>
    <t>4</t>
  </si>
  <si>
    <t>Vodorovné konstrukce</t>
  </si>
  <si>
    <t>61</t>
  </si>
  <si>
    <t>Upravy povrchů vnitřní</t>
  </si>
  <si>
    <t>64</t>
  </si>
  <si>
    <t>Výplně otvorů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</si>
  <si>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</si>
  <si>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</si>
  <si>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</si>
  <si>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</si>
  <si>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</si>
  <si>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</si>
  <si>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</si>
  <si>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</si>
  <si>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</si>
  <si>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</si>
  <si>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</si>
  <si>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</si>
  <si>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725</t>
  </si>
  <si>
    <t>Zařizovací předměty</t>
  </si>
  <si>
    <t>762</t>
  </si>
  <si>
    <t>Konstrukce tesařské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</si>
  <si>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</si>
  <si>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</si>
  <si>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</si>
  <si>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</si>
  <si>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</si>
  <si>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</si>
  <si>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</si>
  <si>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</si>
  <si>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</si>
  <si>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</si>
  <si>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</si>
  <si>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</si>
  <si>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</si>
  <si>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</si>
  <si>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</si>
  <si>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</si>
  <si>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</si>
  <si>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</si>
  <si>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</si>
  <si>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</si>
  <si>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</si>
  <si>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</si>
  <si>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</si>
  <si>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</si>
  <si>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</si>
  <si>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</si>
  <si>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</si>
  <si>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</si>
  <si>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</si>
  <si>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</si>
  <si>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</si>
  <si>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</si>
  <si>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</si>
  <si>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</si>
  <si>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</si>
  <si>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</si>
  <si>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</si>
  <si>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</si>
  <si>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</si>
  <si>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416021124R00</t>
  </si>
  <si>
    <t>Podhledy SDK, kovová.kce CD. 1x deska RFI 12,5 mm</t>
  </si>
  <si>
    <t>m2</t>
  </si>
  <si>
    <t>POL1_0</t>
  </si>
  <si>
    <t>447091211R00</t>
  </si>
  <si>
    <t>Úprava napojovací spáry SDK s jinou stavební konstrukcí akrylovým tmelem, šířka spáry do 2 mm</t>
  </si>
  <si>
    <t>m</t>
  </si>
  <si>
    <t>611423231R00</t>
  </si>
  <si>
    <t>Oprava omítek stropů s rákosem do 10% pl-štukových</t>
  </si>
  <si>
    <t>612471411R00</t>
  </si>
  <si>
    <t>Úprava vnitřních stěn aktivovaným štukem</t>
  </si>
  <si>
    <t>612421231RT2</t>
  </si>
  <si>
    <t>Oprava vápen.omítek stěn do 10 % pl. - štukových, s použitím suché maltové směsi</t>
  </si>
  <si>
    <t>642944121R00</t>
  </si>
  <si>
    <t>Osazení ocelových zárubní dodatečně do 2,5 m2</t>
  </si>
  <si>
    <t>kus</t>
  </si>
  <si>
    <t>553331133R</t>
  </si>
  <si>
    <t>Zárubeň ocelová 150 mm, 900 x 1970 mm L/P, požární EI 30 / EW 45 DP1</t>
  </si>
  <si>
    <t>POL3_0</t>
  </si>
  <si>
    <t>952901111R00</t>
  </si>
  <si>
    <t>Vyčištění budov o výšce podlaží do 4 m</t>
  </si>
  <si>
    <t>954111206R00</t>
  </si>
  <si>
    <t>SDK obklad stoupačky 3str., 1x RF tl.15 mm</t>
  </si>
  <si>
    <t>962031113R00</t>
  </si>
  <si>
    <t>Bourání příček z cihel pálených plných tl. 65 mm</t>
  </si>
  <si>
    <t>968061125R00</t>
  </si>
  <si>
    <t>Vyvěšení dřevěných dveřních křídel pl. do 2 m2</t>
  </si>
  <si>
    <t>968072455R00</t>
  </si>
  <si>
    <t>Vybourání kovových dveřních zárubní pl. do 2 m2</t>
  </si>
  <si>
    <t>965081713RT1</t>
  </si>
  <si>
    <t>Bourání dlažeb keramických tl.10 mm, nad 1 m2, ručně, dlaždice keramické</t>
  </si>
  <si>
    <t>978012121R00</t>
  </si>
  <si>
    <t>Otlučení omítek vnitřních rákosov.stropů do 10 %</t>
  </si>
  <si>
    <t>978013121R00</t>
  </si>
  <si>
    <t>Otlučení omítek vnitřních stěn v rozsahu do 10 %</t>
  </si>
  <si>
    <t>978059531R00</t>
  </si>
  <si>
    <t>Odsekání vnitřních obkladů stěn nad 2 m2</t>
  </si>
  <si>
    <t>979083111R00</t>
  </si>
  <si>
    <t>Vodorovné přemístění suti na skládku do 100 m</t>
  </si>
  <si>
    <t>t</t>
  </si>
  <si>
    <t>979011211R00</t>
  </si>
  <si>
    <t>Svislá doprava suti a vybour. hmot za 2.NP nošením</t>
  </si>
  <si>
    <t>979081111RT2</t>
  </si>
  <si>
    <t>Odvoz suti a vybour. hmot na skládku do 1 km, kontejnerem 4 t</t>
  </si>
  <si>
    <t>979081121R00</t>
  </si>
  <si>
    <t>Příplatek k odvozu za každý další 1 km</t>
  </si>
  <si>
    <t>979093111R00</t>
  </si>
  <si>
    <t>Uložení suti na skládku bez zhutnění</t>
  </si>
  <si>
    <t>979990107R00</t>
  </si>
  <si>
    <t>Poplatek za uložení suti - směs betonu, cihel, dřeva, skupina odpadu 170904</t>
  </si>
  <si>
    <t>999281108R00</t>
  </si>
  <si>
    <t>Přesun hmot pro opravy a údržbu do výšky 12 m</t>
  </si>
  <si>
    <t>711404111R00</t>
  </si>
  <si>
    <t>Stěrka izolační např. BASF, PCI Seccoral 1K</t>
  </si>
  <si>
    <t>998711202R00</t>
  </si>
  <si>
    <t>Přesun hmot pro izolace proti vodě, výšky do 12 m</t>
  </si>
  <si>
    <t>6315083955R</t>
  </si>
  <si>
    <t>Pás izolační do stropů tl. 140 mm</t>
  </si>
  <si>
    <t>713111211RK4</t>
  </si>
  <si>
    <t>Montáž parozábrany, krovů spodem s přelepením spojů, s dodávkou fólie</t>
  </si>
  <si>
    <t>713111125T00</t>
  </si>
  <si>
    <t>Montáž tepelné izolace stropů rovných spodem, lepením, 1 vrstva</t>
  </si>
  <si>
    <t>998713202R00</t>
  </si>
  <si>
    <t>Přesun hmot pro izolace tepelné, výšky do 12 m</t>
  </si>
  <si>
    <t>725110814R00</t>
  </si>
  <si>
    <t>Demontáž klozetů kombinovaných</t>
  </si>
  <si>
    <t>soubor</t>
  </si>
  <si>
    <t>725210821R00</t>
  </si>
  <si>
    <t>Demontáž umyvadel bez výtokových armatur</t>
  </si>
  <si>
    <t>725820803R00</t>
  </si>
  <si>
    <t>Demontáž baterie stojánkové do 2-3 otvorů</t>
  </si>
  <si>
    <t>725240811R00</t>
  </si>
  <si>
    <t>Demontáž sprchových kabin bez výtokových armatur</t>
  </si>
  <si>
    <t>725840851R00</t>
  </si>
  <si>
    <t>Demontáž baterie sprch.diferenciální G 5/4x6/4</t>
  </si>
  <si>
    <t>725860811R00</t>
  </si>
  <si>
    <t>Demontáž uzávěrek zápachových jednoduchých</t>
  </si>
  <si>
    <t>725860812R00</t>
  </si>
  <si>
    <t>Demontáž uzávěrek zápachových dvojitých</t>
  </si>
  <si>
    <t>762512235RT3</t>
  </si>
  <si>
    <t>Položení podlah pod PVC přibíjením, včetně dodávky, dřevotříska tl. 22 mm</t>
  </si>
  <si>
    <t>998762202R00</t>
  </si>
  <si>
    <t>Přesun hmot pro tesařské konstrukce, výšky do 12 m</t>
  </si>
  <si>
    <t>766711001R00</t>
  </si>
  <si>
    <t>Montáž oken a balkonových dveří s vypěněním</t>
  </si>
  <si>
    <t>61143962R</t>
  </si>
  <si>
    <t>Okno plastové s otevíravým a sklopným křídlem, 7 komor, 82 mm, oboustranně zlatý dub</t>
  </si>
  <si>
    <t>766694112R00</t>
  </si>
  <si>
    <t>Montáž parapetních desek š.do 30 cm,dl.do 160 cm</t>
  </si>
  <si>
    <t>60775312R</t>
  </si>
  <si>
    <t>Parapet interiér DTD Massive šíře 200 mm bílý, s nosem 40 mm</t>
  </si>
  <si>
    <t>766661413R00</t>
  </si>
  <si>
    <t>Montáž dveří protipožár.1kř.do 80 cm, bez kukátka</t>
  </si>
  <si>
    <t>61165610R</t>
  </si>
  <si>
    <t>Dveře protipožární EI30 plné 70x197 cm CPL 0,2</t>
  </si>
  <si>
    <t>61165611R</t>
  </si>
  <si>
    <t>Dveře protipožární EI30 plné 80x197 cm CPL 0,2</t>
  </si>
  <si>
    <t>766661112R00</t>
  </si>
  <si>
    <t>Montáž dveří do zárubně,otevíravých 1kř.do 0,8 m</t>
  </si>
  <si>
    <t>61161901R</t>
  </si>
  <si>
    <t>Dveře vnitřní hladké plné 1kř. 70x197 dýha, odlehčená DTD, dýha</t>
  </si>
  <si>
    <t>766661422R00</t>
  </si>
  <si>
    <t>Montáž dveří protipožárních 1kříd. nad 80 cm</t>
  </si>
  <si>
    <t>611653637R</t>
  </si>
  <si>
    <t>Dveře dřevěné protipožární hladké EI 30 / EW 30, 900 x 1970 mm L/P, CPL Standard</t>
  </si>
  <si>
    <t>766670011R00</t>
  </si>
  <si>
    <t>Montáž obložkové zárubně a dřevěného křídla dveří</t>
  </si>
  <si>
    <t>61181102R</t>
  </si>
  <si>
    <t>Zárubeň obklad. protipožární š. 70 cm/st. 8-30 cm, fólie, požární odolnost 30 minut</t>
  </si>
  <si>
    <t>61181103R</t>
  </si>
  <si>
    <t>Zárubeň obklad. protipožární š. 80 cm/st. 8-30 cm, fólie, požární odolnost 30 minut</t>
  </si>
  <si>
    <t>61181152R</t>
  </si>
  <si>
    <t xml:space="preserve">Zárubeň obložková š. 70 cm/st. 65-140 mm </t>
  </si>
  <si>
    <t>766669116R00</t>
  </si>
  <si>
    <t>Dokování samozavírače na dřevěnou zárubeň</t>
  </si>
  <si>
    <t>54917045R</t>
  </si>
  <si>
    <t>Zavírač dveří hydraulický - EW30 stříbrná</t>
  </si>
  <si>
    <t>766670021R00</t>
  </si>
  <si>
    <t>Montáž kliky a štítku</t>
  </si>
  <si>
    <t>54914633R</t>
  </si>
  <si>
    <t>Kování dveřní dle specifikace</t>
  </si>
  <si>
    <t>766669119R00</t>
  </si>
  <si>
    <t>Kompletace dveřního křídla, zámek FAB</t>
  </si>
  <si>
    <t>766669120R00</t>
  </si>
  <si>
    <t>Kompletace dveřního křídla, zámek WC</t>
  </si>
  <si>
    <t>766670039T00</t>
  </si>
  <si>
    <t>Montáž zámku - koordinace centrálního zámku</t>
  </si>
  <si>
    <t>998766202R00</t>
  </si>
  <si>
    <t>Přesun hmot pro truhlářské konstr., výšky do 12 m</t>
  </si>
  <si>
    <t>771575109RT8</t>
  </si>
  <si>
    <t>Montáž podlah keram.,hladké, tmel, 30x30 cm, Ardex X7G (flex.lepidlo), Ardex FL (spár.hmota)</t>
  </si>
  <si>
    <t>597642010R</t>
  </si>
  <si>
    <t>Dlažba karamická 300x300x9 mm, Rio Negro</t>
  </si>
  <si>
    <t>771475014R00</t>
  </si>
  <si>
    <t>Obklad soklíků keram.rovných, tmel,výška 10 cm</t>
  </si>
  <si>
    <t>59764241R</t>
  </si>
  <si>
    <t>Dlažba Taurus Granit matná sokl 300x80x9 mm, Nordic</t>
  </si>
  <si>
    <t>998771202R00</t>
  </si>
  <si>
    <t>Přesun hmot pro podlahy z dlaždic, výšky do 12 m</t>
  </si>
  <si>
    <t>776511810R00</t>
  </si>
  <si>
    <t>Odstranění PVC a koberců lepených bez podložky</t>
  </si>
  <si>
    <t>776101115R00</t>
  </si>
  <si>
    <t>Vyrovnání podkladů samonivelační hmotou</t>
  </si>
  <si>
    <t>776101101R00</t>
  </si>
  <si>
    <t>Vysávání podlah prům.vysavačem pod povlak.podlahy</t>
  </si>
  <si>
    <t>776101121R00</t>
  </si>
  <si>
    <t>Provedení penetrace podkladu pod.povlak.podlahy</t>
  </si>
  <si>
    <t>776583110R00</t>
  </si>
  <si>
    <t>Položení podložky pod povlakové podlahy</t>
  </si>
  <si>
    <t>28375291R</t>
  </si>
  <si>
    <t>Mirelon podložka podlahová C3 tl. 1 mm š. 1100 mm, bílá, kročejová izolace</t>
  </si>
  <si>
    <t>776572100RV1</t>
  </si>
  <si>
    <t>Lepení povlakových podlah z pásů textilních, včetně zátěžového koberce</t>
  </si>
  <si>
    <t>776421200R00</t>
  </si>
  <si>
    <t>Lepení podlahových soklíků k PVC podlahám,na lišty</t>
  </si>
  <si>
    <t>28342455R</t>
  </si>
  <si>
    <t>Lišta soklová PVC, vložka kobercová , Multi-SL 60, dl. 4 m</t>
  </si>
  <si>
    <t>998776203R00</t>
  </si>
  <si>
    <t>Přesun hmot pro podlahy povlakové, výšky do 24 m</t>
  </si>
  <si>
    <t>781475114R00</t>
  </si>
  <si>
    <t>Obklad vnitřní stěn keramický, do tmele, 20x20 cm</t>
  </si>
  <si>
    <t>59761001R</t>
  </si>
  <si>
    <t>Obklad serie extra - obkladačka 20x20 cm, mat</t>
  </si>
  <si>
    <t>998781203R00</t>
  </si>
  <si>
    <t>Přesun hmot pro obklady keramické, výšky do 24 m</t>
  </si>
  <si>
    <t>784011111R00</t>
  </si>
  <si>
    <t>Oprášení/ometení podkladu</t>
  </si>
  <si>
    <t>784011221R00</t>
  </si>
  <si>
    <t>Zakrytí předmětů a podlah, včetně odstranění</t>
  </si>
  <si>
    <t>784191101R00</t>
  </si>
  <si>
    <t>Penetrace podkladu univerzální Primalex 1x</t>
  </si>
  <si>
    <t>784195112R00</t>
  </si>
  <si>
    <t>Malba Primalex Standard, bílá, bez penetrace, 2 x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</si>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</sst>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68"/>
  <sheetViews>
    <sheetView showGridLines="0" topLeftCell="B29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46</v>
      </c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>
        <f>SUMIF(F49:F64,A16,G49:G64)+SUMIF(F49:F64,"PSU",G49:G64)</f>
        <v>0</v>
      </c>
      <c r="F16" s="81"/>
      <c r="G16" s="80">
        <f>SUMIF(F49:F64,A16,H49:H64)+SUMIF(F49:F64,"PSU",H49:H64)</f>
        <v>0</v>
      </c>
      <c r="H16" s="81"/>
      <c r="I16" s="80">
        <f>SUMIF(F49:F64,A16,I49:I64)+SUMIF(F49:F64,"PSU",I49:I64)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>
        <f>SUMIF(F49:F64,A17,G49:G64)</f>
        <v>0</v>
      </c>
      <c r="F17" s="81"/>
      <c r="G17" s="80">
        <f>SUMIF(F49:F64,A17,H49:H64)</f>
        <v>0</v>
      </c>
      <c r="H17" s="81"/>
      <c r="I17" s="80">
        <f>SUMIF(F49:F64,A17,I49:I64)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>
        <f>SUMIF(F49:F64,A18,G49:G64)</f>
        <v>0</v>
      </c>
      <c r="F18" s="81"/>
      <c r="G18" s="80">
        <f>SUMIF(F49:F64,A18,H49:H64)</f>
        <v>0</v>
      </c>
      <c r="H18" s="81"/>
      <c r="I18" s="80">
        <f>SUMIF(F49:F64,A18,I49:I64)</f>
        <v>0</v>
      </c>
      <c r="J18" s="82"/>
    </row>
    <row r="19" spans="1:10" ht="23.25" customHeight="1" x14ac:dyDescent="0.25">
      <c r="A19" s="194" t="s">
        <v>88</v>
      </c>
      <c r="B19" s="195" t="s">
        <v>26</v>
      </c>
      <c r="C19" s="56"/>
      <c r="D19" s="57"/>
      <c r="E19" s="80">
        <f>SUMIF(F49:F64,A19,G49:G64)</f>
        <v>0</v>
      </c>
      <c r="F19" s="81"/>
      <c r="G19" s="80">
        <f>SUMIF(F49:F64,A19,H49:H64)</f>
        <v>0</v>
      </c>
      <c r="H19" s="81"/>
      <c r="I19" s="80">
        <f>SUMIF(F49:F64,A19,I49:I64)</f>
        <v>0</v>
      </c>
      <c r="J19" s="82"/>
    </row>
    <row r="20" spans="1:10" ht="23.25" customHeight="1" x14ac:dyDescent="0.25">
      <c r="A20" s="194" t="s">
        <v>89</v>
      </c>
      <c r="B20" s="195" t="s">
        <v>27</v>
      </c>
      <c r="C20" s="56"/>
      <c r="D20" s="57"/>
      <c r="E20" s="80">
        <f>SUMIF(F49:F64,A20,G49:G64)</f>
        <v>0</v>
      </c>
      <c r="F20" s="81"/>
      <c r="G20" s="80">
        <f>SUMIF(F49:F64,A20,H49:H64)</f>
        <v>0</v>
      </c>
      <c r="H20" s="81"/>
      <c r="I20" s="80">
        <f>SUMIF(F49:F64,A20,I49:I64)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51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46043</v>
      </c>
      <c r="I32" s="37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5">
      <c r="A39" s="130">
        <v>1</v>
      </c>
      <c r="B39" s="136" t="s">
        <v>49</v>
      </c>
      <c r="C39" s="137" t="s">
        <v>47</v>
      </c>
      <c r="D39" s="138"/>
      <c r="E39" s="138"/>
      <c r="F39" s="146">
        <f>'Rozpočet Pol'!AC108</f>
        <v>0</v>
      </c>
      <c r="G39" s="147">
        <f>'Rozpočet Pol'!AD108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5">
      <c r="A40" s="130"/>
      <c r="B40" s="140" t="s">
        <v>50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5">
      <c r="B42" t="s">
        <v>52</v>
      </c>
    </row>
    <row r="43" spans="1:52" x14ac:dyDescent="0.25">
      <c r="B43" s="161" t="s">
        <v>53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F 1.1 - Architechnické, stavebně technické řešení</v>
      </c>
    </row>
    <row r="46" spans="1:52" ht="15.6" x14ac:dyDescent="0.3">
      <c r="B46" s="162" t="s">
        <v>54</v>
      </c>
    </row>
    <row r="48" spans="1:52" ht="25.5" customHeight="1" x14ac:dyDescent="0.25">
      <c r="A48" s="163"/>
      <c r="B48" s="169" t="s">
        <v>16</v>
      </c>
      <c r="C48" s="169" t="s">
        <v>5</v>
      </c>
      <c r="D48" s="170"/>
      <c r="E48" s="170"/>
      <c r="F48" s="173" t="s">
        <v>55</v>
      </c>
      <c r="G48" s="173" t="s">
        <v>29</v>
      </c>
      <c r="H48" s="173" t="s">
        <v>30</v>
      </c>
      <c r="I48" s="174" t="s">
        <v>28</v>
      </c>
      <c r="J48" s="174"/>
    </row>
    <row r="49" spans="1:10" ht="25.5" customHeight="1" x14ac:dyDescent="0.25">
      <c r="A49" s="164"/>
      <c r="B49" s="175" t="s">
        <v>56</v>
      </c>
      <c r="C49" s="176" t="s">
        <v>57</v>
      </c>
      <c r="D49" s="177"/>
      <c r="E49" s="177"/>
      <c r="F49" s="181" t="s">
        <v>23</v>
      </c>
      <c r="G49" s="182">
        <f>'Rozpočet Pol'!I8</f>
        <v>0</v>
      </c>
      <c r="H49" s="182">
        <f>'Rozpočet Pol'!K8</f>
        <v>0</v>
      </c>
      <c r="I49" s="183">
        <f>G49+H49</f>
        <v>0</v>
      </c>
      <c r="J49" s="183"/>
    </row>
    <row r="50" spans="1:10" ht="25.5" customHeight="1" x14ac:dyDescent="0.25">
      <c r="A50" s="164"/>
      <c r="B50" s="167" t="s">
        <v>58</v>
      </c>
      <c r="C50" s="166" t="s">
        <v>59</v>
      </c>
      <c r="D50" s="168"/>
      <c r="E50" s="168"/>
      <c r="F50" s="184" t="s">
        <v>23</v>
      </c>
      <c r="G50" s="185">
        <f>'Rozpočet Pol'!I11</f>
        <v>0</v>
      </c>
      <c r="H50" s="185">
        <f>'Rozpočet Pol'!K11</f>
        <v>0</v>
      </c>
      <c r="I50" s="186">
        <f>G50+H50</f>
        <v>0</v>
      </c>
      <c r="J50" s="186"/>
    </row>
    <row r="51" spans="1:10" ht="25.5" customHeight="1" x14ac:dyDescent="0.25">
      <c r="A51" s="164"/>
      <c r="B51" s="167" t="s">
        <v>60</v>
      </c>
      <c r="C51" s="166" t="s">
        <v>61</v>
      </c>
      <c r="D51" s="168"/>
      <c r="E51" s="168"/>
      <c r="F51" s="184" t="s">
        <v>23</v>
      </c>
      <c r="G51" s="185">
        <f>'Rozpočet Pol'!I15</f>
        <v>0</v>
      </c>
      <c r="H51" s="185">
        <f>'Rozpočet Pol'!K15</f>
        <v>0</v>
      </c>
      <c r="I51" s="186">
        <f>G51+H51</f>
        <v>0</v>
      </c>
      <c r="J51" s="186"/>
    </row>
    <row r="52" spans="1:10" ht="25.5" customHeight="1" x14ac:dyDescent="0.25">
      <c r="A52" s="164"/>
      <c r="B52" s="167" t="s">
        <v>62</v>
      </c>
      <c r="C52" s="166" t="s">
        <v>63</v>
      </c>
      <c r="D52" s="168"/>
      <c r="E52" s="168"/>
      <c r="F52" s="184" t="s">
        <v>23</v>
      </c>
      <c r="G52" s="185">
        <f>'Rozpočet Pol'!I18</f>
        <v>0</v>
      </c>
      <c r="H52" s="185">
        <f>'Rozpočet Pol'!K18</f>
        <v>0</v>
      </c>
      <c r="I52" s="186">
        <f>G52+H52</f>
        <v>0</v>
      </c>
      <c r="J52" s="186"/>
    </row>
    <row r="53" spans="1:10" ht="25.5" customHeight="1" x14ac:dyDescent="0.25">
      <c r="A53" s="164"/>
      <c r="B53" s="167" t="s">
        <v>64</v>
      </c>
      <c r="C53" s="166" t="s">
        <v>65</v>
      </c>
      <c r="D53" s="168"/>
      <c r="E53" s="168"/>
      <c r="F53" s="184" t="s">
        <v>23</v>
      </c>
      <c r="G53" s="185">
        <f>'Rozpočet Pol'!I21</f>
        <v>0</v>
      </c>
      <c r="H53" s="185">
        <f>'Rozpočet Pol'!K21</f>
        <v>0</v>
      </c>
      <c r="I53" s="186">
        <f>G53+H53</f>
        <v>0</v>
      </c>
      <c r="J53" s="186"/>
    </row>
    <row r="54" spans="1:10" ht="25.5" customHeight="1" x14ac:dyDescent="0.25">
      <c r="A54" s="164"/>
      <c r="B54" s="167" t="s">
        <v>66</v>
      </c>
      <c r="C54" s="166" t="s">
        <v>67</v>
      </c>
      <c r="D54" s="168"/>
      <c r="E54" s="168"/>
      <c r="F54" s="184" t="s">
        <v>23</v>
      </c>
      <c r="G54" s="185">
        <f>'Rozpočet Pol'!I26</f>
        <v>0</v>
      </c>
      <c r="H54" s="185">
        <f>'Rozpočet Pol'!K26</f>
        <v>0</v>
      </c>
      <c r="I54" s="186">
        <f>G54+H54</f>
        <v>0</v>
      </c>
      <c r="J54" s="186"/>
    </row>
    <row r="55" spans="1:10" ht="25.5" customHeight="1" x14ac:dyDescent="0.25">
      <c r="A55" s="164"/>
      <c r="B55" s="167" t="s">
        <v>68</v>
      </c>
      <c r="C55" s="166" t="s">
        <v>69</v>
      </c>
      <c r="D55" s="168"/>
      <c r="E55" s="168"/>
      <c r="F55" s="184" t="s">
        <v>23</v>
      </c>
      <c r="G55" s="185">
        <f>'Rozpočet Pol'!I36</f>
        <v>0</v>
      </c>
      <c r="H55" s="185">
        <f>'Rozpočet Pol'!K36</f>
        <v>0</v>
      </c>
      <c r="I55" s="186">
        <f>G55+H55</f>
        <v>0</v>
      </c>
      <c r="J55" s="186"/>
    </row>
    <row r="56" spans="1:10" ht="25.5" customHeight="1" x14ac:dyDescent="0.25">
      <c r="A56" s="164"/>
      <c r="B56" s="167" t="s">
        <v>70</v>
      </c>
      <c r="C56" s="166" t="s">
        <v>71</v>
      </c>
      <c r="D56" s="168"/>
      <c r="E56" s="168"/>
      <c r="F56" s="184" t="s">
        <v>24</v>
      </c>
      <c r="G56" s="185">
        <f>'Rozpočet Pol'!I38</f>
        <v>0</v>
      </c>
      <c r="H56" s="185">
        <f>'Rozpočet Pol'!K38</f>
        <v>0</v>
      </c>
      <c r="I56" s="186">
        <f>G56+H56</f>
        <v>0</v>
      </c>
      <c r="J56" s="186"/>
    </row>
    <row r="57" spans="1:10" ht="25.5" customHeight="1" x14ac:dyDescent="0.25">
      <c r="A57" s="164"/>
      <c r="B57" s="167" t="s">
        <v>72</v>
      </c>
      <c r="C57" s="166" t="s">
        <v>73</v>
      </c>
      <c r="D57" s="168"/>
      <c r="E57" s="168"/>
      <c r="F57" s="184" t="s">
        <v>24</v>
      </c>
      <c r="G57" s="185">
        <f>'Rozpočet Pol'!I41</f>
        <v>0</v>
      </c>
      <c r="H57" s="185">
        <f>'Rozpočet Pol'!K41</f>
        <v>0</v>
      </c>
      <c r="I57" s="186">
        <f>G57+H57</f>
        <v>0</v>
      </c>
      <c r="J57" s="186"/>
    </row>
    <row r="58" spans="1:10" ht="25.5" customHeight="1" x14ac:dyDescent="0.25">
      <c r="A58" s="164"/>
      <c r="B58" s="167" t="s">
        <v>74</v>
      </c>
      <c r="C58" s="166" t="s">
        <v>75</v>
      </c>
      <c r="D58" s="168"/>
      <c r="E58" s="168"/>
      <c r="F58" s="184" t="s">
        <v>24</v>
      </c>
      <c r="G58" s="185">
        <f>'Rozpočet Pol'!I46</f>
        <v>0</v>
      </c>
      <c r="H58" s="185">
        <f>'Rozpočet Pol'!K46</f>
        <v>0</v>
      </c>
      <c r="I58" s="186">
        <f>G58+H58</f>
        <v>0</v>
      </c>
      <c r="J58" s="186"/>
    </row>
    <row r="59" spans="1:10" ht="25.5" customHeight="1" x14ac:dyDescent="0.25">
      <c r="A59" s="164"/>
      <c r="B59" s="167" t="s">
        <v>76</v>
      </c>
      <c r="C59" s="166" t="s">
        <v>77</v>
      </c>
      <c r="D59" s="168"/>
      <c r="E59" s="168"/>
      <c r="F59" s="184" t="s">
        <v>24</v>
      </c>
      <c r="G59" s="185">
        <f>'Rozpočet Pol'!I54</f>
        <v>0</v>
      </c>
      <c r="H59" s="185">
        <f>'Rozpočet Pol'!K54</f>
        <v>0</v>
      </c>
      <c r="I59" s="186">
        <f>G59+H59</f>
        <v>0</v>
      </c>
      <c r="J59" s="186"/>
    </row>
    <row r="60" spans="1:10" ht="25.5" customHeight="1" x14ac:dyDescent="0.25">
      <c r="A60" s="164"/>
      <c r="B60" s="167" t="s">
        <v>78</v>
      </c>
      <c r="C60" s="166" t="s">
        <v>79</v>
      </c>
      <c r="D60" s="168"/>
      <c r="E60" s="168"/>
      <c r="F60" s="184" t="s">
        <v>24</v>
      </c>
      <c r="G60" s="185">
        <f>'Rozpočet Pol'!I57</f>
        <v>0</v>
      </c>
      <c r="H60" s="185">
        <f>'Rozpočet Pol'!K57</f>
        <v>0</v>
      </c>
      <c r="I60" s="186">
        <f>G60+H60</f>
        <v>0</v>
      </c>
      <c r="J60" s="186"/>
    </row>
    <row r="61" spans="1:10" ht="25.5" customHeight="1" x14ac:dyDescent="0.25">
      <c r="A61" s="164"/>
      <c r="B61" s="167" t="s">
        <v>80</v>
      </c>
      <c r="C61" s="166" t="s">
        <v>81</v>
      </c>
      <c r="D61" s="168"/>
      <c r="E61" s="168"/>
      <c r="F61" s="184" t="s">
        <v>24</v>
      </c>
      <c r="G61" s="185">
        <f>'Rozpočet Pol'!I81</f>
        <v>0</v>
      </c>
      <c r="H61" s="185">
        <f>'Rozpočet Pol'!K81</f>
        <v>0</v>
      </c>
      <c r="I61" s="186">
        <f>G61+H61</f>
        <v>0</v>
      </c>
      <c r="J61" s="186"/>
    </row>
    <row r="62" spans="1:10" ht="25.5" customHeight="1" x14ac:dyDescent="0.25">
      <c r="A62" s="164"/>
      <c r="B62" s="167" t="s">
        <v>82</v>
      </c>
      <c r="C62" s="166" t="s">
        <v>83</v>
      </c>
      <c r="D62" s="168"/>
      <c r="E62" s="168"/>
      <c r="F62" s="184" t="s">
        <v>24</v>
      </c>
      <c r="G62" s="185">
        <f>'Rozpočet Pol'!I87</f>
        <v>0</v>
      </c>
      <c r="H62" s="185">
        <f>'Rozpočet Pol'!K87</f>
        <v>0</v>
      </c>
      <c r="I62" s="186">
        <f>G62+H62</f>
        <v>0</v>
      </c>
      <c r="J62" s="186"/>
    </row>
    <row r="63" spans="1:10" ht="25.5" customHeight="1" x14ac:dyDescent="0.25">
      <c r="A63" s="164"/>
      <c r="B63" s="167" t="s">
        <v>84</v>
      </c>
      <c r="C63" s="166" t="s">
        <v>85</v>
      </c>
      <c r="D63" s="168"/>
      <c r="E63" s="168"/>
      <c r="F63" s="184" t="s">
        <v>24</v>
      </c>
      <c r="G63" s="185">
        <f>'Rozpočet Pol'!I98</f>
        <v>0</v>
      </c>
      <c r="H63" s="185">
        <f>'Rozpočet Pol'!K98</f>
        <v>0</v>
      </c>
      <c r="I63" s="186">
        <f>G63+H63</f>
        <v>0</v>
      </c>
      <c r="J63" s="186"/>
    </row>
    <row r="64" spans="1:10" ht="25.5" customHeight="1" x14ac:dyDescent="0.25">
      <c r="A64" s="164"/>
      <c r="B64" s="178" t="s">
        <v>86</v>
      </c>
      <c r="C64" s="179" t="s">
        <v>87</v>
      </c>
      <c r="D64" s="180"/>
      <c r="E64" s="180"/>
      <c r="F64" s="187" t="s">
        <v>24</v>
      </c>
      <c r="G64" s="188">
        <f>'Rozpočet Pol'!I102</f>
        <v>0</v>
      </c>
      <c r="H64" s="188">
        <f>'Rozpočet Pol'!K102</f>
        <v>0</v>
      </c>
      <c r="I64" s="189">
        <f>G64+H64</f>
        <v>0</v>
      </c>
      <c r="J64" s="189"/>
    </row>
    <row r="65" spans="1:10" ht="25.5" customHeight="1" x14ac:dyDescent="0.25">
      <c r="A65" s="165"/>
      <c r="B65" s="171" t="s">
        <v>1</v>
      </c>
      <c r="C65" s="171"/>
      <c r="D65" s="172"/>
      <c r="E65" s="172"/>
      <c r="F65" s="190"/>
      <c r="G65" s="191">
        <f>SUM(G49:G64)</f>
        <v>0</v>
      </c>
      <c r="H65" s="191">
        <f>SUM(H49:H64)</f>
        <v>0</v>
      </c>
      <c r="I65" s="192">
        <f>SUM(I49:I64)</f>
        <v>0</v>
      </c>
      <c r="J65" s="192"/>
    </row>
    <row r="66" spans="1:10" x14ac:dyDescent="0.25">
      <c r="F66" s="193"/>
      <c r="G66" s="129"/>
      <c r="H66" s="193"/>
      <c r="I66" s="129"/>
      <c r="J66" s="129"/>
    </row>
    <row r="67" spans="1:10" x14ac:dyDescent="0.25">
      <c r="F67" s="193"/>
      <c r="G67" s="129"/>
      <c r="H67" s="193"/>
      <c r="I67" s="129"/>
      <c r="J67" s="129"/>
    </row>
    <row r="68" spans="1:10" x14ac:dyDescent="0.25">
      <c r="F68" s="193"/>
      <c r="G68" s="129"/>
      <c r="H68" s="193"/>
      <c r="I68" s="129"/>
      <c r="J68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I65:J65"/>
    <mergeCell ref="I62:J62"/>
    <mergeCell ref="C62:E62"/>
    <mergeCell ref="I63:J63"/>
    <mergeCell ref="C63:E63"/>
    <mergeCell ref="I64:J64"/>
    <mergeCell ref="C64:E64"/>
    <mergeCell ref="I59:J59"/>
    <mergeCell ref="C59:E59"/>
    <mergeCell ref="I60:J60"/>
    <mergeCell ref="C60:E60"/>
    <mergeCell ref="I61:J61"/>
    <mergeCell ref="C61:E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8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21" width="0" hidden="1" customWidth="1"/>
    <col min="29" max="39" width="0" hidden="1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91</v>
      </c>
    </row>
    <row r="2" spans="1:60" ht="25.05" customHeight="1" x14ac:dyDescent="0.25">
      <c r="A2" s="203" t="s">
        <v>90</v>
      </c>
      <c r="B2" s="197"/>
      <c r="C2" s="198" t="s">
        <v>47</v>
      </c>
      <c r="D2" s="199"/>
      <c r="E2" s="199"/>
      <c r="F2" s="199"/>
      <c r="G2" s="205"/>
      <c r="AE2" t="s">
        <v>92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93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94</v>
      </c>
    </row>
    <row r="5" spans="1:60" hidden="1" x14ac:dyDescent="0.25">
      <c r="A5" s="207" t="s">
        <v>95</v>
      </c>
      <c r="B5" s="208"/>
      <c r="C5" s="209"/>
      <c r="D5" s="210"/>
      <c r="E5" s="210"/>
      <c r="F5" s="210"/>
      <c r="G5" s="211"/>
      <c r="AE5" t="s">
        <v>96</v>
      </c>
    </row>
    <row r="7" spans="1:60" ht="39.6" x14ac:dyDescent="0.25">
      <c r="A7" s="216" t="s">
        <v>97</v>
      </c>
      <c r="B7" s="217" t="s">
        <v>98</v>
      </c>
      <c r="C7" s="217" t="s">
        <v>99</v>
      </c>
      <c r="D7" s="216" t="s">
        <v>100</v>
      </c>
      <c r="E7" s="216" t="s">
        <v>101</v>
      </c>
      <c r="F7" s="212" t="s">
        <v>102</v>
      </c>
      <c r="G7" s="233" t="s">
        <v>28</v>
      </c>
      <c r="H7" s="234" t="s">
        <v>29</v>
      </c>
      <c r="I7" s="234" t="s">
        <v>103</v>
      </c>
      <c r="J7" s="234" t="s">
        <v>30</v>
      </c>
      <c r="K7" s="234" t="s">
        <v>104</v>
      </c>
      <c r="L7" s="234" t="s">
        <v>105</v>
      </c>
      <c r="M7" s="234" t="s">
        <v>106</v>
      </c>
      <c r="N7" s="234" t="s">
        <v>107</v>
      </c>
      <c r="O7" s="234" t="s">
        <v>108</v>
      </c>
      <c r="P7" s="234" t="s">
        <v>109</v>
      </c>
      <c r="Q7" s="234" t="s">
        <v>110</v>
      </c>
      <c r="R7" s="234" t="s">
        <v>111</v>
      </c>
      <c r="S7" s="234" t="s">
        <v>112</v>
      </c>
      <c r="T7" s="234" t="s">
        <v>113</v>
      </c>
      <c r="U7" s="219" t="s">
        <v>114</v>
      </c>
    </row>
    <row r="8" spans="1:60" x14ac:dyDescent="0.25">
      <c r="A8" s="235" t="s">
        <v>115</v>
      </c>
      <c r="B8" s="236" t="s">
        <v>56</v>
      </c>
      <c r="C8" s="237" t="s">
        <v>57</v>
      </c>
      <c r="D8" s="238"/>
      <c r="E8" s="239"/>
      <c r="F8" s="240"/>
      <c r="G8" s="240">
        <f>SUMIF(AE9:AE10,"&lt;&gt;NOR",G9:G10)</f>
        <v>0</v>
      </c>
      <c r="H8" s="240"/>
      <c r="I8" s="240">
        <f>SUM(I9:I10)</f>
        <v>0</v>
      </c>
      <c r="J8" s="240"/>
      <c r="K8" s="240">
        <f>SUM(K9:K10)</f>
        <v>0</v>
      </c>
      <c r="L8" s="240"/>
      <c r="M8" s="240">
        <f>SUM(M9:M10)</f>
        <v>0</v>
      </c>
      <c r="N8" s="218"/>
      <c r="O8" s="218">
        <f>SUM(O9:O10)</f>
        <v>0.50068000000000001</v>
      </c>
      <c r="P8" s="218"/>
      <c r="Q8" s="218">
        <f>SUM(Q9:Q10)</f>
        <v>0</v>
      </c>
      <c r="R8" s="218"/>
      <c r="S8" s="218"/>
      <c r="T8" s="235"/>
      <c r="U8" s="218">
        <f>SUM(U9:U10)</f>
        <v>39.03</v>
      </c>
      <c r="AE8" t="s">
        <v>116</v>
      </c>
    </row>
    <row r="9" spans="1:60" outlineLevel="1" x14ac:dyDescent="0.25">
      <c r="A9" s="214">
        <v>1</v>
      </c>
      <c r="B9" s="220" t="s">
        <v>117</v>
      </c>
      <c r="C9" s="263" t="s">
        <v>118</v>
      </c>
      <c r="D9" s="222" t="s">
        <v>119</v>
      </c>
      <c r="E9" s="228">
        <v>37</v>
      </c>
      <c r="F9" s="230">
        <f>H9+J9</f>
        <v>0</v>
      </c>
      <c r="G9" s="23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3">
        <v>1.3270000000000001E-2</v>
      </c>
      <c r="O9" s="223">
        <f>ROUND(E9*N9,5)</f>
        <v>0.49098999999999998</v>
      </c>
      <c r="P9" s="223">
        <v>0</v>
      </c>
      <c r="Q9" s="223">
        <f>ROUND(E9*P9,5)</f>
        <v>0</v>
      </c>
      <c r="R9" s="223"/>
      <c r="S9" s="223"/>
      <c r="T9" s="224">
        <v>0.95</v>
      </c>
      <c r="U9" s="223">
        <f>ROUND(E9*T9,2)</f>
        <v>35.15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120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0.399999999999999" outlineLevel="1" x14ac:dyDescent="0.25">
      <c r="A10" s="214">
        <v>2</v>
      </c>
      <c r="B10" s="220" t="s">
        <v>121</v>
      </c>
      <c r="C10" s="263" t="s">
        <v>122</v>
      </c>
      <c r="D10" s="222" t="s">
        <v>123</v>
      </c>
      <c r="E10" s="228">
        <v>69.2</v>
      </c>
      <c r="F10" s="230">
        <f>H10+J10</f>
        <v>0</v>
      </c>
      <c r="G10" s="230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3">
        <v>1.3999999999999999E-4</v>
      </c>
      <c r="O10" s="223">
        <f>ROUND(E10*N10,5)</f>
        <v>9.6900000000000007E-3</v>
      </c>
      <c r="P10" s="223">
        <v>0</v>
      </c>
      <c r="Q10" s="223">
        <f>ROUND(E10*P10,5)</f>
        <v>0</v>
      </c>
      <c r="R10" s="223"/>
      <c r="S10" s="223"/>
      <c r="T10" s="224">
        <v>5.6000000000000001E-2</v>
      </c>
      <c r="U10" s="223">
        <f>ROUND(E10*T10,2)</f>
        <v>3.88</v>
      </c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120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x14ac:dyDescent="0.25">
      <c r="A11" s="215" t="s">
        <v>115</v>
      </c>
      <c r="B11" s="221" t="s">
        <v>58</v>
      </c>
      <c r="C11" s="264" t="s">
        <v>59</v>
      </c>
      <c r="D11" s="225"/>
      <c r="E11" s="229"/>
      <c r="F11" s="232"/>
      <c r="G11" s="232">
        <f>SUMIF(AE12:AE14,"&lt;&gt;NOR",G12:G14)</f>
        <v>0</v>
      </c>
      <c r="H11" s="232"/>
      <c r="I11" s="232">
        <f>SUM(I12:I14)</f>
        <v>0</v>
      </c>
      <c r="J11" s="232"/>
      <c r="K11" s="232">
        <f>SUM(K12:K14)</f>
        <v>0</v>
      </c>
      <c r="L11" s="232"/>
      <c r="M11" s="232">
        <f>SUM(M12:M14)</f>
        <v>0</v>
      </c>
      <c r="N11" s="226"/>
      <c r="O11" s="226">
        <f>SUM(O12:O14)</f>
        <v>2.3496700000000001</v>
      </c>
      <c r="P11" s="226"/>
      <c r="Q11" s="226">
        <f>SUM(Q12:Q14)</f>
        <v>0</v>
      </c>
      <c r="R11" s="226"/>
      <c r="S11" s="226"/>
      <c r="T11" s="227"/>
      <c r="U11" s="226">
        <f>SUM(U12:U14)</f>
        <v>114.46</v>
      </c>
      <c r="AE11" t="s">
        <v>116</v>
      </c>
    </row>
    <row r="12" spans="1:60" outlineLevel="1" x14ac:dyDescent="0.25">
      <c r="A12" s="214">
        <v>3</v>
      </c>
      <c r="B12" s="220" t="s">
        <v>124</v>
      </c>
      <c r="C12" s="263" t="s">
        <v>125</v>
      </c>
      <c r="D12" s="222" t="s">
        <v>119</v>
      </c>
      <c r="E12" s="228">
        <v>62.13</v>
      </c>
      <c r="F12" s="230">
        <f>H12+J12</f>
        <v>0</v>
      </c>
      <c r="G12" s="230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3">
        <v>6.3800000000000003E-3</v>
      </c>
      <c r="O12" s="223">
        <f>ROUND(E12*N12,5)</f>
        <v>0.39639000000000002</v>
      </c>
      <c r="P12" s="223">
        <v>0</v>
      </c>
      <c r="Q12" s="223">
        <f>ROUND(E12*P12,5)</f>
        <v>0</v>
      </c>
      <c r="R12" s="223"/>
      <c r="S12" s="223"/>
      <c r="T12" s="224">
        <v>0.30146000000000001</v>
      </c>
      <c r="U12" s="223">
        <f>ROUND(E12*T12,2)</f>
        <v>18.73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120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>
        <v>4</v>
      </c>
      <c r="B13" s="220" t="s">
        <v>126</v>
      </c>
      <c r="C13" s="263" t="s">
        <v>127</v>
      </c>
      <c r="D13" s="222" t="s">
        <v>119</v>
      </c>
      <c r="E13" s="228">
        <v>195.72</v>
      </c>
      <c r="F13" s="230">
        <f>H13+J13</f>
        <v>0</v>
      </c>
      <c r="G13" s="23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3">
        <v>6.3499999999999997E-3</v>
      </c>
      <c r="O13" s="223">
        <f>ROUND(E13*N13,5)</f>
        <v>1.24282</v>
      </c>
      <c r="P13" s="223">
        <v>0</v>
      </c>
      <c r="Q13" s="223">
        <f>ROUND(E13*P13,5)</f>
        <v>0</v>
      </c>
      <c r="R13" s="223"/>
      <c r="S13" s="223"/>
      <c r="T13" s="224">
        <v>0.31900000000000001</v>
      </c>
      <c r="U13" s="223">
        <f>ROUND(E13*T13,2)</f>
        <v>62.43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120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0.399999999999999" outlineLevel="1" x14ac:dyDescent="0.25">
      <c r="A14" s="214">
        <v>5</v>
      </c>
      <c r="B14" s="220" t="s">
        <v>128</v>
      </c>
      <c r="C14" s="263" t="s">
        <v>129</v>
      </c>
      <c r="D14" s="222" t="s">
        <v>119</v>
      </c>
      <c r="E14" s="228">
        <v>195.72</v>
      </c>
      <c r="F14" s="230">
        <f>H14+J14</f>
        <v>0</v>
      </c>
      <c r="G14" s="230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3">
        <v>3.63E-3</v>
      </c>
      <c r="O14" s="223">
        <f>ROUND(E14*N14,5)</f>
        <v>0.71045999999999998</v>
      </c>
      <c r="P14" s="223">
        <v>0</v>
      </c>
      <c r="Q14" s="223">
        <f>ROUND(E14*P14,5)</f>
        <v>0</v>
      </c>
      <c r="R14" s="223"/>
      <c r="S14" s="223"/>
      <c r="T14" s="224">
        <v>0.17016000000000001</v>
      </c>
      <c r="U14" s="223">
        <f>ROUND(E14*T14,2)</f>
        <v>33.299999999999997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120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x14ac:dyDescent="0.25">
      <c r="A15" s="215" t="s">
        <v>115</v>
      </c>
      <c r="B15" s="221" t="s">
        <v>60</v>
      </c>
      <c r="C15" s="264" t="s">
        <v>61</v>
      </c>
      <c r="D15" s="225"/>
      <c r="E15" s="229"/>
      <c r="F15" s="232"/>
      <c r="G15" s="232">
        <f>SUMIF(AE16:AE17,"&lt;&gt;NOR",G16:G17)</f>
        <v>0</v>
      </c>
      <c r="H15" s="232"/>
      <c r="I15" s="232">
        <f>SUM(I16:I17)</f>
        <v>0</v>
      </c>
      <c r="J15" s="232"/>
      <c r="K15" s="232">
        <f>SUM(K16:K17)</f>
        <v>0</v>
      </c>
      <c r="L15" s="232"/>
      <c r="M15" s="232">
        <f>SUM(M16:M17)</f>
        <v>0</v>
      </c>
      <c r="N15" s="226"/>
      <c r="O15" s="226">
        <f>SUM(O16:O17)</f>
        <v>8.251E-2</v>
      </c>
      <c r="P15" s="226"/>
      <c r="Q15" s="226">
        <f>SUM(Q16:Q17)</f>
        <v>0</v>
      </c>
      <c r="R15" s="226"/>
      <c r="S15" s="226"/>
      <c r="T15" s="227"/>
      <c r="U15" s="226">
        <f>SUM(U16:U17)</f>
        <v>2.1</v>
      </c>
      <c r="AE15" t="s">
        <v>116</v>
      </c>
    </row>
    <row r="16" spans="1:60" outlineLevel="1" x14ac:dyDescent="0.25">
      <c r="A16" s="214">
        <v>6</v>
      </c>
      <c r="B16" s="220" t="s">
        <v>130</v>
      </c>
      <c r="C16" s="263" t="s">
        <v>131</v>
      </c>
      <c r="D16" s="222" t="s">
        <v>132</v>
      </c>
      <c r="E16" s="228">
        <v>1</v>
      </c>
      <c r="F16" s="230">
        <f>H16+J16</f>
        <v>0</v>
      </c>
      <c r="G16" s="230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3">
        <v>5.5210000000000002E-2</v>
      </c>
      <c r="O16" s="223">
        <f>ROUND(E16*N16,5)</f>
        <v>5.5210000000000002E-2</v>
      </c>
      <c r="P16" s="223">
        <v>0</v>
      </c>
      <c r="Q16" s="223">
        <f>ROUND(E16*P16,5)</f>
        <v>0</v>
      </c>
      <c r="R16" s="223"/>
      <c r="S16" s="223"/>
      <c r="T16" s="224">
        <v>2.097</v>
      </c>
      <c r="U16" s="223">
        <f>ROUND(E16*T16,2)</f>
        <v>2.1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120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0.399999999999999" outlineLevel="1" x14ac:dyDescent="0.25">
      <c r="A17" s="214">
        <v>7</v>
      </c>
      <c r="B17" s="220" t="s">
        <v>133</v>
      </c>
      <c r="C17" s="263" t="s">
        <v>134</v>
      </c>
      <c r="D17" s="222" t="s">
        <v>132</v>
      </c>
      <c r="E17" s="228">
        <v>1</v>
      </c>
      <c r="F17" s="230">
        <f>H17+J17</f>
        <v>0</v>
      </c>
      <c r="G17" s="230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3">
        <v>2.7300000000000001E-2</v>
      </c>
      <c r="O17" s="223">
        <f>ROUND(E17*N17,5)</f>
        <v>2.7300000000000001E-2</v>
      </c>
      <c r="P17" s="223">
        <v>0</v>
      </c>
      <c r="Q17" s="223">
        <f>ROUND(E17*P17,5)</f>
        <v>0</v>
      </c>
      <c r="R17" s="223"/>
      <c r="S17" s="223"/>
      <c r="T17" s="224">
        <v>0</v>
      </c>
      <c r="U17" s="223">
        <f>ROUND(E17*T17,2)</f>
        <v>0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135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x14ac:dyDescent="0.25">
      <c r="A18" s="215" t="s">
        <v>115</v>
      </c>
      <c r="B18" s="221" t="s">
        <v>62</v>
      </c>
      <c r="C18" s="264" t="s">
        <v>63</v>
      </c>
      <c r="D18" s="225"/>
      <c r="E18" s="229"/>
      <c r="F18" s="232"/>
      <c r="G18" s="232">
        <f>SUMIF(AE19:AE20,"&lt;&gt;NOR",G19:G20)</f>
        <v>0</v>
      </c>
      <c r="H18" s="232"/>
      <c r="I18" s="232">
        <f>SUM(I19:I20)</f>
        <v>0</v>
      </c>
      <c r="J18" s="232"/>
      <c r="K18" s="232">
        <f>SUM(K19:K20)</f>
        <v>0</v>
      </c>
      <c r="L18" s="232"/>
      <c r="M18" s="232">
        <f>SUM(M19:M20)</f>
        <v>0</v>
      </c>
      <c r="N18" s="226"/>
      <c r="O18" s="226">
        <f>SUM(O19:O20)</f>
        <v>0.18547</v>
      </c>
      <c r="P18" s="226"/>
      <c r="Q18" s="226">
        <f>SUM(Q19:Q20)</f>
        <v>0</v>
      </c>
      <c r="R18" s="226"/>
      <c r="S18" s="226"/>
      <c r="T18" s="227"/>
      <c r="U18" s="226">
        <f>SUM(U19:U20)</f>
        <v>42.22</v>
      </c>
      <c r="AE18" t="s">
        <v>116</v>
      </c>
    </row>
    <row r="19" spans="1:60" outlineLevel="1" x14ac:dyDescent="0.25">
      <c r="A19" s="214">
        <v>8</v>
      </c>
      <c r="B19" s="220" t="s">
        <v>136</v>
      </c>
      <c r="C19" s="263" t="s">
        <v>137</v>
      </c>
      <c r="D19" s="222" t="s">
        <v>119</v>
      </c>
      <c r="E19" s="228">
        <v>100.71</v>
      </c>
      <c r="F19" s="230">
        <f>H19+J19</f>
        <v>0</v>
      </c>
      <c r="G19" s="230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3">
        <v>4.0000000000000003E-5</v>
      </c>
      <c r="O19" s="223">
        <f>ROUND(E19*N19,5)</f>
        <v>4.0299999999999997E-3</v>
      </c>
      <c r="P19" s="223">
        <v>0</v>
      </c>
      <c r="Q19" s="223">
        <f>ROUND(E19*P19,5)</f>
        <v>0</v>
      </c>
      <c r="R19" s="223"/>
      <c r="S19" s="223"/>
      <c r="T19" s="224">
        <v>0.308</v>
      </c>
      <c r="U19" s="223">
        <f>ROUND(E19*T19,2)</f>
        <v>31.02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120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>
        <v>9</v>
      </c>
      <c r="B20" s="220" t="s">
        <v>138</v>
      </c>
      <c r="C20" s="263" t="s">
        <v>139</v>
      </c>
      <c r="D20" s="222" t="s">
        <v>123</v>
      </c>
      <c r="E20" s="228">
        <v>8</v>
      </c>
      <c r="F20" s="230">
        <f>H20+J20</f>
        <v>0</v>
      </c>
      <c r="G20" s="230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3">
        <v>2.2679999999999999E-2</v>
      </c>
      <c r="O20" s="223">
        <f>ROUND(E20*N20,5)</f>
        <v>0.18143999999999999</v>
      </c>
      <c r="P20" s="223">
        <v>0</v>
      </c>
      <c r="Q20" s="223">
        <f>ROUND(E20*P20,5)</f>
        <v>0</v>
      </c>
      <c r="R20" s="223"/>
      <c r="S20" s="223"/>
      <c r="T20" s="224">
        <v>1.4</v>
      </c>
      <c r="U20" s="223">
        <f>ROUND(E20*T20,2)</f>
        <v>11.2</v>
      </c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120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x14ac:dyDescent="0.25">
      <c r="A21" s="215" t="s">
        <v>115</v>
      </c>
      <c r="B21" s="221" t="s">
        <v>64</v>
      </c>
      <c r="C21" s="264" t="s">
        <v>65</v>
      </c>
      <c r="D21" s="225"/>
      <c r="E21" s="229"/>
      <c r="F21" s="232"/>
      <c r="G21" s="232">
        <f>SUMIF(AE22:AE25,"&lt;&gt;NOR",G22:G25)</f>
        <v>0</v>
      </c>
      <c r="H21" s="232"/>
      <c r="I21" s="232">
        <f>SUM(I22:I25)</f>
        <v>0</v>
      </c>
      <c r="J21" s="232"/>
      <c r="K21" s="232">
        <f>SUM(K22:K25)</f>
        <v>0</v>
      </c>
      <c r="L21" s="232"/>
      <c r="M21" s="232">
        <f>SUM(M22:M25)</f>
        <v>0</v>
      </c>
      <c r="N21" s="226"/>
      <c r="O21" s="226">
        <f>SUM(O22:O25)</f>
        <v>5.1999999999999998E-2</v>
      </c>
      <c r="P21" s="226"/>
      <c r="Q21" s="226">
        <f>SUM(Q22:Q25)</f>
        <v>12.13308</v>
      </c>
      <c r="R21" s="226"/>
      <c r="S21" s="226"/>
      <c r="T21" s="227"/>
      <c r="U21" s="226">
        <f>SUM(U22:U25)</f>
        <v>31.15</v>
      </c>
      <c r="AE21" t="s">
        <v>116</v>
      </c>
    </row>
    <row r="22" spans="1:60" outlineLevel="1" x14ac:dyDescent="0.25">
      <c r="A22" s="214">
        <v>10</v>
      </c>
      <c r="B22" s="220" t="s">
        <v>140</v>
      </c>
      <c r="C22" s="263" t="s">
        <v>141</v>
      </c>
      <c r="D22" s="222" t="s">
        <v>119</v>
      </c>
      <c r="E22" s="228">
        <v>58</v>
      </c>
      <c r="F22" s="230">
        <f>H22+J22</f>
        <v>0</v>
      </c>
      <c r="G22" s="23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3">
        <v>6.7000000000000002E-4</v>
      </c>
      <c r="O22" s="223">
        <f>ROUND(E22*N22,5)</f>
        <v>3.8859999999999999E-2</v>
      </c>
      <c r="P22" s="223">
        <v>0.184</v>
      </c>
      <c r="Q22" s="223">
        <f>ROUND(E22*P22,5)</f>
        <v>10.672000000000001</v>
      </c>
      <c r="R22" s="223"/>
      <c r="S22" s="223"/>
      <c r="T22" s="224">
        <v>0.22700000000000001</v>
      </c>
      <c r="U22" s="223">
        <f>ROUND(E22*T22,2)</f>
        <v>13.17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120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>
        <v>11</v>
      </c>
      <c r="B23" s="220" t="s">
        <v>142</v>
      </c>
      <c r="C23" s="263" t="s">
        <v>143</v>
      </c>
      <c r="D23" s="222" t="s">
        <v>132</v>
      </c>
      <c r="E23" s="228">
        <v>9</v>
      </c>
      <c r="F23" s="230">
        <f>H23+J23</f>
        <v>0</v>
      </c>
      <c r="G23" s="230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0.05</v>
      </c>
      <c r="U23" s="223">
        <f>ROUND(E23*T23,2)</f>
        <v>0.45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120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>
        <v>12</v>
      </c>
      <c r="B24" s="220" t="s">
        <v>144</v>
      </c>
      <c r="C24" s="263" t="s">
        <v>145</v>
      </c>
      <c r="D24" s="222" t="s">
        <v>119</v>
      </c>
      <c r="E24" s="228">
        <v>11.23</v>
      </c>
      <c r="F24" s="230">
        <f>H24+J24</f>
        <v>0</v>
      </c>
      <c r="G24" s="230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3">
        <v>1.17E-3</v>
      </c>
      <c r="O24" s="223">
        <f>ROUND(E24*N24,5)</f>
        <v>1.3140000000000001E-2</v>
      </c>
      <c r="P24" s="223">
        <v>7.5999999999999998E-2</v>
      </c>
      <c r="Q24" s="223">
        <f>ROUND(E24*P24,5)</f>
        <v>0.85348000000000002</v>
      </c>
      <c r="R24" s="223"/>
      <c r="S24" s="223"/>
      <c r="T24" s="224">
        <v>0.93899999999999995</v>
      </c>
      <c r="U24" s="223">
        <f>ROUND(E24*T24,2)</f>
        <v>10.54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120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0.399999999999999" outlineLevel="1" x14ac:dyDescent="0.25">
      <c r="A25" s="214">
        <v>13</v>
      </c>
      <c r="B25" s="220" t="s">
        <v>146</v>
      </c>
      <c r="C25" s="263" t="s">
        <v>147</v>
      </c>
      <c r="D25" s="222" t="s">
        <v>119</v>
      </c>
      <c r="E25" s="228">
        <v>30.38</v>
      </c>
      <c r="F25" s="230">
        <f>H25+J25</f>
        <v>0</v>
      </c>
      <c r="G25" s="23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3">
        <v>0</v>
      </c>
      <c r="O25" s="223">
        <f>ROUND(E25*N25,5)</f>
        <v>0</v>
      </c>
      <c r="P25" s="223">
        <v>0.02</v>
      </c>
      <c r="Q25" s="223">
        <f>ROUND(E25*P25,5)</f>
        <v>0.60760000000000003</v>
      </c>
      <c r="R25" s="223"/>
      <c r="S25" s="223"/>
      <c r="T25" s="224">
        <v>0.23</v>
      </c>
      <c r="U25" s="223">
        <f>ROUND(E25*T25,2)</f>
        <v>6.99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120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x14ac:dyDescent="0.25">
      <c r="A26" s="215" t="s">
        <v>115</v>
      </c>
      <c r="B26" s="221" t="s">
        <v>66</v>
      </c>
      <c r="C26" s="264" t="s">
        <v>67</v>
      </c>
      <c r="D26" s="225"/>
      <c r="E26" s="229"/>
      <c r="F26" s="232"/>
      <c r="G26" s="232">
        <f>SUMIF(AE27:AE35,"&lt;&gt;NOR",G27:G35)</f>
        <v>0</v>
      </c>
      <c r="H26" s="232"/>
      <c r="I26" s="232">
        <f>SUM(I27:I35)</f>
        <v>0</v>
      </c>
      <c r="J26" s="232"/>
      <c r="K26" s="232">
        <f>SUM(K27:K35)</f>
        <v>0</v>
      </c>
      <c r="L26" s="232"/>
      <c r="M26" s="232">
        <f>SUM(M27:M35)</f>
        <v>0</v>
      </c>
      <c r="N26" s="226"/>
      <c r="O26" s="226">
        <f>SUM(O27:O35)</f>
        <v>0</v>
      </c>
      <c r="P26" s="226"/>
      <c r="Q26" s="226">
        <f>SUM(Q27:Q35)</f>
        <v>3.2448000000000001</v>
      </c>
      <c r="R26" s="226"/>
      <c r="S26" s="226"/>
      <c r="T26" s="227"/>
      <c r="U26" s="226">
        <f>SUM(U27:U35)</f>
        <v>59.34</v>
      </c>
      <c r="AE26" t="s">
        <v>116</v>
      </c>
    </row>
    <row r="27" spans="1:60" outlineLevel="1" x14ac:dyDescent="0.25">
      <c r="A27" s="214">
        <v>14</v>
      </c>
      <c r="B27" s="220" t="s">
        <v>148</v>
      </c>
      <c r="C27" s="263" t="s">
        <v>149</v>
      </c>
      <c r="D27" s="222" t="s">
        <v>119</v>
      </c>
      <c r="E27" s="228">
        <v>62.13</v>
      </c>
      <c r="F27" s="230">
        <f>H27+J27</f>
        <v>0</v>
      </c>
      <c r="G27" s="230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3">
        <v>0</v>
      </c>
      <c r="O27" s="223">
        <f>ROUND(E27*N27,5)</f>
        <v>0</v>
      </c>
      <c r="P27" s="223">
        <v>4.0000000000000001E-3</v>
      </c>
      <c r="Q27" s="223">
        <f>ROUND(E27*P27,5)</f>
        <v>0.24851999999999999</v>
      </c>
      <c r="R27" s="223"/>
      <c r="S27" s="223"/>
      <c r="T27" s="224">
        <v>4.2000000000000003E-2</v>
      </c>
      <c r="U27" s="223">
        <f>ROUND(E27*T27,2)</f>
        <v>2.61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120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>
        <v>15</v>
      </c>
      <c r="B28" s="220" t="s">
        <v>150</v>
      </c>
      <c r="C28" s="263" t="s">
        <v>151</v>
      </c>
      <c r="D28" s="222" t="s">
        <v>119</v>
      </c>
      <c r="E28" s="228">
        <v>195.72</v>
      </c>
      <c r="F28" s="230">
        <f>H28+J28</f>
        <v>0</v>
      </c>
      <c r="G28" s="230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3">
        <v>0</v>
      </c>
      <c r="O28" s="223">
        <f>ROUND(E28*N28,5)</f>
        <v>0</v>
      </c>
      <c r="P28" s="223">
        <v>4.0000000000000001E-3</v>
      </c>
      <c r="Q28" s="223">
        <f>ROUND(E28*P28,5)</f>
        <v>0.78288000000000002</v>
      </c>
      <c r="R28" s="223"/>
      <c r="S28" s="223"/>
      <c r="T28" s="224">
        <v>0.03</v>
      </c>
      <c r="U28" s="223">
        <f>ROUND(E28*T28,2)</f>
        <v>5.87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120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>
        <v>16</v>
      </c>
      <c r="B29" s="220" t="s">
        <v>152</v>
      </c>
      <c r="C29" s="263" t="s">
        <v>153</v>
      </c>
      <c r="D29" s="222" t="s">
        <v>119</v>
      </c>
      <c r="E29" s="228">
        <v>32.549999999999997</v>
      </c>
      <c r="F29" s="230">
        <f>H29+J29</f>
        <v>0</v>
      </c>
      <c r="G29" s="230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3">
        <v>0</v>
      </c>
      <c r="O29" s="223">
        <f>ROUND(E29*N29,5)</f>
        <v>0</v>
      </c>
      <c r="P29" s="223">
        <v>6.8000000000000005E-2</v>
      </c>
      <c r="Q29" s="223">
        <f>ROUND(E29*P29,5)</f>
        <v>2.2134</v>
      </c>
      <c r="R29" s="223"/>
      <c r="S29" s="223"/>
      <c r="T29" s="224">
        <v>0.3</v>
      </c>
      <c r="U29" s="223">
        <f>ROUND(E29*T29,2)</f>
        <v>9.77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120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>
        <v>17</v>
      </c>
      <c r="B30" s="220" t="s">
        <v>154</v>
      </c>
      <c r="C30" s="263" t="s">
        <v>155</v>
      </c>
      <c r="D30" s="222" t="s">
        <v>156</v>
      </c>
      <c r="E30" s="228">
        <v>16.18</v>
      </c>
      <c r="F30" s="230">
        <f>H30+J30</f>
        <v>0</v>
      </c>
      <c r="G30" s="23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3.4000000000000002E-2</v>
      </c>
      <c r="U30" s="223">
        <f>ROUND(E30*T30,2)</f>
        <v>0.55000000000000004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120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18</v>
      </c>
      <c r="B31" s="220" t="s">
        <v>157</v>
      </c>
      <c r="C31" s="263" t="s">
        <v>158</v>
      </c>
      <c r="D31" s="222" t="s">
        <v>156</v>
      </c>
      <c r="E31" s="228">
        <v>16.18</v>
      </c>
      <c r="F31" s="230">
        <f>H31+J31</f>
        <v>0</v>
      </c>
      <c r="G31" s="230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3">
        <v>0</v>
      </c>
      <c r="O31" s="223">
        <f>ROUND(E31*N31,5)</f>
        <v>0</v>
      </c>
      <c r="P31" s="223">
        <v>0</v>
      </c>
      <c r="Q31" s="223">
        <f>ROUND(E31*P31,5)</f>
        <v>0</v>
      </c>
      <c r="R31" s="223"/>
      <c r="S31" s="223"/>
      <c r="T31" s="224">
        <v>2.0089999999999999</v>
      </c>
      <c r="U31" s="223">
        <f>ROUND(E31*T31,2)</f>
        <v>32.51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120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0.399999999999999" outlineLevel="1" x14ac:dyDescent="0.25">
      <c r="A32" s="214">
        <v>19</v>
      </c>
      <c r="B32" s="220" t="s">
        <v>159</v>
      </c>
      <c r="C32" s="263" t="s">
        <v>160</v>
      </c>
      <c r="D32" s="222" t="s">
        <v>156</v>
      </c>
      <c r="E32" s="228">
        <v>16.18</v>
      </c>
      <c r="F32" s="230">
        <f>H32+J32</f>
        <v>0</v>
      </c>
      <c r="G32" s="23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3">
        <v>0</v>
      </c>
      <c r="O32" s="223">
        <f>ROUND(E32*N32,5)</f>
        <v>0</v>
      </c>
      <c r="P32" s="223">
        <v>0</v>
      </c>
      <c r="Q32" s="223">
        <f>ROUND(E32*P32,5)</f>
        <v>0</v>
      </c>
      <c r="R32" s="223"/>
      <c r="S32" s="223"/>
      <c r="T32" s="224">
        <v>0.49</v>
      </c>
      <c r="U32" s="223">
        <f>ROUND(E32*T32,2)</f>
        <v>7.93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120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>
        <v>20</v>
      </c>
      <c r="B33" s="220" t="s">
        <v>161</v>
      </c>
      <c r="C33" s="263" t="s">
        <v>162</v>
      </c>
      <c r="D33" s="222" t="s">
        <v>156</v>
      </c>
      <c r="E33" s="228">
        <v>404.55</v>
      </c>
      <c r="F33" s="230">
        <f>H33+J33</f>
        <v>0</v>
      </c>
      <c r="G33" s="23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0</v>
      </c>
      <c r="U33" s="223">
        <f>ROUND(E33*T33,2)</f>
        <v>0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120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>
        <v>21</v>
      </c>
      <c r="B34" s="220" t="s">
        <v>163</v>
      </c>
      <c r="C34" s="263" t="s">
        <v>164</v>
      </c>
      <c r="D34" s="222" t="s">
        <v>156</v>
      </c>
      <c r="E34" s="228">
        <v>16.18</v>
      </c>
      <c r="F34" s="230">
        <f>H34+J34</f>
        <v>0</v>
      </c>
      <c r="G34" s="23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3">
        <v>0</v>
      </c>
      <c r="O34" s="223">
        <f>ROUND(E34*N34,5)</f>
        <v>0</v>
      </c>
      <c r="P34" s="223">
        <v>0</v>
      </c>
      <c r="Q34" s="223">
        <f>ROUND(E34*P34,5)</f>
        <v>0</v>
      </c>
      <c r="R34" s="223"/>
      <c r="S34" s="223"/>
      <c r="T34" s="224">
        <v>6.0000000000000001E-3</v>
      </c>
      <c r="U34" s="223">
        <f>ROUND(E34*T34,2)</f>
        <v>0.1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120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20.399999999999999" outlineLevel="1" x14ac:dyDescent="0.25">
      <c r="A35" s="214">
        <v>22</v>
      </c>
      <c r="B35" s="220" t="s">
        <v>165</v>
      </c>
      <c r="C35" s="263" t="s">
        <v>166</v>
      </c>
      <c r="D35" s="222" t="s">
        <v>156</v>
      </c>
      <c r="E35" s="228">
        <v>16.18</v>
      </c>
      <c r="F35" s="230">
        <f>H35+J35</f>
        <v>0</v>
      </c>
      <c r="G35" s="23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3">
        <v>0</v>
      </c>
      <c r="O35" s="223">
        <f>ROUND(E35*N35,5)</f>
        <v>0</v>
      </c>
      <c r="P35" s="223">
        <v>0</v>
      </c>
      <c r="Q35" s="223">
        <f>ROUND(E35*P35,5)</f>
        <v>0</v>
      </c>
      <c r="R35" s="223"/>
      <c r="S35" s="223"/>
      <c r="T35" s="224">
        <v>0</v>
      </c>
      <c r="U35" s="223">
        <f>ROUND(E35*T35,2)</f>
        <v>0</v>
      </c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120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x14ac:dyDescent="0.25">
      <c r="A36" s="215" t="s">
        <v>115</v>
      </c>
      <c r="B36" s="221" t="s">
        <v>68</v>
      </c>
      <c r="C36" s="264" t="s">
        <v>69</v>
      </c>
      <c r="D36" s="225"/>
      <c r="E36" s="229"/>
      <c r="F36" s="232"/>
      <c r="G36" s="232">
        <f>SUMIF(AE37:AE37,"&lt;&gt;NOR",G37:G37)</f>
        <v>0</v>
      </c>
      <c r="H36" s="232"/>
      <c r="I36" s="232">
        <f>SUM(I37:I37)</f>
        <v>0</v>
      </c>
      <c r="J36" s="232"/>
      <c r="K36" s="232">
        <f>SUM(K37:K37)</f>
        <v>0</v>
      </c>
      <c r="L36" s="232"/>
      <c r="M36" s="232">
        <f>SUM(M37:M37)</f>
        <v>0</v>
      </c>
      <c r="N36" s="226"/>
      <c r="O36" s="226">
        <f>SUM(O37:O37)</f>
        <v>0</v>
      </c>
      <c r="P36" s="226"/>
      <c r="Q36" s="226">
        <f>SUM(Q37:Q37)</f>
        <v>0</v>
      </c>
      <c r="R36" s="226"/>
      <c r="S36" s="226"/>
      <c r="T36" s="227"/>
      <c r="U36" s="226">
        <f>SUM(U37:U37)</f>
        <v>5.9</v>
      </c>
      <c r="AE36" t="s">
        <v>116</v>
      </c>
    </row>
    <row r="37" spans="1:60" outlineLevel="1" x14ac:dyDescent="0.25">
      <c r="A37" s="214">
        <v>23</v>
      </c>
      <c r="B37" s="220" t="s">
        <v>167</v>
      </c>
      <c r="C37" s="263" t="s">
        <v>168</v>
      </c>
      <c r="D37" s="222" t="s">
        <v>156</v>
      </c>
      <c r="E37" s="228">
        <v>3.12</v>
      </c>
      <c r="F37" s="230">
        <f>H37+J37</f>
        <v>0</v>
      </c>
      <c r="G37" s="23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3">
        <v>0</v>
      </c>
      <c r="O37" s="223">
        <f>ROUND(E37*N37,5)</f>
        <v>0</v>
      </c>
      <c r="P37" s="223">
        <v>0</v>
      </c>
      <c r="Q37" s="223">
        <f>ROUND(E37*P37,5)</f>
        <v>0</v>
      </c>
      <c r="R37" s="223"/>
      <c r="S37" s="223"/>
      <c r="T37" s="224">
        <v>1.8919999999999999</v>
      </c>
      <c r="U37" s="223">
        <f>ROUND(E37*T37,2)</f>
        <v>5.9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120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x14ac:dyDescent="0.25">
      <c r="A38" s="215" t="s">
        <v>115</v>
      </c>
      <c r="B38" s="221" t="s">
        <v>70</v>
      </c>
      <c r="C38" s="264" t="s">
        <v>71</v>
      </c>
      <c r="D38" s="225"/>
      <c r="E38" s="229"/>
      <c r="F38" s="232"/>
      <c r="G38" s="232">
        <f>SUMIF(AE39:AE40,"&lt;&gt;NOR",G39:G40)</f>
        <v>0</v>
      </c>
      <c r="H38" s="232"/>
      <c r="I38" s="232">
        <f>SUM(I39:I40)</f>
        <v>0</v>
      </c>
      <c r="J38" s="232"/>
      <c r="K38" s="232">
        <f>SUM(K39:K40)</f>
        <v>0</v>
      </c>
      <c r="L38" s="232"/>
      <c r="M38" s="232">
        <f>SUM(M39:M40)</f>
        <v>0</v>
      </c>
      <c r="N38" s="226"/>
      <c r="O38" s="226">
        <f>SUM(O39:O40)</f>
        <v>0.27468999999999999</v>
      </c>
      <c r="P38" s="226"/>
      <c r="Q38" s="226">
        <f>SUM(Q39:Q40)</f>
        <v>0</v>
      </c>
      <c r="R38" s="226"/>
      <c r="S38" s="226"/>
      <c r="T38" s="227"/>
      <c r="U38" s="226">
        <f>SUM(U39:U40)</f>
        <v>30.48</v>
      </c>
      <c r="AE38" t="s">
        <v>116</v>
      </c>
    </row>
    <row r="39" spans="1:60" outlineLevel="1" x14ac:dyDescent="0.25">
      <c r="A39" s="214">
        <v>24</v>
      </c>
      <c r="B39" s="220" t="s">
        <v>169</v>
      </c>
      <c r="C39" s="263" t="s">
        <v>170</v>
      </c>
      <c r="D39" s="222" t="s">
        <v>119</v>
      </c>
      <c r="E39" s="228">
        <v>79.16</v>
      </c>
      <c r="F39" s="230">
        <f>H39+J39</f>
        <v>0</v>
      </c>
      <c r="G39" s="230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3">
        <v>3.47E-3</v>
      </c>
      <c r="O39" s="223">
        <f>ROUND(E39*N39,5)</f>
        <v>0.27468999999999999</v>
      </c>
      <c r="P39" s="223">
        <v>0</v>
      </c>
      <c r="Q39" s="223">
        <f>ROUND(E39*P39,5)</f>
        <v>0</v>
      </c>
      <c r="R39" s="223"/>
      <c r="S39" s="223"/>
      <c r="T39" s="224">
        <v>0.38500000000000001</v>
      </c>
      <c r="U39" s="223">
        <f>ROUND(E39*T39,2)</f>
        <v>30.48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120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14">
        <v>25</v>
      </c>
      <c r="B40" s="220" t="s">
        <v>171</v>
      </c>
      <c r="C40" s="263" t="s">
        <v>172</v>
      </c>
      <c r="D40" s="222" t="s">
        <v>0</v>
      </c>
      <c r="E40" s="228">
        <v>0.45</v>
      </c>
      <c r="F40" s="230">
        <f>H40+J40</f>
        <v>0</v>
      </c>
      <c r="G40" s="230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</v>
      </c>
      <c r="U40" s="223">
        <f>ROUND(E40*T40,2)</f>
        <v>0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120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x14ac:dyDescent="0.25">
      <c r="A41" s="215" t="s">
        <v>115</v>
      </c>
      <c r="B41" s="221" t="s">
        <v>72</v>
      </c>
      <c r="C41" s="264" t="s">
        <v>73</v>
      </c>
      <c r="D41" s="225"/>
      <c r="E41" s="229"/>
      <c r="F41" s="232"/>
      <c r="G41" s="232">
        <f>SUMIF(AE42:AE45,"&lt;&gt;NOR",G42:G45)</f>
        <v>0</v>
      </c>
      <c r="H41" s="232"/>
      <c r="I41" s="232">
        <f>SUM(I42:I45)</f>
        <v>0</v>
      </c>
      <c r="J41" s="232"/>
      <c r="K41" s="232">
        <f>SUM(K42:K45)</f>
        <v>0</v>
      </c>
      <c r="L41" s="232"/>
      <c r="M41" s="232">
        <f>SUM(M42:M45)</f>
        <v>0</v>
      </c>
      <c r="N41" s="226"/>
      <c r="O41" s="226">
        <f>SUM(O42:O45)</f>
        <v>9.9939999999999987E-2</v>
      </c>
      <c r="P41" s="226"/>
      <c r="Q41" s="226">
        <f>SUM(Q42:Q45)</f>
        <v>0</v>
      </c>
      <c r="R41" s="226"/>
      <c r="S41" s="226"/>
      <c r="T41" s="227"/>
      <c r="U41" s="226">
        <f>SUM(U42:U45)</f>
        <v>17.02</v>
      </c>
      <c r="AE41" t="s">
        <v>116</v>
      </c>
    </row>
    <row r="42" spans="1:60" outlineLevel="1" x14ac:dyDescent="0.25">
      <c r="A42" s="214">
        <v>26</v>
      </c>
      <c r="B42" s="220" t="s">
        <v>173</v>
      </c>
      <c r="C42" s="263" t="s">
        <v>174</v>
      </c>
      <c r="D42" s="222" t="s">
        <v>119</v>
      </c>
      <c r="E42" s="228">
        <v>38.85</v>
      </c>
      <c r="F42" s="230">
        <f>H42+J42</f>
        <v>0</v>
      </c>
      <c r="G42" s="230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3">
        <v>1.82E-3</v>
      </c>
      <c r="O42" s="223">
        <f>ROUND(E42*N42,5)</f>
        <v>7.0709999999999995E-2</v>
      </c>
      <c r="P42" s="223">
        <v>0</v>
      </c>
      <c r="Q42" s="223">
        <f>ROUND(E42*P42,5)</f>
        <v>0</v>
      </c>
      <c r="R42" s="223"/>
      <c r="S42" s="223"/>
      <c r="T42" s="224">
        <v>0</v>
      </c>
      <c r="U42" s="223">
        <f>ROUND(E42*T42,2)</f>
        <v>0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135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0.399999999999999" outlineLevel="1" x14ac:dyDescent="0.25">
      <c r="A43" s="214">
        <v>27</v>
      </c>
      <c r="B43" s="220" t="s">
        <v>175</v>
      </c>
      <c r="C43" s="263" t="s">
        <v>176</v>
      </c>
      <c r="D43" s="222" t="s">
        <v>119</v>
      </c>
      <c r="E43" s="228">
        <v>37</v>
      </c>
      <c r="F43" s="230">
        <f>H43+J43</f>
        <v>0</v>
      </c>
      <c r="G43" s="230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3">
        <v>1.9000000000000001E-4</v>
      </c>
      <c r="O43" s="223">
        <f>ROUND(E43*N43,5)</f>
        <v>7.0299999999999998E-3</v>
      </c>
      <c r="P43" s="223">
        <v>0</v>
      </c>
      <c r="Q43" s="223">
        <f>ROUND(E43*P43,5)</f>
        <v>0</v>
      </c>
      <c r="R43" s="223"/>
      <c r="S43" s="223"/>
      <c r="T43" s="224">
        <v>0.18</v>
      </c>
      <c r="U43" s="223">
        <f>ROUND(E43*T43,2)</f>
        <v>6.66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120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0.399999999999999" outlineLevel="1" x14ac:dyDescent="0.25">
      <c r="A44" s="214">
        <v>28</v>
      </c>
      <c r="B44" s="220" t="s">
        <v>177</v>
      </c>
      <c r="C44" s="263" t="s">
        <v>178</v>
      </c>
      <c r="D44" s="222" t="s">
        <v>119</v>
      </c>
      <c r="E44" s="228">
        <v>37</v>
      </c>
      <c r="F44" s="230">
        <f>H44+J44</f>
        <v>0</v>
      </c>
      <c r="G44" s="230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3">
        <v>5.9999999999999995E-4</v>
      </c>
      <c r="O44" s="223">
        <f>ROUND(E44*N44,5)</f>
        <v>2.2200000000000001E-2</v>
      </c>
      <c r="P44" s="223">
        <v>0</v>
      </c>
      <c r="Q44" s="223">
        <f>ROUND(E44*P44,5)</f>
        <v>0</v>
      </c>
      <c r="R44" s="223"/>
      <c r="S44" s="223"/>
      <c r="T44" s="224">
        <v>0.28000000000000003</v>
      </c>
      <c r="U44" s="223">
        <f>ROUND(E44*T44,2)</f>
        <v>10.36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120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>
        <v>29</v>
      </c>
      <c r="B45" s="220" t="s">
        <v>179</v>
      </c>
      <c r="C45" s="263" t="s">
        <v>180</v>
      </c>
      <c r="D45" s="222" t="s">
        <v>0</v>
      </c>
      <c r="E45" s="228">
        <v>2.2000000000000002</v>
      </c>
      <c r="F45" s="230">
        <f>H45+J45</f>
        <v>0</v>
      </c>
      <c r="G45" s="230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3">
        <v>0</v>
      </c>
      <c r="O45" s="223">
        <f>ROUND(E45*N45,5)</f>
        <v>0</v>
      </c>
      <c r="P45" s="223">
        <v>0</v>
      </c>
      <c r="Q45" s="223">
        <f>ROUND(E45*P45,5)</f>
        <v>0</v>
      </c>
      <c r="R45" s="223"/>
      <c r="S45" s="223"/>
      <c r="T45" s="224">
        <v>0</v>
      </c>
      <c r="U45" s="223">
        <f>ROUND(E45*T45,2)</f>
        <v>0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120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x14ac:dyDescent="0.25">
      <c r="A46" s="215" t="s">
        <v>115</v>
      </c>
      <c r="B46" s="221" t="s">
        <v>74</v>
      </c>
      <c r="C46" s="264" t="s">
        <v>75</v>
      </c>
      <c r="D46" s="225"/>
      <c r="E46" s="229"/>
      <c r="F46" s="232"/>
      <c r="G46" s="232">
        <f>SUMIF(AE47:AE53,"&lt;&gt;NOR",G47:G53)</f>
        <v>0</v>
      </c>
      <c r="H46" s="232"/>
      <c r="I46" s="232">
        <f>SUM(I47:I53)</f>
        <v>0</v>
      </c>
      <c r="J46" s="232"/>
      <c r="K46" s="232">
        <f>SUM(K47:K53)</f>
        <v>0</v>
      </c>
      <c r="L46" s="232"/>
      <c r="M46" s="232">
        <f>SUM(M47:M53)</f>
        <v>0</v>
      </c>
      <c r="N46" s="226"/>
      <c r="O46" s="226">
        <f>SUM(O47:O53)</f>
        <v>0</v>
      </c>
      <c r="P46" s="226"/>
      <c r="Q46" s="226">
        <f>SUM(Q47:Q53)</f>
        <v>0.63807999999999998</v>
      </c>
      <c r="R46" s="226"/>
      <c r="S46" s="226"/>
      <c r="T46" s="227"/>
      <c r="U46" s="226">
        <f>SUM(U47:U53)</f>
        <v>13.100000000000001</v>
      </c>
      <c r="AE46" t="s">
        <v>116</v>
      </c>
    </row>
    <row r="47" spans="1:60" outlineLevel="1" x14ac:dyDescent="0.25">
      <c r="A47" s="214">
        <v>30</v>
      </c>
      <c r="B47" s="220" t="s">
        <v>181</v>
      </c>
      <c r="C47" s="263" t="s">
        <v>182</v>
      </c>
      <c r="D47" s="222" t="s">
        <v>183</v>
      </c>
      <c r="E47" s="228">
        <v>5</v>
      </c>
      <c r="F47" s="230">
        <f>H47+J47</f>
        <v>0</v>
      </c>
      <c r="G47" s="230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3">
        <v>0</v>
      </c>
      <c r="O47" s="223">
        <f>ROUND(E47*N47,5)</f>
        <v>0</v>
      </c>
      <c r="P47" s="223">
        <v>3.4200000000000001E-2</v>
      </c>
      <c r="Q47" s="223">
        <f>ROUND(E47*P47,5)</f>
        <v>0.17100000000000001</v>
      </c>
      <c r="R47" s="223"/>
      <c r="S47" s="223"/>
      <c r="T47" s="224">
        <v>0.46500000000000002</v>
      </c>
      <c r="U47" s="223">
        <f>ROUND(E47*T47,2)</f>
        <v>2.33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120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>
        <v>31</v>
      </c>
      <c r="B48" s="220" t="s">
        <v>184</v>
      </c>
      <c r="C48" s="263" t="s">
        <v>185</v>
      </c>
      <c r="D48" s="222" t="s">
        <v>183</v>
      </c>
      <c r="E48" s="228">
        <v>8</v>
      </c>
      <c r="F48" s="230">
        <f>H48+J48</f>
        <v>0</v>
      </c>
      <c r="G48" s="230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3">
        <v>0</v>
      </c>
      <c r="O48" s="223">
        <f>ROUND(E48*N48,5)</f>
        <v>0</v>
      </c>
      <c r="P48" s="223">
        <v>1.9460000000000002E-2</v>
      </c>
      <c r="Q48" s="223">
        <f>ROUND(E48*P48,5)</f>
        <v>0.15568000000000001</v>
      </c>
      <c r="R48" s="223"/>
      <c r="S48" s="223"/>
      <c r="T48" s="224">
        <v>0.38200000000000001</v>
      </c>
      <c r="U48" s="223">
        <f>ROUND(E48*T48,2)</f>
        <v>3.06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120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>
        <v>32</v>
      </c>
      <c r="B49" s="220" t="s">
        <v>186</v>
      </c>
      <c r="C49" s="263" t="s">
        <v>187</v>
      </c>
      <c r="D49" s="222" t="s">
        <v>183</v>
      </c>
      <c r="E49" s="228">
        <v>8</v>
      </c>
      <c r="F49" s="230">
        <f>H49+J49</f>
        <v>0</v>
      </c>
      <c r="G49" s="230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3">
        <v>0</v>
      </c>
      <c r="O49" s="223">
        <f>ROUND(E49*N49,5)</f>
        <v>0</v>
      </c>
      <c r="P49" s="223">
        <v>1.7600000000000001E-3</v>
      </c>
      <c r="Q49" s="223">
        <f>ROUND(E49*P49,5)</f>
        <v>1.4080000000000001E-2</v>
      </c>
      <c r="R49" s="223"/>
      <c r="S49" s="223"/>
      <c r="T49" s="224">
        <v>0.44500000000000001</v>
      </c>
      <c r="U49" s="223">
        <f>ROUND(E49*T49,2)</f>
        <v>3.56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120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>
        <v>33</v>
      </c>
      <c r="B50" s="220" t="s">
        <v>188</v>
      </c>
      <c r="C50" s="263" t="s">
        <v>189</v>
      </c>
      <c r="D50" s="222" t="s">
        <v>183</v>
      </c>
      <c r="E50" s="228">
        <v>3</v>
      </c>
      <c r="F50" s="230">
        <f>H50+J50</f>
        <v>0</v>
      </c>
      <c r="G50" s="230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3">
        <v>0</v>
      </c>
      <c r="O50" s="223">
        <f>ROUND(E50*N50,5)</f>
        <v>0</v>
      </c>
      <c r="P50" s="223">
        <v>8.7999999999999995E-2</v>
      </c>
      <c r="Q50" s="223">
        <f>ROUND(E50*P50,5)</f>
        <v>0.26400000000000001</v>
      </c>
      <c r="R50" s="223"/>
      <c r="S50" s="223"/>
      <c r="T50" s="224">
        <v>0.69299999999999995</v>
      </c>
      <c r="U50" s="223">
        <f>ROUND(E50*T50,2)</f>
        <v>2.08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120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5">
      <c r="A51" s="214">
        <v>34</v>
      </c>
      <c r="B51" s="220" t="s">
        <v>190</v>
      </c>
      <c r="C51" s="263" t="s">
        <v>191</v>
      </c>
      <c r="D51" s="222" t="s">
        <v>132</v>
      </c>
      <c r="E51" s="228">
        <v>3</v>
      </c>
      <c r="F51" s="230">
        <f>H51+J51</f>
        <v>0</v>
      </c>
      <c r="G51" s="230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3">
        <v>0</v>
      </c>
      <c r="O51" s="223">
        <f>ROUND(E51*N51,5)</f>
        <v>0</v>
      </c>
      <c r="P51" s="223">
        <v>7.62E-3</v>
      </c>
      <c r="Q51" s="223">
        <f>ROUND(E51*P51,5)</f>
        <v>2.2859999999999998E-2</v>
      </c>
      <c r="R51" s="223"/>
      <c r="S51" s="223"/>
      <c r="T51" s="224">
        <v>0.54300000000000004</v>
      </c>
      <c r="U51" s="223">
        <f>ROUND(E51*T51,2)</f>
        <v>1.63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120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5">
      <c r="A52" s="214">
        <v>35</v>
      </c>
      <c r="B52" s="220" t="s">
        <v>192</v>
      </c>
      <c r="C52" s="263" t="s">
        <v>193</v>
      </c>
      <c r="D52" s="222" t="s">
        <v>132</v>
      </c>
      <c r="E52" s="228">
        <v>8</v>
      </c>
      <c r="F52" s="230">
        <f>H52+J52</f>
        <v>0</v>
      </c>
      <c r="G52" s="230">
        <f>ROUND(E52*F52,2)</f>
        <v>0</v>
      </c>
      <c r="H52" s="231"/>
      <c r="I52" s="230">
        <f>ROUND(E52*H52,2)</f>
        <v>0</v>
      </c>
      <c r="J52" s="231"/>
      <c r="K52" s="230">
        <f>ROUND(E52*J52,2)</f>
        <v>0</v>
      </c>
      <c r="L52" s="230">
        <v>21</v>
      </c>
      <c r="M52" s="230">
        <f>G52*(1+L52/100)</f>
        <v>0</v>
      </c>
      <c r="N52" s="223">
        <v>0</v>
      </c>
      <c r="O52" s="223">
        <f>ROUND(E52*N52,5)</f>
        <v>0</v>
      </c>
      <c r="P52" s="223">
        <v>8.4999999999999995E-4</v>
      </c>
      <c r="Q52" s="223">
        <f>ROUND(E52*P52,5)</f>
        <v>6.7999999999999996E-3</v>
      </c>
      <c r="R52" s="223"/>
      <c r="S52" s="223"/>
      <c r="T52" s="224">
        <v>3.7999999999999999E-2</v>
      </c>
      <c r="U52" s="223">
        <f>ROUND(E52*T52,2)</f>
        <v>0.3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120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5">
      <c r="A53" s="214">
        <v>36</v>
      </c>
      <c r="B53" s="220" t="s">
        <v>194</v>
      </c>
      <c r="C53" s="263" t="s">
        <v>195</v>
      </c>
      <c r="D53" s="222" t="s">
        <v>132</v>
      </c>
      <c r="E53" s="228">
        <v>3</v>
      </c>
      <c r="F53" s="230">
        <f>H53+J53</f>
        <v>0</v>
      </c>
      <c r="G53" s="230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3">
        <v>0</v>
      </c>
      <c r="O53" s="223">
        <f>ROUND(E53*N53,5)</f>
        <v>0</v>
      </c>
      <c r="P53" s="223">
        <v>1.2199999999999999E-3</v>
      </c>
      <c r="Q53" s="223">
        <f>ROUND(E53*P53,5)</f>
        <v>3.6600000000000001E-3</v>
      </c>
      <c r="R53" s="223"/>
      <c r="S53" s="223"/>
      <c r="T53" s="224">
        <v>4.8000000000000001E-2</v>
      </c>
      <c r="U53" s="223">
        <f>ROUND(E53*T53,2)</f>
        <v>0.14000000000000001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120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5">
      <c r="A54" s="215" t="s">
        <v>115</v>
      </c>
      <c r="B54" s="221" t="s">
        <v>76</v>
      </c>
      <c r="C54" s="264" t="s">
        <v>77</v>
      </c>
      <c r="D54" s="225"/>
      <c r="E54" s="229"/>
      <c r="F54" s="232"/>
      <c r="G54" s="232">
        <f>SUMIF(AE55:AE56,"&lt;&gt;NOR",G55:G56)</f>
        <v>0</v>
      </c>
      <c r="H54" s="232"/>
      <c r="I54" s="232">
        <f>SUM(I55:I56)</f>
        <v>0</v>
      </c>
      <c r="J54" s="232"/>
      <c r="K54" s="232">
        <f>SUM(K55:K56)</f>
        <v>0</v>
      </c>
      <c r="L54" s="232"/>
      <c r="M54" s="232">
        <f>SUM(M55:M56)</f>
        <v>0</v>
      </c>
      <c r="N54" s="226"/>
      <c r="O54" s="226">
        <f>SUM(O55:O56)</f>
        <v>1.98871</v>
      </c>
      <c r="P54" s="226"/>
      <c r="Q54" s="226">
        <f>SUM(Q55:Q56)</f>
        <v>0</v>
      </c>
      <c r="R54" s="226"/>
      <c r="S54" s="226"/>
      <c r="T54" s="227"/>
      <c r="U54" s="226">
        <f>SUM(U55:U56)</f>
        <v>26.34</v>
      </c>
      <c r="AE54" t="s">
        <v>116</v>
      </c>
    </row>
    <row r="55" spans="1:60" ht="20.399999999999999" outlineLevel="1" x14ac:dyDescent="0.25">
      <c r="A55" s="214">
        <v>37</v>
      </c>
      <c r="B55" s="220" t="s">
        <v>196</v>
      </c>
      <c r="C55" s="263" t="s">
        <v>197</v>
      </c>
      <c r="D55" s="222" t="s">
        <v>119</v>
      </c>
      <c r="E55" s="228">
        <v>111.6</v>
      </c>
      <c r="F55" s="230">
        <f>H55+J55</f>
        <v>0</v>
      </c>
      <c r="G55" s="230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3">
        <v>1.7819999999999999E-2</v>
      </c>
      <c r="O55" s="223">
        <f>ROUND(E55*N55,5)</f>
        <v>1.98871</v>
      </c>
      <c r="P55" s="223">
        <v>0</v>
      </c>
      <c r="Q55" s="223">
        <f>ROUND(E55*P55,5)</f>
        <v>0</v>
      </c>
      <c r="R55" s="223"/>
      <c r="S55" s="223"/>
      <c r="T55" s="224">
        <v>0.23599999999999999</v>
      </c>
      <c r="U55" s="223">
        <f>ROUND(E55*T55,2)</f>
        <v>26.34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120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>
        <v>38</v>
      </c>
      <c r="B56" s="220" t="s">
        <v>198</v>
      </c>
      <c r="C56" s="263" t="s">
        <v>199</v>
      </c>
      <c r="D56" s="222" t="s">
        <v>0</v>
      </c>
      <c r="E56" s="228">
        <v>7.1</v>
      </c>
      <c r="F56" s="230">
        <f>H56+J56</f>
        <v>0</v>
      </c>
      <c r="G56" s="230">
        <f>ROUND(E56*F56,2)</f>
        <v>0</v>
      </c>
      <c r="H56" s="231"/>
      <c r="I56" s="230">
        <f>ROUND(E56*H56,2)</f>
        <v>0</v>
      </c>
      <c r="J56" s="231"/>
      <c r="K56" s="230">
        <f>ROUND(E56*J56,2)</f>
        <v>0</v>
      </c>
      <c r="L56" s="230">
        <v>21</v>
      </c>
      <c r="M56" s="230">
        <f>G56*(1+L56/100)</f>
        <v>0</v>
      </c>
      <c r="N56" s="223">
        <v>0</v>
      </c>
      <c r="O56" s="223">
        <f>ROUND(E56*N56,5)</f>
        <v>0</v>
      </c>
      <c r="P56" s="223">
        <v>0</v>
      </c>
      <c r="Q56" s="223">
        <f>ROUND(E56*P56,5)</f>
        <v>0</v>
      </c>
      <c r="R56" s="223"/>
      <c r="S56" s="223"/>
      <c r="T56" s="224">
        <v>0</v>
      </c>
      <c r="U56" s="223">
        <f>ROUND(E56*T56,2)</f>
        <v>0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120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x14ac:dyDescent="0.25">
      <c r="A57" s="215" t="s">
        <v>115</v>
      </c>
      <c r="B57" s="221" t="s">
        <v>78</v>
      </c>
      <c r="C57" s="264" t="s">
        <v>79</v>
      </c>
      <c r="D57" s="225"/>
      <c r="E57" s="229"/>
      <c r="F57" s="232"/>
      <c r="G57" s="232">
        <f>SUMIF(AE58:AE80,"&lt;&gt;NOR",G58:G80)</f>
        <v>0</v>
      </c>
      <c r="H57" s="232"/>
      <c r="I57" s="232">
        <f>SUM(I58:I80)</f>
        <v>0</v>
      </c>
      <c r="J57" s="232"/>
      <c r="K57" s="232">
        <f>SUM(K58:K80)</f>
        <v>0</v>
      </c>
      <c r="L57" s="232"/>
      <c r="M57" s="232">
        <f>SUM(M58:M80)</f>
        <v>0</v>
      </c>
      <c r="N57" s="226"/>
      <c r="O57" s="226">
        <f>SUM(O58:O80)</f>
        <v>0.9083500000000001</v>
      </c>
      <c r="P57" s="226"/>
      <c r="Q57" s="226">
        <f>SUM(Q58:Q80)</f>
        <v>0</v>
      </c>
      <c r="R57" s="226"/>
      <c r="S57" s="226"/>
      <c r="T57" s="227"/>
      <c r="U57" s="226">
        <f>SUM(U58:U80)</f>
        <v>115.44999999999999</v>
      </c>
      <c r="AE57" t="s">
        <v>116</v>
      </c>
    </row>
    <row r="58" spans="1:60" outlineLevel="1" x14ac:dyDescent="0.25">
      <c r="A58" s="214">
        <v>39</v>
      </c>
      <c r="B58" s="220" t="s">
        <v>200</v>
      </c>
      <c r="C58" s="263" t="s">
        <v>201</v>
      </c>
      <c r="D58" s="222" t="s">
        <v>119</v>
      </c>
      <c r="E58" s="228">
        <v>28.14</v>
      </c>
      <c r="F58" s="230">
        <f>H58+J58</f>
        <v>0</v>
      </c>
      <c r="G58" s="230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3">
        <v>2.0000000000000002E-5</v>
      </c>
      <c r="O58" s="223">
        <f>ROUND(E58*N58,5)</f>
        <v>5.5999999999999995E-4</v>
      </c>
      <c r="P58" s="223">
        <v>0</v>
      </c>
      <c r="Q58" s="223">
        <f>ROUND(E58*P58,5)</f>
        <v>0</v>
      </c>
      <c r="R58" s="223"/>
      <c r="S58" s="223"/>
      <c r="T58" s="224">
        <v>0.46800000000000003</v>
      </c>
      <c r="U58" s="223">
        <f>ROUND(E58*T58,2)</f>
        <v>13.17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120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0.399999999999999" outlineLevel="1" x14ac:dyDescent="0.25">
      <c r="A59" s="214">
        <v>40</v>
      </c>
      <c r="B59" s="220" t="s">
        <v>202</v>
      </c>
      <c r="C59" s="263" t="s">
        <v>203</v>
      </c>
      <c r="D59" s="222" t="s">
        <v>119</v>
      </c>
      <c r="E59" s="228">
        <v>18.149999999999999</v>
      </c>
      <c r="F59" s="230">
        <f>H59+J59</f>
        <v>0</v>
      </c>
      <c r="G59" s="230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3">
        <v>0.01</v>
      </c>
      <c r="O59" s="223">
        <f>ROUND(E59*N59,5)</f>
        <v>0.18149999999999999</v>
      </c>
      <c r="P59" s="223">
        <v>0</v>
      </c>
      <c r="Q59" s="223">
        <f>ROUND(E59*P59,5)</f>
        <v>0</v>
      </c>
      <c r="R59" s="223"/>
      <c r="S59" s="223"/>
      <c r="T59" s="224">
        <v>0</v>
      </c>
      <c r="U59" s="223">
        <f>ROUND(E59*T59,2)</f>
        <v>0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135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14">
        <v>41</v>
      </c>
      <c r="B60" s="220" t="s">
        <v>204</v>
      </c>
      <c r="C60" s="263" t="s">
        <v>205</v>
      </c>
      <c r="D60" s="222" t="s">
        <v>132</v>
      </c>
      <c r="E60" s="228">
        <v>12.55</v>
      </c>
      <c r="F60" s="230">
        <f>H60+J60</f>
        <v>0</v>
      </c>
      <c r="G60" s="230">
        <f>ROUND(E60*F60,2)</f>
        <v>0</v>
      </c>
      <c r="H60" s="231"/>
      <c r="I60" s="230">
        <f>ROUND(E60*H60,2)</f>
        <v>0</v>
      </c>
      <c r="J60" s="231"/>
      <c r="K60" s="230">
        <f>ROUND(E60*J60,2)</f>
        <v>0</v>
      </c>
      <c r="L60" s="230">
        <v>21</v>
      </c>
      <c r="M60" s="230">
        <f>G60*(1+L60/100)</f>
        <v>0</v>
      </c>
      <c r="N60" s="223">
        <v>1.0000000000000001E-5</v>
      </c>
      <c r="O60" s="223">
        <f>ROUND(E60*N60,5)</f>
        <v>1.2999999999999999E-4</v>
      </c>
      <c r="P60" s="223">
        <v>0</v>
      </c>
      <c r="Q60" s="223">
        <f>ROUND(E60*P60,5)</f>
        <v>0</v>
      </c>
      <c r="R60" s="223"/>
      <c r="S60" s="223"/>
      <c r="T60" s="224">
        <v>0.54730000000000001</v>
      </c>
      <c r="U60" s="223">
        <f>ROUND(E60*T60,2)</f>
        <v>6.87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120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0.399999999999999" outlineLevel="1" x14ac:dyDescent="0.25">
      <c r="A61" s="214">
        <v>42</v>
      </c>
      <c r="B61" s="220" t="s">
        <v>206</v>
      </c>
      <c r="C61" s="263" t="s">
        <v>207</v>
      </c>
      <c r="D61" s="222" t="s">
        <v>123</v>
      </c>
      <c r="E61" s="228">
        <v>12.55</v>
      </c>
      <c r="F61" s="230">
        <f>H61+J61</f>
        <v>0</v>
      </c>
      <c r="G61" s="230">
        <f>ROUND(E61*F61,2)</f>
        <v>0</v>
      </c>
      <c r="H61" s="231"/>
      <c r="I61" s="230">
        <f>ROUND(E61*H61,2)</f>
        <v>0</v>
      </c>
      <c r="J61" s="231"/>
      <c r="K61" s="230">
        <f>ROUND(E61*J61,2)</f>
        <v>0</v>
      </c>
      <c r="L61" s="230">
        <v>21</v>
      </c>
      <c r="M61" s="230">
        <f>G61*(1+L61/100)</f>
        <v>0</v>
      </c>
      <c r="N61" s="223">
        <v>2.4299999999999999E-3</v>
      </c>
      <c r="O61" s="223">
        <f>ROUND(E61*N61,5)</f>
        <v>3.0499999999999999E-2</v>
      </c>
      <c r="P61" s="223">
        <v>0</v>
      </c>
      <c r="Q61" s="223">
        <f>ROUND(E61*P61,5)</f>
        <v>0</v>
      </c>
      <c r="R61" s="223"/>
      <c r="S61" s="223"/>
      <c r="T61" s="224">
        <v>0</v>
      </c>
      <c r="U61" s="223">
        <f>ROUND(E61*T61,2)</f>
        <v>0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135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>
        <v>43</v>
      </c>
      <c r="B62" s="220" t="s">
        <v>208</v>
      </c>
      <c r="C62" s="263" t="s">
        <v>209</v>
      </c>
      <c r="D62" s="222" t="s">
        <v>132</v>
      </c>
      <c r="E62" s="228">
        <v>8</v>
      </c>
      <c r="F62" s="230">
        <f>H62+J62</f>
        <v>0</v>
      </c>
      <c r="G62" s="230">
        <f>ROUND(E62*F62,2)</f>
        <v>0</v>
      </c>
      <c r="H62" s="231"/>
      <c r="I62" s="230">
        <f>ROUND(E62*H62,2)</f>
        <v>0</v>
      </c>
      <c r="J62" s="231"/>
      <c r="K62" s="230">
        <f>ROUND(E62*J62,2)</f>
        <v>0</v>
      </c>
      <c r="L62" s="230">
        <v>21</v>
      </c>
      <c r="M62" s="230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1.56</v>
      </c>
      <c r="U62" s="223">
        <f>ROUND(E62*T62,2)</f>
        <v>12.48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120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14">
        <v>44</v>
      </c>
      <c r="B63" s="220" t="s">
        <v>210</v>
      </c>
      <c r="C63" s="263" t="s">
        <v>211</v>
      </c>
      <c r="D63" s="222" t="s">
        <v>132</v>
      </c>
      <c r="E63" s="228">
        <v>1</v>
      </c>
      <c r="F63" s="230">
        <f>H63+J63</f>
        <v>0</v>
      </c>
      <c r="G63" s="230">
        <f>ROUND(E63*F63,2)</f>
        <v>0</v>
      </c>
      <c r="H63" s="231"/>
      <c r="I63" s="230">
        <f>ROUND(E63*H63,2)</f>
        <v>0</v>
      </c>
      <c r="J63" s="231"/>
      <c r="K63" s="230">
        <f>ROUND(E63*J63,2)</f>
        <v>0</v>
      </c>
      <c r="L63" s="230">
        <v>21</v>
      </c>
      <c r="M63" s="230">
        <f>G63*(1+L63/100)</f>
        <v>0</v>
      </c>
      <c r="N63" s="223">
        <v>2.3E-2</v>
      </c>
      <c r="O63" s="223">
        <f>ROUND(E63*N63,5)</f>
        <v>2.3E-2</v>
      </c>
      <c r="P63" s="223">
        <v>0</v>
      </c>
      <c r="Q63" s="223">
        <f>ROUND(E63*P63,5)</f>
        <v>0</v>
      </c>
      <c r="R63" s="223"/>
      <c r="S63" s="223"/>
      <c r="T63" s="224">
        <v>0</v>
      </c>
      <c r="U63" s="223">
        <f>ROUND(E63*T63,2)</f>
        <v>0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135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>
        <v>45</v>
      </c>
      <c r="B64" s="220" t="s">
        <v>212</v>
      </c>
      <c r="C64" s="263" t="s">
        <v>213</v>
      </c>
      <c r="D64" s="222" t="s">
        <v>132</v>
      </c>
      <c r="E64" s="228">
        <v>7</v>
      </c>
      <c r="F64" s="230">
        <f>H64+J64</f>
        <v>0</v>
      </c>
      <c r="G64" s="230">
        <f>ROUND(E64*F64,2)</f>
        <v>0</v>
      </c>
      <c r="H64" s="231"/>
      <c r="I64" s="230">
        <f>ROUND(E64*H64,2)</f>
        <v>0</v>
      </c>
      <c r="J64" s="231"/>
      <c r="K64" s="230">
        <f>ROUND(E64*J64,2)</f>
        <v>0</v>
      </c>
      <c r="L64" s="230">
        <v>21</v>
      </c>
      <c r="M64" s="230">
        <f>G64*(1+L64/100)</f>
        <v>0</v>
      </c>
      <c r="N64" s="223">
        <v>2.5000000000000001E-2</v>
      </c>
      <c r="O64" s="223">
        <f>ROUND(E64*N64,5)</f>
        <v>0.17499999999999999</v>
      </c>
      <c r="P64" s="223">
        <v>0</v>
      </c>
      <c r="Q64" s="223">
        <f>ROUND(E64*P64,5)</f>
        <v>0</v>
      </c>
      <c r="R64" s="223"/>
      <c r="S64" s="223"/>
      <c r="T64" s="224">
        <v>0</v>
      </c>
      <c r="U64" s="223">
        <f>ROUND(E64*T64,2)</f>
        <v>0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135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5">
      <c r="A65" s="214">
        <v>46</v>
      </c>
      <c r="B65" s="220" t="s">
        <v>214</v>
      </c>
      <c r="C65" s="263" t="s">
        <v>215</v>
      </c>
      <c r="D65" s="222" t="s">
        <v>132</v>
      </c>
      <c r="E65" s="228">
        <v>5</v>
      </c>
      <c r="F65" s="230">
        <f>H65+J65</f>
        <v>0</v>
      </c>
      <c r="G65" s="230">
        <f>ROUND(E65*F65,2)</f>
        <v>0</v>
      </c>
      <c r="H65" s="231"/>
      <c r="I65" s="230">
        <f>ROUND(E65*H65,2)</f>
        <v>0</v>
      </c>
      <c r="J65" s="231"/>
      <c r="K65" s="230">
        <f>ROUND(E65*J65,2)</f>
        <v>0</v>
      </c>
      <c r="L65" s="230">
        <v>21</v>
      </c>
      <c r="M65" s="230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1.45</v>
      </c>
      <c r="U65" s="223">
        <f>ROUND(E65*T65,2)</f>
        <v>7.25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120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0.399999999999999" outlineLevel="1" x14ac:dyDescent="0.25">
      <c r="A66" s="214">
        <v>47</v>
      </c>
      <c r="B66" s="220" t="s">
        <v>216</v>
      </c>
      <c r="C66" s="263" t="s">
        <v>217</v>
      </c>
      <c r="D66" s="222" t="s">
        <v>132</v>
      </c>
      <c r="E66" s="228">
        <v>5</v>
      </c>
      <c r="F66" s="230">
        <f>H66+J66</f>
        <v>0</v>
      </c>
      <c r="G66" s="230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3">
        <v>2.3E-2</v>
      </c>
      <c r="O66" s="223">
        <f>ROUND(E66*N66,5)</f>
        <v>0.115</v>
      </c>
      <c r="P66" s="223">
        <v>0</v>
      </c>
      <c r="Q66" s="223">
        <f>ROUND(E66*P66,5)</f>
        <v>0</v>
      </c>
      <c r="R66" s="223"/>
      <c r="S66" s="223"/>
      <c r="T66" s="224">
        <v>0</v>
      </c>
      <c r="U66" s="223">
        <f>ROUND(E66*T66,2)</f>
        <v>0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135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5">
      <c r="A67" s="214">
        <v>48</v>
      </c>
      <c r="B67" s="220" t="s">
        <v>218</v>
      </c>
      <c r="C67" s="263" t="s">
        <v>219</v>
      </c>
      <c r="D67" s="222" t="s">
        <v>132</v>
      </c>
      <c r="E67" s="228">
        <v>1</v>
      </c>
      <c r="F67" s="230">
        <f>H67+J67</f>
        <v>0</v>
      </c>
      <c r="G67" s="230">
        <f>ROUND(E67*F67,2)</f>
        <v>0</v>
      </c>
      <c r="H67" s="231"/>
      <c r="I67" s="230">
        <f>ROUND(E67*H67,2)</f>
        <v>0</v>
      </c>
      <c r="J67" s="231"/>
      <c r="K67" s="230">
        <f>ROUND(E67*J67,2)</f>
        <v>0</v>
      </c>
      <c r="L67" s="230">
        <v>21</v>
      </c>
      <c r="M67" s="230">
        <f>G67*(1+L67/100)</f>
        <v>0</v>
      </c>
      <c r="N67" s="223">
        <v>0</v>
      </c>
      <c r="O67" s="223">
        <f>ROUND(E67*N67,5)</f>
        <v>0</v>
      </c>
      <c r="P67" s="223">
        <v>0</v>
      </c>
      <c r="Q67" s="223">
        <f>ROUND(E67*P67,5)</f>
        <v>0</v>
      </c>
      <c r="R67" s="223"/>
      <c r="S67" s="223"/>
      <c r="T67" s="224">
        <v>1.63</v>
      </c>
      <c r="U67" s="223">
        <f>ROUND(E67*T67,2)</f>
        <v>1.63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120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0.399999999999999" outlineLevel="1" x14ac:dyDescent="0.25">
      <c r="A68" s="214">
        <v>49</v>
      </c>
      <c r="B68" s="220" t="s">
        <v>220</v>
      </c>
      <c r="C68" s="263" t="s">
        <v>221</v>
      </c>
      <c r="D68" s="222" t="s">
        <v>132</v>
      </c>
      <c r="E68" s="228">
        <v>1</v>
      </c>
      <c r="F68" s="230">
        <f>H68+J68</f>
        <v>0</v>
      </c>
      <c r="G68" s="230">
        <f>ROUND(E68*F68,2)</f>
        <v>0</v>
      </c>
      <c r="H68" s="231"/>
      <c r="I68" s="230">
        <f>ROUND(E68*H68,2)</f>
        <v>0</v>
      </c>
      <c r="J68" s="231"/>
      <c r="K68" s="230">
        <f>ROUND(E68*J68,2)</f>
        <v>0</v>
      </c>
      <c r="L68" s="230">
        <v>21</v>
      </c>
      <c r="M68" s="230">
        <f>G68*(1+L68/100)</f>
        <v>0</v>
      </c>
      <c r="N68" s="223">
        <v>3.3000000000000002E-2</v>
      </c>
      <c r="O68" s="223">
        <f>ROUND(E68*N68,5)</f>
        <v>3.3000000000000002E-2</v>
      </c>
      <c r="P68" s="223">
        <v>0</v>
      </c>
      <c r="Q68" s="223">
        <f>ROUND(E68*P68,5)</f>
        <v>0</v>
      </c>
      <c r="R68" s="223"/>
      <c r="S68" s="223"/>
      <c r="T68" s="224">
        <v>0</v>
      </c>
      <c r="U68" s="223">
        <f>ROUND(E68*T68,2)</f>
        <v>0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135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5">
      <c r="A69" s="214">
        <v>50</v>
      </c>
      <c r="B69" s="220" t="s">
        <v>222</v>
      </c>
      <c r="C69" s="263" t="s">
        <v>223</v>
      </c>
      <c r="D69" s="222" t="s">
        <v>132</v>
      </c>
      <c r="E69" s="228">
        <v>13</v>
      </c>
      <c r="F69" s="230">
        <f>H69+J69</f>
        <v>0</v>
      </c>
      <c r="G69" s="230">
        <f>ROUND(E69*F69,2)</f>
        <v>0</v>
      </c>
      <c r="H69" s="231"/>
      <c r="I69" s="230">
        <f>ROUND(E69*H69,2)</f>
        <v>0</v>
      </c>
      <c r="J69" s="231"/>
      <c r="K69" s="230">
        <f>ROUND(E69*J69,2)</f>
        <v>0</v>
      </c>
      <c r="L69" s="230">
        <v>21</v>
      </c>
      <c r="M69" s="230">
        <f>G69*(1+L69/100)</f>
        <v>0</v>
      </c>
      <c r="N69" s="223">
        <v>2.0000000000000002E-5</v>
      </c>
      <c r="O69" s="223">
        <f>ROUND(E69*N69,5)</f>
        <v>2.5999999999999998E-4</v>
      </c>
      <c r="P69" s="223">
        <v>0</v>
      </c>
      <c r="Q69" s="223">
        <f>ROUND(E69*P69,5)</f>
        <v>0</v>
      </c>
      <c r="R69" s="223"/>
      <c r="S69" s="223"/>
      <c r="T69" s="224">
        <v>4.0199999999999996</v>
      </c>
      <c r="U69" s="223">
        <f>ROUND(E69*T69,2)</f>
        <v>52.26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120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0.399999999999999" outlineLevel="1" x14ac:dyDescent="0.25">
      <c r="A70" s="214">
        <v>51</v>
      </c>
      <c r="B70" s="220" t="s">
        <v>224</v>
      </c>
      <c r="C70" s="263" t="s">
        <v>225</v>
      </c>
      <c r="D70" s="222" t="s">
        <v>132</v>
      </c>
      <c r="E70" s="228">
        <v>1</v>
      </c>
      <c r="F70" s="230">
        <f>H70+J70</f>
        <v>0</v>
      </c>
      <c r="G70" s="230">
        <f>ROUND(E70*F70,2)</f>
        <v>0</v>
      </c>
      <c r="H70" s="231"/>
      <c r="I70" s="230">
        <f>ROUND(E70*H70,2)</f>
        <v>0</v>
      </c>
      <c r="J70" s="231"/>
      <c r="K70" s="230">
        <f>ROUND(E70*J70,2)</f>
        <v>0</v>
      </c>
      <c r="L70" s="230">
        <v>21</v>
      </c>
      <c r="M70" s="230">
        <f>G70*(1+L70/100)</f>
        <v>0</v>
      </c>
      <c r="N70" s="223">
        <v>2.4E-2</v>
      </c>
      <c r="O70" s="223">
        <f>ROUND(E70*N70,5)</f>
        <v>2.4E-2</v>
      </c>
      <c r="P70" s="223">
        <v>0</v>
      </c>
      <c r="Q70" s="223">
        <f>ROUND(E70*P70,5)</f>
        <v>0</v>
      </c>
      <c r="R70" s="223"/>
      <c r="S70" s="223"/>
      <c r="T70" s="224">
        <v>0</v>
      </c>
      <c r="U70" s="223">
        <f>ROUND(E70*T70,2)</f>
        <v>0</v>
      </c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135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20.399999999999999" outlineLevel="1" x14ac:dyDescent="0.25">
      <c r="A71" s="214">
        <v>52</v>
      </c>
      <c r="B71" s="220" t="s">
        <v>226</v>
      </c>
      <c r="C71" s="263" t="s">
        <v>227</v>
      </c>
      <c r="D71" s="222" t="s">
        <v>132</v>
      </c>
      <c r="E71" s="228">
        <v>7</v>
      </c>
      <c r="F71" s="230">
        <f>H71+J71</f>
        <v>0</v>
      </c>
      <c r="G71" s="230">
        <f>ROUND(E71*F71,2)</f>
        <v>0</v>
      </c>
      <c r="H71" s="231"/>
      <c r="I71" s="230">
        <f>ROUND(E71*H71,2)</f>
        <v>0</v>
      </c>
      <c r="J71" s="231"/>
      <c r="K71" s="230">
        <f>ROUND(E71*J71,2)</f>
        <v>0</v>
      </c>
      <c r="L71" s="230">
        <v>21</v>
      </c>
      <c r="M71" s="230">
        <f>G71*(1+L71/100)</f>
        <v>0</v>
      </c>
      <c r="N71" s="223">
        <v>2.4E-2</v>
      </c>
      <c r="O71" s="223">
        <f>ROUND(E71*N71,5)</f>
        <v>0.16800000000000001</v>
      </c>
      <c r="P71" s="223">
        <v>0</v>
      </c>
      <c r="Q71" s="223">
        <f>ROUND(E71*P71,5)</f>
        <v>0</v>
      </c>
      <c r="R71" s="223"/>
      <c r="S71" s="223"/>
      <c r="T71" s="224">
        <v>0</v>
      </c>
      <c r="U71" s="223">
        <f>ROUND(E71*T71,2)</f>
        <v>0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135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14">
        <v>53</v>
      </c>
      <c r="B72" s="220" t="s">
        <v>228</v>
      </c>
      <c r="C72" s="263" t="s">
        <v>229</v>
      </c>
      <c r="D72" s="222" t="s">
        <v>132</v>
      </c>
      <c r="E72" s="228">
        <v>5</v>
      </c>
      <c r="F72" s="230">
        <f>H72+J72</f>
        <v>0</v>
      </c>
      <c r="G72" s="230">
        <f>ROUND(E72*F72,2)</f>
        <v>0</v>
      </c>
      <c r="H72" s="231"/>
      <c r="I72" s="230">
        <f>ROUND(E72*H72,2)</f>
        <v>0</v>
      </c>
      <c r="J72" s="231"/>
      <c r="K72" s="230">
        <f>ROUND(E72*J72,2)</f>
        <v>0</v>
      </c>
      <c r="L72" s="230">
        <v>21</v>
      </c>
      <c r="M72" s="230">
        <f>G72*(1+L72/100)</f>
        <v>0</v>
      </c>
      <c r="N72" s="223">
        <v>2.5000000000000001E-2</v>
      </c>
      <c r="O72" s="223">
        <f>ROUND(E72*N72,5)</f>
        <v>0.125</v>
      </c>
      <c r="P72" s="223">
        <v>0</v>
      </c>
      <c r="Q72" s="223">
        <f>ROUND(E72*P72,5)</f>
        <v>0</v>
      </c>
      <c r="R72" s="223"/>
      <c r="S72" s="223"/>
      <c r="T72" s="224">
        <v>0</v>
      </c>
      <c r="U72" s="223">
        <f>ROUND(E72*T72,2)</f>
        <v>0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135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5">
      <c r="A73" s="214">
        <v>54</v>
      </c>
      <c r="B73" s="220" t="s">
        <v>230</v>
      </c>
      <c r="C73" s="263" t="s">
        <v>231</v>
      </c>
      <c r="D73" s="222" t="s">
        <v>132</v>
      </c>
      <c r="E73" s="228">
        <v>8</v>
      </c>
      <c r="F73" s="230">
        <f>H73+J73</f>
        <v>0</v>
      </c>
      <c r="G73" s="230">
        <f>ROUND(E73*F73,2)</f>
        <v>0</v>
      </c>
      <c r="H73" s="231"/>
      <c r="I73" s="230">
        <f>ROUND(E73*H73,2)</f>
        <v>0</v>
      </c>
      <c r="J73" s="231"/>
      <c r="K73" s="230">
        <f>ROUND(E73*J73,2)</f>
        <v>0</v>
      </c>
      <c r="L73" s="230">
        <v>21</v>
      </c>
      <c r="M73" s="230">
        <f>G73*(1+L73/100)</f>
        <v>0</v>
      </c>
      <c r="N73" s="223">
        <v>0</v>
      </c>
      <c r="O73" s="223">
        <f>ROUND(E73*N73,5)</f>
        <v>0</v>
      </c>
      <c r="P73" s="223">
        <v>0</v>
      </c>
      <c r="Q73" s="223">
        <f>ROUND(E73*P73,5)</f>
        <v>0</v>
      </c>
      <c r="R73" s="223"/>
      <c r="S73" s="223"/>
      <c r="T73" s="224">
        <v>0.46500000000000002</v>
      </c>
      <c r="U73" s="223">
        <f>ROUND(E73*T73,2)</f>
        <v>3.72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120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5">
      <c r="A74" s="214">
        <v>55</v>
      </c>
      <c r="B74" s="220" t="s">
        <v>232</v>
      </c>
      <c r="C74" s="263" t="s">
        <v>233</v>
      </c>
      <c r="D74" s="222" t="s">
        <v>132</v>
      </c>
      <c r="E74" s="228">
        <v>8</v>
      </c>
      <c r="F74" s="230">
        <f>H74+J74</f>
        <v>0</v>
      </c>
      <c r="G74" s="230">
        <f>ROUND(E74*F74,2)</f>
        <v>0</v>
      </c>
      <c r="H74" s="231"/>
      <c r="I74" s="230">
        <f>ROUND(E74*H74,2)</f>
        <v>0</v>
      </c>
      <c r="J74" s="231"/>
      <c r="K74" s="230">
        <f>ROUND(E74*J74,2)</f>
        <v>0</v>
      </c>
      <c r="L74" s="230">
        <v>21</v>
      </c>
      <c r="M74" s="230">
        <f>G74*(1+L74/100)</f>
        <v>0</v>
      </c>
      <c r="N74" s="223">
        <v>2.7499999999999998E-3</v>
      </c>
      <c r="O74" s="223">
        <f>ROUND(E74*N74,5)</f>
        <v>2.1999999999999999E-2</v>
      </c>
      <c r="P74" s="223">
        <v>0</v>
      </c>
      <c r="Q74" s="223">
        <f>ROUND(E74*P74,5)</f>
        <v>0</v>
      </c>
      <c r="R74" s="223"/>
      <c r="S74" s="223"/>
      <c r="T74" s="224">
        <v>0</v>
      </c>
      <c r="U74" s="223">
        <f>ROUND(E74*T74,2)</f>
        <v>0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135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5">
      <c r="A75" s="214">
        <v>56</v>
      </c>
      <c r="B75" s="220" t="s">
        <v>234</v>
      </c>
      <c r="C75" s="263" t="s">
        <v>235</v>
      </c>
      <c r="D75" s="222" t="s">
        <v>132</v>
      </c>
      <c r="E75" s="228">
        <v>13</v>
      </c>
      <c r="F75" s="230">
        <f>H75+J75</f>
        <v>0</v>
      </c>
      <c r="G75" s="230">
        <f>ROUND(E75*F75,2)</f>
        <v>0</v>
      </c>
      <c r="H75" s="231"/>
      <c r="I75" s="230">
        <f>ROUND(E75*H75,2)</f>
        <v>0</v>
      </c>
      <c r="J75" s="231"/>
      <c r="K75" s="230">
        <f>ROUND(E75*J75,2)</f>
        <v>0</v>
      </c>
      <c r="L75" s="230">
        <v>21</v>
      </c>
      <c r="M75" s="230">
        <f>G75*(1+L75/100)</f>
        <v>0</v>
      </c>
      <c r="N75" s="223">
        <v>0</v>
      </c>
      <c r="O75" s="223">
        <f>ROUND(E75*N75,5)</f>
        <v>0</v>
      </c>
      <c r="P75" s="223">
        <v>0</v>
      </c>
      <c r="Q75" s="223">
        <f>ROUND(E75*P75,5)</f>
        <v>0</v>
      </c>
      <c r="R75" s="223"/>
      <c r="S75" s="223"/>
      <c r="T75" s="224">
        <v>0.77500000000000002</v>
      </c>
      <c r="U75" s="223">
        <f>ROUND(E75*T75,2)</f>
        <v>10.08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120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5">
      <c r="A76" s="214">
        <v>57</v>
      </c>
      <c r="B76" s="220" t="s">
        <v>236</v>
      </c>
      <c r="C76" s="263" t="s">
        <v>237</v>
      </c>
      <c r="D76" s="222" t="s">
        <v>132</v>
      </c>
      <c r="E76" s="228">
        <v>13</v>
      </c>
      <c r="F76" s="230">
        <f>H76+J76</f>
        <v>0</v>
      </c>
      <c r="G76" s="230">
        <f>ROUND(E76*F76,2)</f>
        <v>0</v>
      </c>
      <c r="H76" s="231"/>
      <c r="I76" s="230">
        <f>ROUND(E76*H76,2)</f>
        <v>0</v>
      </c>
      <c r="J76" s="231"/>
      <c r="K76" s="230">
        <f>ROUND(E76*J76,2)</f>
        <v>0</v>
      </c>
      <c r="L76" s="230">
        <v>21</v>
      </c>
      <c r="M76" s="230">
        <f>G76*(1+L76/100)</f>
        <v>0</v>
      </c>
      <c r="N76" s="223">
        <v>8.0000000000000004E-4</v>
      </c>
      <c r="O76" s="223">
        <f>ROUND(E76*N76,5)</f>
        <v>1.04E-2</v>
      </c>
      <c r="P76" s="223">
        <v>0</v>
      </c>
      <c r="Q76" s="223">
        <f>ROUND(E76*P76,5)</f>
        <v>0</v>
      </c>
      <c r="R76" s="223"/>
      <c r="S76" s="223"/>
      <c r="T76" s="224">
        <v>0</v>
      </c>
      <c r="U76" s="223">
        <f>ROUND(E76*T76,2)</f>
        <v>0</v>
      </c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135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5">
      <c r="A77" s="214">
        <v>58</v>
      </c>
      <c r="B77" s="220" t="s">
        <v>238</v>
      </c>
      <c r="C77" s="263" t="s">
        <v>239</v>
      </c>
      <c r="D77" s="222" t="s">
        <v>132</v>
      </c>
      <c r="E77" s="228">
        <v>8</v>
      </c>
      <c r="F77" s="230">
        <f>H77+J77</f>
        <v>0</v>
      </c>
      <c r="G77" s="230">
        <f>ROUND(E77*F77,2)</f>
        <v>0</v>
      </c>
      <c r="H77" s="231"/>
      <c r="I77" s="230">
        <f>ROUND(E77*H77,2)</f>
        <v>0</v>
      </c>
      <c r="J77" s="231"/>
      <c r="K77" s="230">
        <f>ROUND(E77*J77,2)</f>
        <v>0</v>
      </c>
      <c r="L77" s="230">
        <v>21</v>
      </c>
      <c r="M77" s="230">
        <f>G77*(1+L77/100)</f>
        <v>0</v>
      </c>
      <c r="N77" s="223">
        <v>0</v>
      </c>
      <c r="O77" s="223">
        <f>ROUND(E77*N77,5)</f>
        <v>0</v>
      </c>
      <c r="P77" s="223">
        <v>0</v>
      </c>
      <c r="Q77" s="223">
        <f>ROUND(E77*P77,5)</f>
        <v>0</v>
      </c>
      <c r="R77" s="223"/>
      <c r="S77" s="223"/>
      <c r="T77" s="224">
        <v>0.13700000000000001</v>
      </c>
      <c r="U77" s="223">
        <f>ROUND(E77*T77,2)</f>
        <v>1.1000000000000001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120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5">
      <c r="A78" s="214">
        <v>59</v>
      </c>
      <c r="B78" s="220" t="s">
        <v>240</v>
      </c>
      <c r="C78" s="263" t="s">
        <v>241</v>
      </c>
      <c r="D78" s="222" t="s">
        <v>132</v>
      </c>
      <c r="E78" s="228">
        <v>5</v>
      </c>
      <c r="F78" s="230">
        <f>H78+J78</f>
        <v>0</v>
      </c>
      <c r="G78" s="230">
        <f>ROUND(E78*F78,2)</f>
        <v>0</v>
      </c>
      <c r="H78" s="231"/>
      <c r="I78" s="230">
        <f>ROUND(E78*H78,2)</f>
        <v>0</v>
      </c>
      <c r="J78" s="231"/>
      <c r="K78" s="230">
        <f>ROUND(E78*J78,2)</f>
        <v>0</v>
      </c>
      <c r="L78" s="230">
        <v>21</v>
      </c>
      <c r="M78" s="230">
        <f>G78*(1+L78/100)</f>
        <v>0</v>
      </c>
      <c r="N78" s="223">
        <v>0</v>
      </c>
      <c r="O78" s="223">
        <f>ROUND(E78*N78,5)</f>
        <v>0</v>
      </c>
      <c r="P78" s="223">
        <v>0</v>
      </c>
      <c r="Q78" s="223">
        <f>ROUND(E78*P78,5)</f>
        <v>0</v>
      </c>
      <c r="R78" s="223"/>
      <c r="S78" s="223"/>
      <c r="T78" s="224">
        <v>0.13700000000000001</v>
      </c>
      <c r="U78" s="223">
        <f>ROUND(E78*T78,2)</f>
        <v>0.69</v>
      </c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120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5">
      <c r="A79" s="214">
        <v>60</v>
      </c>
      <c r="B79" s="220" t="s">
        <v>242</v>
      </c>
      <c r="C79" s="263" t="s">
        <v>243</v>
      </c>
      <c r="D79" s="222" t="s">
        <v>132</v>
      </c>
      <c r="E79" s="228">
        <v>8</v>
      </c>
      <c r="F79" s="230">
        <f>H79+J79</f>
        <v>0</v>
      </c>
      <c r="G79" s="230">
        <f>ROUND(E79*F79,2)</f>
        <v>0</v>
      </c>
      <c r="H79" s="231"/>
      <c r="I79" s="230">
        <f>ROUND(E79*H79,2)</f>
        <v>0</v>
      </c>
      <c r="J79" s="231"/>
      <c r="K79" s="230">
        <f>ROUND(E79*J79,2)</f>
        <v>0</v>
      </c>
      <c r="L79" s="230">
        <v>21</v>
      </c>
      <c r="M79" s="230">
        <f>G79*(1+L79/100)</f>
        <v>0</v>
      </c>
      <c r="N79" s="223">
        <v>0</v>
      </c>
      <c r="O79" s="223">
        <f>ROUND(E79*N79,5)</f>
        <v>0</v>
      </c>
      <c r="P79" s="223">
        <v>0</v>
      </c>
      <c r="Q79" s="223">
        <f>ROUND(E79*P79,5)</f>
        <v>0</v>
      </c>
      <c r="R79" s="223"/>
      <c r="S79" s="223"/>
      <c r="T79" s="224">
        <v>0.77500000000000002</v>
      </c>
      <c r="U79" s="223">
        <f>ROUND(E79*T79,2)</f>
        <v>6.2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120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5">
      <c r="A80" s="214">
        <v>61</v>
      </c>
      <c r="B80" s="220" t="s">
        <v>244</v>
      </c>
      <c r="C80" s="263" t="s">
        <v>245</v>
      </c>
      <c r="D80" s="222" t="s">
        <v>0</v>
      </c>
      <c r="E80" s="228">
        <v>1.6</v>
      </c>
      <c r="F80" s="230">
        <f>H80+J80</f>
        <v>0</v>
      </c>
      <c r="G80" s="230">
        <f>ROUND(E80*F80,2)</f>
        <v>0</v>
      </c>
      <c r="H80" s="231"/>
      <c r="I80" s="230">
        <f>ROUND(E80*H80,2)</f>
        <v>0</v>
      </c>
      <c r="J80" s="231"/>
      <c r="K80" s="230">
        <f>ROUND(E80*J80,2)</f>
        <v>0</v>
      </c>
      <c r="L80" s="230">
        <v>21</v>
      </c>
      <c r="M80" s="230">
        <f>G80*(1+L80/100)</f>
        <v>0</v>
      </c>
      <c r="N80" s="223">
        <v>0</v>
      </c>
      <c r="O80" s="223">
        <f>ROUND(E80*N80,5)</f>
        <v>0</v>
      </c>
      <c r="P80" s="223">
        <v>0</v>
      </c>
      <c r="Q80" s="223">
        <f>ROUND(E80*P80,5)</f>
        <v>0</v>
      </c>
      <c r="R80" s="223"/>
      <c r="S80" s="223"/>
      <c r="T80" s="224">
        <v>0</v>
      </c>
      <c r="U80" s="223">
        <f>ROUND(E80*T80,2)</f>
        <v>0</v>
      </c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120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x14ac:dyDescent="0.25">
      <c r="A81" s="215" t="s">
        <v>115</v>
      </c>
      <c r="B81" s="221" t="s">
        <v>80</v>
      </c>
      <c r="C81" s="264" t="s">
        <v>81</v>
      </c>
      <c r="D81" s="225"/>
      <c r="E81" s="229"/>
      <c r="F81" s="232"/>
      <c r="G81" s="232">
        <f>SUMIF(AE82:AE86,"&lt;&gt;NOR",G82:G86)</f>
        <v>0</v>
      </c>
      <c r="H81" s="232"/>
      <c r="I81" s="232">
        <f>SUM(I82:I86)</f>
        <v>0</v>
      </c>
      <c r="J81" s="232"/>
      <c r="K81" s="232">
        <f>SUM(K82:K86)</f>
        <v>0</v>
      </c>
      <c r="L81" s="232"/>
      <c r="M81" s="232">
        <f>SUM(M82:M86)</f>
        <v>0</v>
      </c>
      <c r="N81" s="226"/>
      <c r="O81" s="226">
        <f>SUM(O82:O86)</f>
        <v>1.0566499999999999</v>
      </c>
      <c r="P81" s="226"/>
      <c r="Q81" s="226">
        <f>SUM(Q82:Q86)</f>
        <v>0</v>
      </c>
      <c r="R81" s="226"/>
      <c r="S81" s="226"/>
      <c r="T81" s="227"/>
      <c r="U81" s="226">
        <f>SUM(U82:U86)</f>
        <v>48.96</v>
      </c>
      <c r="AE81" t="s">
        <v>116</v>
      </c>
    </row>
    <row r="82" spans="1:60" ht="20.399999999999999" outlineLevel="1" x14ac:dyDescent="0.25">
      <c r="A82" s="214">
        <v>62</v>
      </c>
      <c r="B82" s="220" t="s">
        <v>246</v>
      </c>
      <c r="C82" s="263" t="s">
        <v>247</v>
      </c>
      <c r="D82" s="222" t="s">
        <v>119</v>
      </c>
      <c r="E82" s="228">
        <v>43.37</v>
      </c>
      <c r="F82" s="230">
        <f>H82+J82</f>
        <v>0</v>
      </c>
      <c r="G82" s="230">
        <f>ROUND(E82*F82,2)</f>
        <v>0</v>
      </c>
      <c r="H82" s="231"/>
      <c r="I82" s="230">
        <f>ROUND(E82*H82,2)</f>
        <v>0</v>
      </c>
      <c r="J82" s="231"/>
      <c r="K82" s="230">
        <f>ROUND(E82*J82,2)</f>
        <v>0</v>
      </c>
      <c r="L82" s="230">
        <v>21</v>
      </c>
      <c r="M82" s="230">
        <f>G82*(1+L82/100)</f>
        <v>0</v>
      </c>
      <c r="N82" s="223">
        <v>2.9399999999999999E-3</v>
      </c>
      <c r="O82" s="223">
        <f>ROUND(E82*N82,5)</f>
        <v>0.12751000000000001</v>
      </c>
      <c r="P82" s="223">
        <v>0</v>
      </c>
      <c r="Q82" s="223">
        <f>ROUND(E82*P82,5)</f>
        <v>0</v>
      </c>
      <c r="R82" s="223"/>
      <c r="S82" s="223"/>
      <c r="T82" s="224">
        <v>0.97799999999999998</v>
      </c>
      <c r="U82" s="223">
        <f>ROUND(E82*T82,2)</f>
        <v>42.42</v>
      </c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120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5">
      <c r="A83" s="214">
        <v>63</v>
      </c>
      <c r="B83" s="220" t="s">
        <v>248</v>
      </c>
      <c r="C83" s="263" t="s">
        <v>249</v>
      </c>
      <c r="D83" s="222" t="s">
        <v>119</v>
      </c>
      <c r="E83" s="228">
        <v>45.54</v>
      </c>
      <c r="F83" s="230">
        <f>H83+J83</f>
        <v>0</v>
      </c>
      <c r="G83" s="230">
        <f>ROUND(E83*F83,2)</f>
        <v>0</v>
      </c>
      <c r="H83" s="231"/>
      <c r="I83" s="230">
        <f>ROUND(E83*H83,2)</f>
        <v>0</v>
      </c>
      <c r="J83" s="231"/>
      <c r="K83" s="230">
        <f>ROUND(E83*J83,2)</f>
        <v>0</v>
      </c>
      <c r="L83" s="230">
        <v>21</v>
      </c>
      <c r="M83" s="230">
        <f>G83*(1+L83/100)</f>
        <v>0</v>
      </c>
      <c r="N83" s="223">
        <v>1.9199999999999998E-2</v>
      </c>
      <c r="O83" s="223">
        <f>ROUND(E83*N83,5)</f>
        <v>0.87436999999999998</v>
      </c>
      <c r="P83" s="223">
        <v>0</v>
      </c>
      <c r="Q83" s="223">
        <f>ROUND(E83*P83,5)</f>
        <v>0</v>
      </c>
      <c r="R83" s="223"/>
      <c r="S83" s="223"/>
      <c r="T83" s="224">
        <v>0</v>
      </c>
      <c r="U83" s="223">
        <f>ROUND(E83*T83,2)</f>
        <v>0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135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5">
      <c r="A84" s="214">
        <v>64</v>
      </c>
      <c r="B84" s="220" t="s">
        <v>250</v>
      </c>
      <c r="C84" s="263" t="s">
        <v>251</v>
      </c>
      <c r="D84" s="222" t="s">
        <v>123</v>
      </c>
      <c r="E84" s="228">
        <v>27.72</v>
      </c>
      <c r="F84" s="230">
        <f>H84+J84</f>
        <v>0</v>
      </c>
      <c r="G84" s="230">
        <f>ROUND(E84*F84,2)</f>
        <v>0</v>
      </c>
      <c r="H84" s="231"/>
      <c r="I84" s="230">
        <f>ROUND(E84*H84,2)</f>
        <v>0</v>
      </c>
      <c r="J84" s="231"/>
      <c r="K84" s="230">
        <f>ROUND(E84*J84,2)</f>
        <v>0</v>
      </c>
      <c r="L84" s="230">
        <v>21</v>
      </c>
      <c r="M84" s="230">
        <f>G84*(1+L84/100)</f>
        <v>0</v>
      </c>
      <c r="N84" s="223">
        <v>3.2000000000000003E-4</v>
      </c>
      <c r="O84" s="223">
        <f>ROUND(E84*N84,5)</f>
        <v>8.8699999999999994E-3</v>
      </c>
      <c r="P84" s="223">
        <v>0</v>
      </c>
      <c r="Q84" s="223">
        <f>ROUND(E84*P84,5)</f>
        <v>0</v>
      </c>
      <c r="R84" s="223"/>
      <c r="S84" s="223"/>
      <c r="T84" s="224">
        <v>0.23599999999999999</v>
      </c>
      <c r="U84" s="223">
        <f>ROUND(E84*T84,2)</f>
        <v>6.54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120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5">
      <c r="A85" s="214">
        <v>65</v>
      </c>
      <c r="B85" s="220" t="s">
        <v>252</v>
      </c>
      <c r="C85" s="263" t="s">
        <v>253</v>
      </c>
      <c r="D85" s="222" t="s">
        <v>132</v>
      </c>
      <c r="E85" s="228">
        <v>102</v>
      </c>
      <c r="F85" s="230">
        <f>H85+J85</f>
        <v>0</v>
      </c>
      <c r="G85" s="230">
        <f>ROUND(E85*F85,2)</f>
        <v>0</v>
      </c>
      <c r="H85" s="231"/>
      <c r="I85" s="230">
        <f>ROUND(E85*H85,2)</f>
        <v>0</v>
      </c>
      <c r="J85" s="231"/>
      <c r="K85" s="230">
        <f>ROUND(E85*J85,2)</f>
        <v>0</v>
      </c>
      <c r="L85" s="230">
        <v>21</v>
      </c>
      <c r="M85" s="230">
        <f>G85*(1+L85/100)</f>
        <v>0</v>
      </c>
      <c r="N85" s="223">
        <v>4.4999999999999999E-4</v>
      </c>
      <c r="O85" s="223">
        <f>ROUND(E85*N85,5)</f>
        <v>4.5900000000000003E-2</v>
      </c>
      <c r="P85" s="223">
        <v>0</v>
      </c>
      <c r="Q85" s="223">
        <f>ROUND(E85*P85,5)</f>
        <v>0</v>
      </c>
      <c r="R85" s="223"/>
      <c r="S85" s="223"/>
      <c r="T85" s="224">
        <v>0</v>
      </c>
      <c r="U85" s="223">
        <f>ROUND(E85*T85,2)</f>
        <v>0</v>
      </c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135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5">
      <c r="A86" s="214">
        <v>66</v>
      </c>
      <c r="B86" s="220" t="s">
        <v>254</v>
      </c>
      <c r="C86" s="263" t="s">
        <v>255</v>
      </c>
      <c r="D86" s="222" t="s">
        <v>0</v>
      </c>
      <c r="E86" s="228">
        <v>7.2</v>
      </c>
      <c r="F86" s="230">
        <f>H86+J86</f>
        <v>0</v>
      </c>
      <c r="G86" s="230">
        <f>ROUND(E86*F86,2)</f>
        <v>0</v>
      </c>
      <c r="H86" s="231"/>
      <c r="I86" s="230">
        <f>ROUND(E86*H86,2)</f>
        <v>0</v>
      </c>
      <c r="J86" s="231"/>
      <c r="K86" s="230">
        <f>ROUND(E86*J86,2)</f>
        <v>0</v>
      </c>
      <c r="L86" s="230">
        <v>21</v>
      </c>
      <c r="M86" s="230">
        <f>G86*(1+L86/100)</f>
        <v>0</v>
      </c>
      <c r="N86" s="223">
        <v>0</v>
      </c>
      <c r="O86" s="223">
        <f>ROUND(E86*N86,5)</f>
        <v>0</v>
      </c>
      <c r="P86" s="223">
        <v>0</v>
      </c>
      <c r="Q86" s="223">
        <f>ROUND(E86*P86,5)</f>
        <v>0</v>
      </c>
      <c r="R86" s="223"/>
      <c r="S86" s="223"/>
      <c r="T86" s="224">
        <v>0</v>
      </c>
      <c r="U86" s="223">
        <f>ROUND(E86*T86,2)</f>
        <v>0</v>
      </c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120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x14ac:dyDescent="0.25">
      <c r="A87" s="215" t="s">
        <v>115</v>
      </c>
      <c r="B87" s="221" t="s">
        <v>82</v>
      </c>
      <c r="C87" s="264" t="s">
        <v>83</v>
      </c>
      <c r="D87" s="225"/>
      <c r="E87" s="229"/>
      <c r="F87" s="232"/>
      <c r="G87" s="232">
        <f>SUMIF(AE88:AE97,"&lt;&gt;NOR",G88:G97)</f>
        <v>0</v>
      </c>
      <c r="H87" s="232"/>
      <c r="I87" s="232">
        <f>SUM(I88:I97)</f>
        <v>0</v>
      </c>
      <c r="J87" s="232"/>
      <c r="K87" s="232">
        <f>SUM(K88:K97)</f>
        <v>0</v>
      </c>
      <c r="L87" s="232"/>
      <c r="M87" s="232">
        <f>SUM(M88:M97)</f>
        <v>0</v>
      </c>
      <c r="N87" s="226"/>
      <c r="O87" s="226">
        <f>SUM(O88:O97)</f>
        <v>0.30013000000000001</v>
      </c>
      <c r="P87" s="226"/>
      <c r="Q87" s="226">
        <f>SUM(Q88:Q97)</f>
        <v>0.16600999999999999</v>
      </c>
      <c r="R87" s="226"/>
      <c r="S87" s="226"/>
      <c r="T87" s="227"/>
      <c r="U87" s="226">
        <f>SUM(U88:U97)</f>
        <v>72.75</v>
      </c>
      <c r="AE87" t="s">
        <v>116</v>
      </c>
    </row>
    <row r="88" spans="1:60" outlineLevel="1" x14ac:dyDescent="0.25">
      <c r="A88" s="214">
        <v>67</v>
      </c>
      <c r="B88" s="220" t="s">
        <v>256</v>
      </c>
      <c r="C88" s="263" t="s">
        <v>257</v>
      </c>
      <c r="D88" s="222" t="s">
        <v>119</v>
      </c>
      <c r="E88" s="228">
        <v>166.01</v>
      </c>
      <c r="F88" s="230">
        <f>H88+J88</f>
        <v>0</v>
      </c>
      <c r="G88" s="230">
        <f>ROUND(E88*F88,2)</f>
        <v>0</v>
      </c>
      <c r="H88" s="231"/>
      <c r="I88" s="230">
        <f>ROUND(E88*H88,2)</f>
        <v>0</v>
      </c>
      <c r="J88" s="231"/>
      <c r="K88" s="230">
        <f>ROUND(E88*J88,2)</f>
        <v>0</v>
      </c>
      <c r="L88" s="230">
        <v>21</v>
      </c>
      <c r="M88" s="230">
        <f>G88*(1+L88/100)</f>
        <v>0</v>
      </c>
      <c r="N88" s="223">
        <v>0</v>
      </c>
      <c r="O88" s="223">
        <f>ROUND(E88*N88,5)</f>
        <v>0</v>
      </c>
      <c r="P88" s="223">
        <v>1E-3</v>
      </c>
      <c r="Q88" s="223">
        <f>ROUND(E88*P88,5)</f>
        <v>0.16600999999999999</v>
      </c>
      <c r="R88" s="223"/>
      <c r="S88" s="223"/>
      <c r="T88" s="224">
        <v>0.105</v>
      </c>
      <c r="U88" s="223">
        <f>ROUND(E88*T88,2)</f>
        <v>17.43</v>
      </c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120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5">
      <c r="A89" s="214">
        <v>68</v>
      </c>
      <c r="B89" s="220" t="s">
        <v>258</v>
      </c>
      <c r="C89" s="263" t="s">
        <v>259</v>
      </c>
      <c r="D89" s="222" t="s">
        <v>119</v>
      </c>
      <c r="E89" s="228">
        <v>101.55</v>
      </c>
      <c r="F89" s="230">
        <f>H89+J89</f>
        <v>0</v>
      </c>
      <c r="G89" s="230">
        <f>ROUND(E89*F89,2)</f>
        <v>0</v>
      </c>
      <c r="H89" s="231"/>
      <c r="I89" s="230">
        <f>ROUND(E89*H89,2)</f>
        <v>0</v>
      </c>
      <c r="J89" s="231"/>
      <c r="K89" s="230">
        <f>ROUND(E89*J89,2)</f>
        <v>0</v>
      </c>
      <c r="L89" s="230">
        <v>21</v>
      </c>
      <c r="M89" s="230">
        <f>G89*(1+L89/100)</f>
        <v>0</v>
      </c>
      <c r="N89" s="223">
        <v>0</v>
      </c>
      <c r="O89" s="223">
        <f>ROUND(E89*N89,5)</f>
        <v>0</v>
      </c>
      <c r="P89" s="223">
        <v>0</v>
      </c>
      <c r="Q89" s="223">
        <f>ROUND(E89*P89,5)</f>
        <v>0</v>
      </c>
      <c r="R89" s="223"/>
      <c r="S89" s="223"/>
      <c r="T89" s="224">
        <v>0.14699999999999999</v>
      </c>
      <c r="U89" s="223">
        <f>ROUND(E89*T89,2)</f>
        <v>14.93</v>
      </c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120</v>
      </c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5">
      <c r="A90" s="214">
        <v>69</v>
      </c>
      <c r="B90" s="220" t="s">
        <v>260</v>
      </c>
      <c r="C90" s="263" t="s">
        <v>261</v>
      </c>
      <c r="D90" s="222" t="s">
        <v>119</v>
      </c>
      <c r="E90" s="228">
        <v>101.55</v>
      </c>
      <c r="F90" s="230">
        <f>H90+J90</f>
        <v>0</v>
      </c>
      <c r="G90" s="230">
        <f>ROUND(E90*F90,2)</f>
        <v>0</v>
      </c>
      <c r="H90" s="231"/>
      <c r="I90" s="230">
        <f>ROUND(E90*H90,2)</f>
        <v>0</v>
      </c>
      <c r="J90" s="231"/>
      <c r="K90" s="230">
        <f>ROUND(E90*J90,2)</f>
        <v>0</v>
      </c>
      <c r="L90" s="230">
        <v>21</v>
      </c>
      <c r="M90" s="230">
        <f>G90*(1+L90/100)</f>
        <v>0</v>
      </c>
      <c r="N90" s="223">
        <v>0</v>
      </c>
      <c r="O90" s="223">
        <f>ROUND(E90*N90,5)</f>
        <v>0</v>
      </c>
      <c r="P90" s="223">
        <v>0</v>
      </c>
      <c r="Q90" s="223">
        <f>ROUND(E90*P90,5)</f>
        <v>0</v>
      </c>
      <c r="R90" s="223"/>
      <c r="S90" s="223"/>
      <c r="T90" s="224">
        <v>1.6E-2</v>
      </c>
      <c r="U90" s="223">
        <f>ROUND(E90*T90,2)</f>
        <v>1.62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120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1" x14ac:dyDescent="0.25">
      <c r="A91" s="214">
        <v>70</v>
      </c>
      <c r="B91" s="220" t="s">
        <v>262</v>
      </c>
      <c r="C91" s="263" t="s">
        <v>263</v>
      </c>
      <c r="D91" s="222" t="s">
        <v>119</v>
      </c>
      <c r="E91" s="228">
        <v>101.55</v>
      </c>
      <c r="F91" s="230">
        <f>H91+J91</f>
        <v>0</v>
      </c>
      <c r="G91" s="230">
        <f>ROUND(E91*F91,2)</f>
        <v>0</v>
      </c>
      <c r="H91" s="231"/>
      <c r="I91" s="230">
        <f>ROUND(E91*H91,2)</f>
        <v>0</v>
      </c>
      <c r="J91" s="231"/>
      <c r="K91" s="230">
        <f>ROUND(E91*J91,2)</f>
        <v>0</v>
      </c>
      <c r="L91" s="230">
        <v>21</v>
      </c>
      <c r="M91" s="230">
        <f>G91*(1+L91/100)</f>
        <v>0</v>
      </c>
      <c r="N91" s="223">
        <v>0</v>
      </c>
      <c r="O91" s="223">
        <f>ROUND(E91*N91,5)</f>
        <v>0</v>
      </c>
      <c r="P91" s="223">
        <v>0</v>
      </c>
      <c r="Q91" s="223">
        <f>ROUND(E91*P91,5)</f>
        <v>0</v>
      </c>
      <c r="R91" s="223"/>
      <c r="S91" s="223"/>
      <c r="T91" s="224">
        <v>4.5999999999999999E-2</v>
      </c>
      <c r="U91" s="223">
        <f>ROUND(E91*T91,2)</f>
        <v>4.67</v>
      </c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120</v>
      </c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5">
      <c r="A92" s="214">
        <v>71</v>
      </c>
      <c r="B92" s="220" t="s">
        <v>264</v>
      </c>
      <c r="C92" s="263" t="s">
        <v>265</v>
      </c>
      <c r="D92" s="222" t="s">
        <v>119</v>
      </c>
      <c r="E92" s="228">
        <v>101.55</v>
      </c>
      <c r="F92" s="230">
        <f>H92+J92</f>
        <v>0</v>
      </c>
      <c r="G92" s="230">
        <f>ROUND(E92*F92,2)</f>
        <v>0</v>
      </c>
      <c r="H92" s="231"/>
      <c r="I92" s="230">
        <f>ROUND(E92*H92,2)</f>
        <v>0</v>
      </c>
      <c r="J92" s="231"/>
      <c r="K92" s="230">
        <f>ROUND(E92*J92,2)</f>
        <v>0</v>
      </c>
      <c r="L92" s="230">
        <v>21</v>
      </c>
      <c r="M92" s="230">
        <f>G92*(1+L92/100)</f>
        <v>0</v>
      </c>
      <c r="N92" s="223">
        <v>0</v>
      </c>
      <c r="O92" s="223">
        <f>ROUND(E92*N92,5)</f>
        <v>0</v>
      </c>
      <c r="P92" s="223">
        <v>0</v>
      </c>
      <c r="Q92" s="223">
        <f>ROUND(E92*P92,5)</f>
        <v>0</v>
      </c>
      <c r="R92" s="223"/>
      <c r="S92" s="223"/>
      <c r="T92" s="224">
        <v>0.02</v>
      </c>
      <c r="U92" s="223">
        <f>ROUND(E92*T92,2)</f>
        <v>2.0299999999999998</v>
      </c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120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0.399999999999999" outlineLevel="1" x14ac:dyDescent="0.25">
      <c r="A93" s="214">
        <v>72</v>
      </c>
      <c r="B93" s="220" t="s">
        <v>266</v>
      </c>
      <c r="C93" s="263" t="s">
        <v>267</v>
      </c>
      <c r="D93" s="222" t="s">
        <v>119</v>
      </c>
      <c r="E93" s="228">
        <v>106.63</v>
      </c>
      <c r="F93" s="230">
        <f>H93+J93</f>
        <v>0</v>
      </c>
      <c r="G93" s="230">
        <f>ROUND(E93*F93,2)</f>
        <v>0</v>
      </c>
      <c r="H93" s="231"/>
      <c r="I93" s="230">
        <f>ROUND(E93*H93,2)</f>
        <v>0</v>
      </c>
      <c r="J93" s="231"/>
      <c r="K93" s="230">
        <f>ROUND(E93*J93,2)</f>
        <v>0</v>
      </c>
      <c r="L93" s="230">
        <v>21</v>
      </c>
      <c r="M93" s="230">
        <f>G93*(1+L93/100)</f>
        <v>0</v>
      </c>
      <c r="N93" s="223">
        <v>3.0000000000000001E-5</v>
      </c>
      <c r="O93" s="223">
        <f>ROUND(E93*N93,5)</f>
        <v>3.2000000000000002E-3</v>
      </c>
      <c r="P93" s="223">
        <v>0</v>
      </c>
      <c r="Q93" s="223">
        <f>ROUND(E93*P93,5)</f>
        <v>0</v>
      </c>
      <c r="R93" s="223"/>
      <c r="S93" s="223"/>
      <c r="T93" s="224">
        <v>0</v>
      </c>
      <c r="U93" s="223">
        <f>ROUND(E93*T93,2)</f>
        <v>0</v>
      </c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135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0.399999999999999" outlineLevel="1" x14ac:dyDescent="0.25">
      <c r="A94" s="214">
        <v>73</v>
      </c>
      <c r="B94" s="220" t="s">
        <v>268</v>
      </c>
      <c r="C94" s="263" t="s">
        <v>269</v>
      </c>
      <c r="D94" s="222" t="s">
        <v>119</v>
      </c>
      <c r="E94" s="228">
        <v>101.55</v>
      </c>
      <c r="F94" s="230">
        <f>H94+J94</f>
        <v>0</v>
      </c>
      <c r="G94" s="230">
        <f>ROUND(E94*F94,2)</f>
        <v>0</v>
      </c>
      <c r="H94" s="231"/>
      <c r="I94" s="230">
        <f>ROUND(E94*H94,2)</f>
        <v>0</v>
      </c>
      <c r="J94" s="231"/>
      <c r="K94" s="230">
        <f>ROUND(E94*J94,2)</f>
        <v>0</v>
      </c>
      <c r="L94" s="230">
        <v>21</v>
      </c>
      <c r="M94" s="230">
        <f>G94*(1+L94/100)</f>
        <v>0</v>
      </c>
      <c r="N94" s="223">
        <v>2.0899999999999998E-3</v>
      </c>
      <c r="O94" s="223">
        <f>ROUND(E94*N94,5)</f>
        <v>0.21224000000000001</v>
      </c>
      <c r="P94" s="223">
        <v>0</v>
      </c>
      <c r="Q94" s="223">
        <f>ROUND(E94*P94,5)</f>
        <v>0</v>
      </c>
      <c r="R94" s="223"/>
      <c r="S94" s="223"/>
      <c r="T94" s="224">
        <v>0.21665999999999999</v>
      </c>
      <c r="U94" s="223">
        <f>ROUND(E94*T94,2)</f>
        <v>22</v>
      </c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120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5">
      <c r="A95" s="214">
        <v>74</v>
      </c>
      <c r="B95" s="220" t="s">
        <v>270</v>
      </c>
      <c r="C95" s="263" t="s">
        <v>271</v>
      </c>
      <c r="D95" s="222" t="s">
        <v>123</v>
      </c>
      <c r="E95" s="228">
        <v>114.4</v>
      </c>
      <c r="F95" s="230">
        <f>H95+J95</f>
        <v>0</v>
      </c>
      <c r="G95" s="230">
        <f>ROUND(E95*F95,2)</f>
        <v>0</v>
      </c>
      <c r="H95" s="231"/>
      <c r="I95" s="230">
        <f>ROUND(E95*H95,2)</f>
        <v>0</v>
      </c>
      <c r="J95" s="231"/>
      <c r="K95" s="230">
        <f>ROUND(E95*J95,2)</f>
        <v>0</v>
      </c>
      <c r="L95" s="230">
        <v>21</v>
      </c>
      <c r="M95" s="230">
        <f>G95*(1+L95/100)</f>
        <v>0</v>
      </c>
      <c r="N95" s="223">
        <v>1.9000000000000001E-4</v>
      </c>
      <c r="O95" s="223">
        <f>ROUND(E95*N95,5)</f>
        <v>2.1739999999999999E-2</v>
      </c>
      <c r="P95" s="223">
        <v>0</v>
      </c>
      <c r="Q95" s="223">
        <f>ROUND(E95*P95,5)</f>
        <v>0</v>
      </c>
      <c r="R95" s="223"/>
      <c r="S95" s="223"/>
      <c r="T95" s="224">
        <v>8.7999999999999995E-2</v>
      </c>
      <c r="U95" s="223">
        <f>ROUND(E95*T95,2)</f>
        <v>10.07</v>
      </c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120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0.399999999999999" outlineLevel="1" x14ac:dyDescent="0.25">
      <c r="A96" s="214">
        <v>75</v>
      </c>
      <c r="B96" s="220" t="s">
        <v>272</v>
      </c>
      <c r="C96" s="263" t="s">
        <v>273</v>
      </c>
      <c r="D96" s="222" t="s">
        <v>123</v>
      </c>
      <c r="E96" s="228">
        <v>125.9</v>
      </c>
      <c r="F96" s="230">
        <f>H96+J96</f>
        <v>0</v>
      </c>
      <c r="G96" s="230">
        <f>ROUND(E96*F96,2)</f>
        <v>0</v>
      </c>
      <c r="H96" s="231"/>
      <c r="I96" s="230">
        <f>ROUND(E96*H96,2)</f>
        <v>0</v>
      </c>
      <c r="J96" s="231"/>
      <c r="K96" s="230">
        <f>ROUND(E96*J96,2)</f>
        <v>0</v>
      </c>
      <c r="L96" s="230">
        <v>21</v>
      </c>
      <c r="M96" s="230">
        <f>G96*(1+L96/100)</f>
        <v>0</v>
      </c>
      <c r="N96" s="223">
        <v>5.0000000000000001E-4</v>
      </c>
      <c r="O96" s="223">
        <f>ROUND(E96*N96,5)</f>
        <v>6.2950000000000006E-2</v>
      </c>
      <c r="P96" s="223">
        <v>0</v>
      </c>
      <c r="Q96" s="223">
        <f>ROUND(E96*P96,5)</f>
        <v>0</v>
      </c>
      <c r="R96" s="223"/>
      <c r="S96" s="223"/>
      <c r="T96" s="224">
        <v>0</v>
      </c>
      <c r="U96" s="223">
        <f>ROUND(E96*T96,2)</f>
        <v>0</v>
      </c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135</v>
      </c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5">
      <c r="A97" s="214">
        <v>76</v>
      </c>
      <c r="B97" s="220" t="s">
        <v>274</v>
      </c>
      <c r="C97" s="263" t="s">
        <v>275</v>
      </c>
      <c r="D97" s="222" t="s">
        <v>0</v>
      </c>
      <c r="E97" s="228">
        <v>0.89</v>
      </c>
      <c r="F97" s="230">
        <f>H97+J97</f>
        <v>0</v>
      </c>
      <c r="G97" s="230">
        <f>ROUND(E97*F97,2)</f>
        <v>0</v>
      </c>
      <c r="H97" s="231"/>
      <c r="I97" s="230">
        <f>ROUND(E97*H97,2)</f>
        <v>0</v>
      </c>
      <c r="J97" s="231"/>
      <c r="K97" s="230">
        <f>ROUND(E97*J97,2)</f>
        <v>0</v>
      </c>
      <c r="L97" s="230">
        <v>21</v>
      </c>
      <c r="M97" s="230">
        <f>G97*(1+L97/100)</f>
        <v>0</v>
      </c>
      <c r="N97" s="223">
        <v>0</v>
      </c>
      <c r="O97" s="223">
        <f>ROUND(E97*N97,5)</f>
        <v>0</v>
      </c>
      <c r="P97" s="223">
        <v>0</v>
      </c>
      <c r="Q97" s="223">
        <f>ROUND(E97*P97,5)</f>
        <v>0</v>
      </c>
      <c r="R97" s="223"/>
      <c r="S97" s="223"/>
      <c r="T97" s="224">
        <v>0</v>
      </c>
      <c r="U97" s="223">
        <f>ROUND(E97*T97,2)</f>
        <v>0</v>
      </c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120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x14ac:dyDescent="0.25">
      <c r="A98" s="215" t="s">
        <v>115</v>
      </c>
      <c r="B98" s="221" t="s">
        <v>84</v>
      </c>
      <c r="C98" s="264" t="s">
        <v>85</v>
      </c>
      <c r="D98" s="225"/>
      <c r="E98" s="229"/>
      <c r="F98" s="232"/>
      <c r="G98" s="232">
        <f>SUMIF(AE99:AE101,"&lt;&gt;NOR",G99:G101)</f>
        <v>0</v>
      </c>
      <c r="H98" s="232"/>
      <c r="I98" s="232">
        <f>SUM(I99:I101)</f>
        <v>0</v>
      </c>
      <c r="J98" s="232"/>
      <c r="K98" s="232">
        <f>SUM(K99:K101)</f>
        <v>0</v>
      </c>
      <c r="L98" s="232"/>
      <c r="M98" s="232">
        <f>SUM(M99:M101)</f>
        <v>0</v>
      </c>
      <c r="N98" s="226"/>
      <c r="O98" s="226">
        <f>SUM(O99:O101)</f>
        <v>2.5887600000000002</v>
      </c>
      <c r="P98" s="226"/>
      <c r="Q98" s="226">
        <f>SUM(Q99:Q101)</f>
        <v>0</v>
      </c>
      <c r="R98" s="226"/>
      <c r="S98" s="226"/>
      <c r="T98" s="227"/>
      <c r="U98" s="226">
        <f>SUM(U99:U101)</f>
        <v>113.76</v>
      </c>
      <c r="AE98" t="s">
        <v>116</v>
      </c>
    </row>
    <row r="99" spans="1:60" outlineLevel="1" x14ac:dyDescent="0.25">
      <c r="A99" s="214">
        <v>77</v>
      </c>
      <c r="B99" s="220" t="s">
        <v>276</v>
      </c>
      <c r="C99" s="263" t="s">
        <v>277</v>
      </c>
      <c r="D99" s="222" t="s">
        <v>119</v>
      </c>
      <c r="E99" s="228">
        <v>105.86</v>
      </c>
      <c r="F99" s="230">
        <f>H99+J99</f>
        <v>0</v>
      </c>
      <c r="G99" s="230">
        <f>ROUND(E99*F99,2)</f>
        <v>0</v>
      </c>
      <c r="H99" s="231"/>
      <c r="I99" s="230">
        <f>ROUND(E99*H99,2)</f>
        <v>0</v>
      </c>
      <c r="J99" s="231"/>
      <c r="K99" s="230">
        <f>ROUND(E99*J99,2)</f>
        <v>0</v>
      </c>
      <c r="L99" s="230">
        <v>21</v>
      </c>
      <c r="M99" s="230">
        <f>G99*(1+L99/100)</f>
        <v>0</v>
      </c>
      <c r="N99" s="223">
        <v>5.0299999999999997E-3</v>
      </c>
      <c r="O99" s="223">
        <f>ROUND(E99*N99,5)</f>
        <v>0.53247999999999995</v>
      </c>
      <c r="P99" s="223">
        <v>0</v>
      </c>
      <c r="Q99" s="223">
        <f>ROUND(E99*P99,5)</f>
        <v>0</v>
      </c>
      <c r="R99" s="223"/>
      <c r="S99" s="223"/>
      <c r="T99" s="224">
        <v>1.0746</v>
      </c>
      <c r="U99" s="223">
        <f>ROUND(E99*T99,2)</f>
        <v>113.76</v>
      </c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120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5">
      <c r="A100" s="214">
        <v>78</v>
      </c>
      <c r="B100" s="220" t="s">
        <v>278</v>
      </c>
      <c r="C100" s="263" t="s">
        <v>279</v>
      </c>
      <c r="D100" s="222" t="s">
        <v>119</v>
      </c>
      <c r="E100" s="228">
        <v>111.15</v>
      </c>
      <c r="F100" s="230">
        <f>H100+J100</f>
        <v>0</v>
      </c>
      <c r="G100" s="230">
        <f>ROUND(E100*F100,2)</f>
        <v>0</v>
      </c>
      <c r="H100" s="231"/>
      <c r="I100" s="230">
        <f>ROUND(E100*H100,2)</f>
        <v>0</v>
      </c>
      <c r="J100" s="231"/>
      <c r="K100" s="230">
        <f>ROUND(E100*J100,2)</f>
        <v>0</v>
      </c>
      <c r="L100" s="230">
        <v>21</v>
      </c>
      <c r="M100" s="230">
        <f>G100*(1+L100/100)</f>
        <v>0</v>
      </c>
      <c r="N100" s="223">
        <v>1.8499999999999999E-2</v>
      </c>
      <c r="O100" s="223">
        <f>ROUND(E100*N100,5)</f>
        <v>2.0562800000000001</v>
      </c>
      <c r="P100" s="223">
        <v>0</v>
      </c>
      <c r="Q100" s="223">
        <f>ROUND(E100*P100,5)</f>
        <v>0</v>
      </c>
      <c r="R100" s="223"/>
      <c r="S100" s="223"/>
      <c r="T100" s="224">
        <v>0</v>
      </c>
      <c r="U100" s="223">
        <f>ROUND(E100*T100,2)</f>
        <v>0</v>
      </c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135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5">
      <c r="A101" s="214">
        <v>79</v>
      </c>
      <c r="B101" s="220" t="s">
        <v>280</v>
      </c>
      <c r="C101" s="263" t="s">
        <v>281</v>
      </c>
      <c r="D101" s="222" t="s">
        <v>0</v>
      </c>
      <c r="E101" s="228">
        <v>4.6500000000000004</v>
      </c>
      <c r="F101" s="230">
        <f>H101+J101</f>
        <v>0</v>
      </c>
      <c r="G101" s="230">
        <f>ROUND(E101*F101,2)</f>
        <v>0</v>
      </c>
      <c r="H101" s="231"/>
      <c r="I101" s="230">
        <f>ROUND(E101*H101,2)</f>
        <v>0</v>
      </c>
      <c r="J101" s="231"/>
      <c r="K101" s="230">
        <f>ROUND(E101*J101,2)</f>
        <v>0</v>
      </c>
      <c r="L101" s="230">
        <v>21</v>
      </c>
      <c r="M101" s="230">
        <f>G101*(1+L101/100)</f>
        <v>0</v>
      </c>
      <c r="N101" s="223">
        <v>0</v>
      </c>
      <c r="O101" s="223">
        <f>ROUND(E101*N101,5)</f>
        <v>0</v>
      </c>
      <c r="P101" s="223">
        <v>0</v>
      </c>
      <c r="Q101" s="223">
        <f>ROUND(E101*P101,5)</f>
        <v>0</v>
      </c>
      <c r="R101" s="223"/>
      <c r="S101" s="223"/>
      <c r="T101" s="224">
        <v>0</v>
      </c>
      <c r="U101" s="223">
        <f>ROUND(E101*T101,2)</f>
        <v>0</v>
      </c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120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x14ac:dyDescent="0.25">
      <c r="A102" s="215" t="s">
        <v>115</v>
      </c>
      <c r="B102" s="221" t="s">
        <v>86</v>
      </c>
      <c r="C102" s="264" t="s">
        <v>87</v>
      </c>
      <c r="D102" s="225"/>
      <c r="E102" s="229"/>
      <c r="F102" s="232"/>
      <c r="G102" s="232">
        <f>SUMIF(AE103:AE106,"&lt;&gt;NOR",G103:G106)</f>
        <v>0</v>
      </c>
      <c r="H102" s="232"/>
      <c r="I102" s="232">
        <f>SUM(I103:I106)</f>
        <v>0</v>
      </c>
      <c r="J102" s="232"/>
      <c r="K102" s="232">
        <f>SUM(K103:K106)</f>
        <v>0</v>
      </c>
      <c r="L102" s="232"/>
      <c r="M102" s="232">
        <f>SUM(M103:M106)</f>
        <v>0</v>
      </c>
      <c r="N102" s="226"/>
      <c r="O102" s="226">
        <f>SUM(O103:O106)</f>
        <v>0.10153999999999999</v>
      </c>
      <c r="P102" s="226"/>
      <c r="Q102" s="226">
        <f>SUM(Q103:Q106)</f>
        <v>0</v>
      </c>
      <c r="R102" s="226"/>
      <c r="S102" s="226"/>
      <c r="T102" s="227"/>
      <c r="U102" s="226">
        <f>SUM(U103:U106)</f>
        <v>72.64</v>
      </c>
      <c r="AE102" t="s">
        <v>116</v>
      </c>
    </row>
    <row r="103" spans="1:60" outlineLevel="1" x14ac:dyDescent="0.25">
      <c r="A103" s="214">
        <v>80</v>
      </c>
      <c r="B103" s="220" t="s">
        <v>282</v>
      </c>
      <c r="C103" s="263" t="s">
        <v>283</v>
      </c>
      <c r="D103" s="222" t="s">
        <v>119</v>
      </c>
      <c r="E103" s="228">
        <v>483.5</v>
      </c>
      <c r="F103" s="230">
        <f>H103+J103</f>
        <v>0</v>
      </c>
      <c r="G103" s="230">
        <f>ROUND(E103*F103,2)</f>
        <v>0</v>
      </c>
      <c r="H103" s="231"/>
      <c r="I103" s="230">
        <f>ROUND(E103*H103,2)</f>
        <v>0</v>
      </c>
      <c r="J103" s="231"/>
      <c r="K103" s="230">
        <f>ROUND(E103*J103,2)</f>
        <v>0</v>
      </c>
      <c r="L103" s="230">
        <v>21</v>
      </c>
      <c r="M103" s="230">
        <f>G103*(1+L103/100)</f>
        <v>0</v>
      </c>
      <c r="N103" s="223">
        <v>0</v>
      </c>
      <c r="O103" s="223">
        <f>ROUND(E103*N103,5)</f>
        <v>0</v>
      </c>
      <c r="P103" s="223">
        <v>0</v>
      </c>
      <c r="Q103" s="223">
        <f>ROUND(E103*P103,5)</f>
        <v>0</v>
      </c>
      <c r="R103" s="223"/>
      <c r="S103" s="223"/>
      <c r="T103" s="224">
        <v>7.0000000000000001E-3</v>
      </c>
      <c r="U103" s="223">
        <f>ROUND(E103*T103,2)</f>
        <v>3.38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120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5">
      <c r="A104" s="214">
        <v>81</v>
      </c>
      <c r="B104" s="220" t="s">
        <v>284</v>
      </c>
      <c r="C104" s="263" t="s">
        <v>285</v>
      </c>
      <c r="D104" s="222" t="s">
        <v>119</v>
      </c>
      <c r="E104" s="228">
        <v>148</v>
      </c>
      <c r="F104" s="230">
        <f>H104+J104</f>
        <v>0</v>
      </c>
      <c r="G104" s="230">
        <f>ROUND(E104*F104,2)</f>
        <v>0</v>
      </c>
      <c r="H104" s="231"/>
      <c r="I104" s="230">
        <f>ROUND(E104*H104,2)</f>
        <v>0</v>
      </c>
      <c r="J104" s="231"/>
      <c r="K104" s="230">
        <f>ROUND(E104*J104,2)</f>
        <v>0</v>
      </c>
      <c r="L104" s="230">
        <v>21</v>
      </c>
      <c r="M104" s="230">
        <f>G104*(1+L104/100)</f>
        <v>0</v>
      </c>
      <c r="N104" s="223">
        <v>0</v>
      </c>
      <c r="O104" s="223">
        <f>ROUND(E104*N104,5)</f>
        <v>0</v>
      </c>
      <c r="P104" s="223">
        <v>0</v>
      </c>
      <c r="Q104" s="223">
        <f>ROUND(E104*P104,5)</f>
        <v>0</v>
      </c>
      <c r="R104" s="223"/>
      <c r="S104" s="223"/>
      <c r="T104" s="224">
        <v>2.9000000000000001E-2</v>
      </c>
      <c r="U104" s="223">
        <f>ROUND(E104*T104,2)</f>
        <v>4.29</v>
      </c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120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5">
      <c r="A105" s="214">
        <v>82</v>
      </c>
      <c r="B105" s="220" t="s">
        <v>286</v>
      </c>
      <c r="C105" s="263" t="s">
        <v>287</v>
      </c>
      <c r="D105" s="222" t="s">
        <v>119</v>
      </c>
      <c r="E105" s="228">
        <v>483.5</v>
      </c>
      <c r="F105" s="230">
        <f>H105+J105</f>
        <v>0</v>
      </c>
      <c r="G105" s="230">
        <f>ROUND(E105*F105,2)</f>
        <v>0</v>
      </c>
      <c r="H105" s="231"/>
      <c r="I105" s="230">
        <f>ROUND(E105*H105,2)</f>
        <v>0</v>
      </c>
      <c r="J105" s="231"/>
      <c r="K105" s="230">
        <f>ROUND(E105*J105,2)</f>
        <v>0</v>
      </c>
      <c r="L105" s="230">
        <v>21</v>
      </c>
      <c r="M105" s="230">
        <f>G105*(1+L105/100)</f>
        <v>0</v>
      </c>
      <c r="N105" s="223">
        <v>6.9999999999999994E-5</v>
      </c>
      <c r="O105" s="223">
        <f>ROUND(E105*N105,5)</f>
        <v>3.3849999999999998E-2</v>
      </c>
      <c r="P105" s="223">
        <v>0</v>
      </c>
      <c r="Q105" s="223">
        <f>ROUND(E105*P105,5)</f>
        <v>0</v>
      </c>
      <c r="R105" s="223"/>
      <c r="S105" s="223"/>
      <c r="T105" s="224">
        <v>3.2480000000000002E-2</v>
      </c>
      <c r="U105" s="223">
        <f>ROUND(E105*T105,2)</f>
        <v>15.7</v>
      </c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120</v>
      </c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5">
      <c r="A106" s="241">
        <v>83</v>
      </c>
      <c r="B106" s="242" t="s">
        <v>288</v>
      </c>
      <c r="C106" s="265" t="s">
        <v>289</v>
      </c>
      <c r="D106" s="243" t="s">
        <v>119</v>
      </c>
      <c r="E106" s="244">
        <v>483.5</v>
      </c>
      <c r="F106" s="245">
        <f>H106+J106</f>
        <v>0</v>
      </c>
      <c r="G106" s="245">
        <f>ROUND(E106*F106,2)</f>
        <v>0</v>
      </c>
      <c r="H106" s="246"/>
      <c r="I106" s="245">
        <f>ROUND(E106*H106,2)</f>
        <v>0</v>
      </c>
      <c r="J106" s="246"/>
      <c r="K106" s="245">
        <f>ROUND(E106*J106,2)</f>
        <v>0</v>
      </c>
      <c r="L106" s="245">
        <v>21</v>
      </c>
      <c r="M106" s="245">
        <f>G106*(1+L106/100)</f>
        <v>0</v>
      </c>
      <c r="N106" s="247">
        <v>1.3999999999999999E-4</v>
      </c>
      <c r="O106" s="247">
        <f>ROUND(E106*N106,5)</f>
        <v>6.769E-2</v>
      </c>
      <c r="P106" s="247">
        <v>0</v>
      </c>
      <c r="Q106" s="247">
        <f>ROUND(E106*P106,5)</f>
        <v>0</v>
      </c>
      <c r="R106" s="247"/>
      <c r="S106" s="247"/>
      <c r="T106" s="248">
        <v>0.10191</v>
      </c>
      <c r="U106" s="247">
        <f>ROUND(E106*T106,2)</f>
        <v>49.27</v>
      </c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120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x14ac:dyDescent="0.25">
      <c r="A107" s="6"/>
      <c r="B107" s="7" t="s">
        <v>290</v>
      </c>
      <c r="C107" s="266" t="s">
        <v>290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AC107">
        <v>12</v>
      </c>
      <c r="AD107">
        <v>21</v>
      </c>
    </row>
    <row r="108" spans="1:60" x14ac:dyDescent="0.25">
      <c r="A108" s="249"/>
      <c r="B108" s="250" t="s">
        <v>28</v>
      </c>
      <c r="C108" s="267" t="s">
        <v>290</v>
      </c>
      <c r="D108" s="251"/>
      <c r="E108" s="251"/>
      <c r="F108" s="251"/>
      <c r="G108" s="262">
        <f>G8+G11+G15+G18+G21+G26+G36+G38+G41+G46+G54+G57+G81+G87+G98+G102</f>
        <v>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AC108">
        <f>SUMIF(L7:L106,AC107,G7:G106)</f>
        <v>0</v>
      </c>
      <c r="AD108">
        <f>SUMIF(L7:L106,AD107,G7:G106)</f>
        <v>0</v>
      </c>
      <c r="AE108" t="s">
        <v>291</v>
      </c>
    </row>
    <row r="109" spans="1:60" x14ac:dyDescent="0.25">
      <c r="A109" s="6"/>
      <c r="B109" s="7" t="s">
        <v>290</v>
      </c>
      <c r="C109" s="266" t="s">
        <v>290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60" x14ac:dyDescent="0.25">
      <c r="A110" s="6"/>
      <c r="B110" s="7" t="s">
        <v>290</v>
      </c>
      <c r="C110" s="266" t="s">
        <v>290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60" x14ac:dyDescent="0.25">
      <c r="A111" s="252" t="s">
        <v>292</v>
      </c>
      <c r="B111" s="252"/>
      <c r="C111" s="26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60" x14ac:dyDescent="0.25">
      <c r="A112" s="253"/>
      <c r="B112" s="254"/>
      <c r="C112" s="269"/>
      <c r="D112" s="254"/>
      <c r="E112" s="254"/>
      <c r="F112" s="254"/>
      <c r="G112" s="25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AE112" t="s">
        <v>293</v>
      </c>
    </row>
    <row r="113" spans="1:31" x14ac:dyDescent="0.25">
      <c r="A113" s="256"/>
      <c r="B113" s="257"/>
      <c r="C113" s="270"/>
      <c r="D113" s="257"/>
      <c r="E113" s="257"/>
      <c r="F113" s="257"/>
      <c r="G113" s="25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 x14ac:dyDescent="0.25">
      <c r="A114" s="256"/>
      <c r="B114" s="257"/>
      <c r="C114" s="270"/>
      <c r="D114" s="257"/>
      <c r="E114" s="257"/>
      <c r="F114" s="257"/>
      <c r="G114" s="25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31" x14ac:dyDescent="0.25">
      <c r="A115" s="256"/>
      <c r="B115" s="257"/>
      <c r="C115" s="270"/>
      <c r="D115" s="257"/>
      <c r="E115" s="257"/>
      <c r="F115" s="257"/>
      <c r="G115" s="25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31" x14ac:dyDescent="0.25">
      <c r="A116" s="259"/>
      <c r="B116" s="260"/>
      <c r="C116" s="271"/>
      <c r="D116" s="260"/>
      <c r="E116" s="260"/>
      <c r="F116" s="260"/>
      <c r="G116" s="26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31" x14ac:dyDescent="0.25">
      <c r="A117" s="6"/>
      <c r="B117" s="7" t="s">
        <v>290</v>
      </c>
      <c r="C117" s="266" t="s">
        <v>290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31" x14ac:dyDescent="0.25">
      <c r="C118" s="272"/>
      <c r="AE118" t="s">
        <v>294</v>
      </c>
    </row>
  </sheetData>
  <mergeCells count="6">
    <mergeCell ref="A1:G1"/>
    <mergeCell ref="C2:G2"/>
    <mergeCell ref="C3:G3"/>
    <mergeCell ref="C4:G4"/>
    <mergeCell ref="A111:C111"/>
    <mergeCell ref="A112:G116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Hruska</dc:creator>
  <cp:lastModifiedBy>Antonin Hruska</cp:lastModifiedBy>
  <cp:lastPrinted>2014-02-28T09:52:57Z</cp:lastPrinted>
  <dcterms:created xsi:type="dcterms:W3CDTF">2009-04-08T07:15:50Z</dcterms:created>
  <dcterms:modified xsi:type="dcterms:W3CDTF">2026-01-21T12:51:28Z</dcterms:modified>
</cp:coreProperties>
</file>