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 - Vedlejší rozpočtové ..." sheetId="2" r:id="rId2"/>
    <sheet name="SO 101.1 - Oprava ulice M..." sheetId="3" r:id="rId3"/>
    <sheet name="SO 101.2 - Oprava ulice M..." sheetId="4" r:id="rId4"/>
    <sheet name="SO 401 - Veřejné osvětlení" sheetId="5" r:id="rId5"/>
    <sheet name="SO 302 - Dešťová kanalizace" sheetId="6" r:id="rId6"/>
    <sheet name="SO 303 - Přípojky dešťové...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'00 - Vedlejší rozpočtové ...'!$C$85:$K$108</definedName>
    <definedName name="_xlnm.Print_Area" localSheetId="1">'00 - Vedlejší rozpočtové ...'!$C$4:$J$39,'00 - Vedlejší rozpočtové ...'!$C$45:$J$67,'00 - Vedlejší rozpočtové ...'!$C$73:$K$108</definedName>
    <definedName name="_xlnm.Print_Titles" localSheetId="1">'00 - Vedlejší rozpočtové ...'!$85:$85</definedName>
    <definedName name="_xlnm._FilterDatabase" localSheetId="2" hidden="1">'SO 101.1 - Oprava ulice M...'!$C$89:$K$253</definedName>
    <definedName name="_xlnm.Print_Area" localSheetId="2">'SO 101.1 - Oprava ulice M...'!$C$4:$J$39,'SO 101.1 - Oprava ulice M...'!$C$45:$J$71,'SO 101.1 - Oprava ulice M...'!$C$77:$K$253</definedName>
    <definedName name="_xlnm.Print_Titles" localSheetId="2">'SO 101.1 - Oprava ulice M...'!$89:$89</definedName>
    <definedName name="_xlnm._FilterDatabase" localSheetId="3" hidden="1">'SO 101.2 - Oprava ulice M...'!$C$87:$K$201</definedName>
    <definedName name="_xlnm.Print_Area" localSheetId="3">'SO 101.2 - Oprava ulice M...'!$C$4:$J$39,'SO 101.2 - Oprava ulice M...'!$C$45:$J$69,'SO 101.2 - Oprava ulice M...'!$C$75:$K$201</definedName>
    <definedName name="_xlnm.Print_Titles" localSheetId="3">'SO 101.2 - Oprava ulice M...'!$87:$87</definedName>
    <definedName name="_xlnm._FilterDatabase" localSheetId="4" hidden="1">'SO 401 - Veřejné osvětlení'!$C$87:$K$166</definedName>
    <definedName name="_xlnm.Print_Area" localSheetId="4">'SO 401 - Veřejné osvětlení'!$C$4:$J$39,'SO 401 - Veřejné osvětlení'!$C$45:$J$69,'SO 401 - Veřejné osvětlení'!$C$75:$K$166</definedName>
    <definedName name="_xlnm.Print_Titles" localSheetId="4">'SO 401 - Veřejné osvětlení'!$87:$87</definedName>
    <definedName name="_xlnm._FilterDatabase" localSheetId="5" hidden="1">'SO 302 - Dešťová kanalizace'!$C$83:$K$244</definedName>
    <definedName name="_xlnm.Print_Area" localSheetId="5">'SO 302 - Dešťová kanalizace'!$C$4:$J$39,'SO 302 - Dešťová kanalizace'!$C$45:$J$65,'SO 302 - Dešťová kanalizace'!$C$71:$K$244</definedName>
    <definedName name="_xlnm.Print_Titles" localSheetId="5">'SO 302 - Dešťová kanalizace'!$83:$83</definedName>
    <definedName name="_xlnm._FilterDatabase" localSheetId="6" hidden="1">'SO 303 - Přípojky dešťové...'!$C$85:$K$238</definedName>
    <definedName name="_xlnm.Print_Area" localSheetId="6">'SO 303 - Přípojky dešťové...'!$C$4:$J$39,'SO 303 - Přípojky dešťové...'!$C$45:$J$67,'SO 303 - Přípojky dešťové...'!$C$73:$K$238</definedName>
    <definedName name="_xlnm.Print_Titles" localSheetId="6">'SO 303 - Přípojky dešťové...'!$85:$85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1"/>
  <c r="BH221"/>
  <c r="BG221"/>
  <c r="BF221"/>
  <c r="T221"/>
  <c r="R221"/>
  <c r="P221"/>
  <c r="BI219"/>
  <c r="BH219"/>
  <c r="BG219"/>
  <c r="BF219"/>
  <c r="T219"/>
  <c r="R219"/>
  <c r="P219"/>
  <c r="BI215"/>
  <c r="BH215"/>
  <c r="BG215"/>
  <c r="BF215"/>
  <c r="T215"/>
  <c r="T214"/>
  <c r="R215"/>
  <c r="R214"/>
  <c r="P215"/>
  <c r="P214"/>
  <c r="BI208"/>
  <c r="BH208"/>
  <c r="BG208"/>
  <c r="BF208"/>
  <c r="T208"/>
  <c r="R208"/>
  <c r="P208"/>
  <c r="BI202"/>
  <c r="BH202"/>
  <c r="BG202"/>
  <c r="BF202"/>
  <c r="T202"/>
  <c r="R202"/>
  <c r="P202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71"/>
  <c r="BH171"/>
  <c r="BG171"/>
  <c r="BF171"/>
  <c r="T171"/>
  <c r="R171"/>
  <c r="P171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5"/>
  <c r="BH145"/>
  <c r="BG145"/>
  <c r="BF145"/>
  <c r="T145"/>
  <c r="R145"/>
  <c r="P145"/>
  <c r="BI141"/>
  <c r="BH141"/>
  <c r="BG141"/>
  <c r="BF141"/>
  <c r="T141"/>
  <c r="R141"/>
  <c r="P141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52"/>
  <c r="E7"/>
  <c r="E76"/>
  <c i="6" r="J37"/>
  <c r="J36"/>
  <c i="1" r="AY59"/>
  <c i="6" r="J35"/>
  <c i="1" r="AX59"/>
  <c i="6" r="BI243"/>
  <c r="BH243"/>
  <c r="BG243"/>
  <c r="BF243"/>
  <c r="T243"/>
  <c r="T242"/>
  <c r="R243"/>
  <c r="R242"/>
  <c r="P243"/>
  <c r="P242"/>
  <c r="BI236"/>
  <c r="BH236"/>
  <c r="BG236"/>
  <c r="BF236"/>
  <c r="T236"/>
  <c r="R236"/>
  <c r="P236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08"/>
  <c r="BH208"/>
  <c r="BG208"/>
  <c r="BF208"/>
  <c r="T208"/>
  <c r="R208"/>
  <c r="P208"/>
  <c r="BI203"/>
  <c r="BH203"/>
  <c r="BG203"/>
  <c r="BF203"/>
  <c r="T203"/>
  <c r="R203"/>
  <c r="P203"/>
  <c r="BI199"/>
  <c r="BH199"/>
  <c r="BG199"/>
  <c r="BF199"/>
  <c r="T199"/>
  <c r="R199"/>
  <c r="P199"/>
  <c r="BI198"/>
  <c r="BH198"/>
  <c r="BG198"/>
  <c r="BF198"/>
  <c r="T198"/>
  <c r="R198"/>
  <c r="P198"/>
  <c r="BI194"/>
  <c r="BH194"/>
  <c r="BG194"/>
  <c r="BF194"/>
  <c r="T194"/>
  <c r="R194"/>
  <c r="P194"/>
  <c r="BI191"/>
  <c r="BH191"/>
  <c r="BG191"/>
  <c r="BF191"/>
  <c r="T191"/>
  <c r="R191"/>
  <c r="P191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3"/>
  <c r="BH173"/>
  <c r="BG173"/>
  <c r="BF173"/>
  <c r="T173"/>
  <c r="R173"/>
  <c r="P173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T162"/>
  <c r="R163"/>
  <c r="R162"/>
  <c r="P163"/>
  <c r="P162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52"/>
  <c r="E7"/>
  <c r="E74"/>
  <c i="5" r="J37"/>
  <c r="J36"/>
  <c i="1" r="AY58"/>
  <c i="5" r="J35"/>
  <c i="1" r="AX58"/>
  <c i="5" r="BI166"/>
  <c r="BH166"/>
  <c r="BG166"/>
  <c r="BF166"/>
  <c r="T166"/>
  <c r="T165"/>
  <c r="R166"/>
  <c r="R165"/>
  <c r="P166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T134"/>
  <c r="R135"/>
  <c r="R134"/>
  <c r="P135"/>
  <c r="P134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T102"/>
  <c r="R103"/>
  <c r="R102"/>
  <c r="P103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0"/>
  <c r="BH90"/>
  <c r="BG90"/>
  <c r="BF90"/>
  <c r="T90"/>
  <c r="T89"/>
  <c r="R90"/>
  <c r="R89"/>
  <c r="P90"/>
  <c r="P89"/>
  <c r="F82"/>
  <c r="E80"/>
  <c r="F52"/>
  <c r="E50"/>
  <c r="J24"/>
  <c r="E24"/>
  <c r="J85"/>
  <c r="J23"/>
  <c r="J21"/>
  <c r="E21"/>
  <c r="J84"/>
  <c r="J20"/>
  <c r="J18"/>
  <c r="E18"/>
  <c r="F85"/>
  <c r="J17"/>
  <c r="J15"/>
  <c r="E15"/>
  <c r="F84"/>
  <c r="J14"/>
  <c r="J12"/>
  <c r="J52"/>
  <c r="E7"/>
  <c r="E78"/>
  <c i="4" r="J37"/>
  <c r="J36"/>
  <c i="1" r="AY57"/>
  <c i="4" r="J35"/>
  <c i="1" r="AX57"/>
  <c i="4" r="BI200"/>
  <c r="BH200"/>
  <c r="BG200"/>
  <c r="BF200"/>
  <c r="T200"/>
  <c r="T199"/>
  <c r="R200"/>
  <c r="R199"/>
  <c r="P200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T185"/>
  <c r="R186"/>
  <c r="R185"/>
  <c r="P186"/>
  <c r="P185"/>
  <c r="BI183"/>
  <c r="BH183"/>
  <c r="BG183"/>
  <c r="BF183"/>
  <c r="T183"/>
  <c r="T182"/>
  <c r="R183"/>
  <c r="R182"/>
  <c r="P183"/>
  <c r="P182"/>
  <c r="BI181"/>
  <c r="BH181"/>
  <c r="BG181"/>
  <c r="BF181"/>
  <c r="T181"/>
  <c r="R181"/>
  <c r="P181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59"/>
  <c r="BH159"/>
  <c r="BG159"/>
  <c r="BF159"/>
  <c r="T159"/>
  <c r="R159"/>
  <c r="P159"/>
  <c r="BI157"/>
  <c r="BH157"/>
  <c r="BG157"/>
  <c r="BF157"/>
  <c r="T157"/>
  <c r="R157"/>
  <c r="P157"/>
  <c r="BI150"/>
  <c r="BH150"/>
  <c r="BG150"/>
  <c r="BF150"/>
  <c r="T150"/>
  <c r="R150"/>
  <c r="P150"/>
  <c r="BI148"/>
  <c r="BH148"/>
  <c r="BG148"/>
  <c r="BF148"/>
  <c r="T148"/>
  <c r="R148"/>
  <c r="P148"/>
  <c r="BI141"/>
  <c r="BH141"/>
  <c r="BG141"/>
  <c r="BF141"/>
  <c r="T141"/>
  <c r="R141"/>
  <c r="P141"/>
  <c r="BI130"/>
  <c r="BH130"/>
  <c r="BG130"/>
  <c r="BF130"/>
  <c r="T130"/>
  <c r="R130"/>
  <c r="P130"/>
  <c r="BI128"/>
  <c r="BH128"/>
  <c r="BG128"/>
  <c r="BF128"/>
  <c r="T128"/>
  <c r="T127"/>
  <c r="R128"/>
  <c r="R127"/>
  <c r="P128"/>
  <c r="P127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1"/>
  <c r="BH101"/>
  <c r="BG101"/>
  <c r="BF101"/>
  <c r="T101"/>
  <c r="R101"/>
  <c r="P101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4"/>
  <c r="F84"/>
  <c r="F82"/>
  <c r="E80"/>
  <c r="J54"/>
  <c r="F54"/>
  <c r="F52"/>
  <c r="E50"/>
  <c r="J24"/>
  <c r="E24"/>
  <c r="J55"/>
  <c r="J23"/>
  <c r="J18"/>
  <c r="E18"/>
  <c r="F85"/>
  <c r="J17"/>
  <c r="J12"/>
  <c r="J52"/>
  <c r="E7"/>
  <c r="E78"/>
  <c i="3" r="J37"/>
  <c r="J36"/>
  <c i="1" r="AY56"/>
  <c i="3" r="J35"/>
  <c i="1" r="AX56"/>
  <c i="3"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1"/>
  <c r="BH241"/>
  <c r="BG241"/>
  <c r="BF241"/>
  <c r="T241"/>
  <c r="T240"/>
  <c r="R241"/>
  <c r="R240"/>
  <c r="P241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68"/>
  <c r="BH168"/>
  <c r="BG168"/>
  <c r="BF168"/>
  <c r="T168"/>
  <c r="R168"/>
  <c r="P168"/>
  <c r="BI163"/>
  <c r="BH163"/>
  <c r="BG163"/>
  <c r="BF163"/>
  <c r="T163"/>
  <c r="T162"/>
  <c r="R163"/>
  <c r="R162"/>
  <c r="P163"/>
  <c r="P162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06"/>
  <c r="BH106"/>
  <c r="BG106"/>
  <c r="BF106"/>
  <c r="T106"/>
  <c r="R106"/>
  <c r="P106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J86"/>
  <c r="F86"/>
  <c r="F84"/>
  <c r="E82"/>
  <c r="J54"/>
  <c r="F54"/>
  <c r="F52"/>
  <c r="E50"/>
  <c r="J24"/>
  <c r="E24"/>
  <c r="J87"/>
  <c r="J23"/>
  <c r="J18"/>
  <c r="E18"/>
  <c r="F87"/>
  <c r="J17"/>
  <c r="J12"/>
  <c r="J52"/>
  <c r="E7"/>
  <c r="E80"/>
  <c i="2" r="J37"/>
  <c r="J36"/>
  <c i="1" r="AY55"/>
  <c i="2" r="J35"/>
  <c i="1" r="AX55"/>
  <c i="2" r="BI108"/>
  <c r="BH108"/>
  <c r="BG108"/>
  <c r="BF108"/>
  <c r="T108"/>
  <c r="T107"/>
  <c r="R108"/>
  <c r="R107"/>
  <c r="P108"/>
  <c r="P107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T101"/>
  <c r="R102"/>
  <c r="R101"/>
  <c r="P102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J82"/>
  <c r="F80"/>
  <c r="E78"/>
  <c r="J54"/>
  <c r="F52"/>
  <c r="E50"/>
  <c r="J24"/>
  <c r="E24"/>
  <c r="J55"/>
  <c r="J23"/>
  <c r="J18"/>
  <c r="E18"/>
  <c r="F83"/>
  <c r="J17"/>
  <c r="J15"/>
  <c r="E15"/>
  <c r="F54"/>
  <c r="J14"/>
  <c r="J12"/>
  <c r="J52"/>
  <c r="E7"/>
  <c r="E76"/>
  <c i="1" r="L50"/>
  <c r="AM50"/>
  <c r="AM49"/>
  <c r="L49"/>
  <c r="AM47"/>
  <c r="L47"/>
  <c r="L45"/>
  <c r="L44"/>
  <c i="7" r="J136"/>
  <c r="BK107"/>
  <c i="6" r="J224"/>
  <c r="J144"/>
  <c i="5" r="J125"/>
  <c r="BK115"/>
  <c r="J95"/>
  <c i="4" r="BK113"/>
  <c i="3" r="J234"/>
  <c r="J210"/>
  <c r="BK142"/>
  <c i="2" r="J108"/>
  <c i="7" r="BK215"/>
  <c r="BK194"/>
  <c r="BK183"/>
  <c r="BK172"/>
  <c r="J164"/>
  <c r="J160"/>
  <c r="J145"/>
  <c r="J107"/>
  <c i="6" r="BK198"/>
  <c r="BK111"/>
  <c i="5" r="BK156"/>
  <c r="BK143"/>
  <c r="J122"/>
  <c r="BK109"/>
  <c i="4" r="BK200"/>
  <c r="J175"/>
  <c r="J108"/>
  <c i="3" r="J249"/>
  <c r="BK219"/>
  <c r="J185"/>
  <c r="J152"/>
  <c r="J115"/>
  <c i="2" r="J106"/>
  <c i="7" r="BK208"/>
  <c i="6" r="BK243"/>
  <c r="BK213"/>
  <c r="BK144"/>
  <c i="5" r="J151"/>
  <c r="BK139"/>
  <c r="BK121"/>
  <c r="J105"/>
  <c r="J90"/>
  <c i="4" r="BK141"/>
  <c i="3" r="J232"/>
  <c r="BK193"/>
  <c r="J149"/>
  <c r="BK100"/>
  <c i="7" r="BK231"/>
  <c i="6" r="BK191"/>
  <c r="BK157"/>
  <c r="BK103"/>
  <c i="5" r="BK158"/>
  <c r="BK140"/>
  <c r="J94"/>
  <c i="4" r="BK188"/>
  <c r="BK128"/>
  <c i="3" r="J202"/>
  <c r="BK163"/>
  <c r="J132"/>
  <c i="2" r="J93"/>
  <c i="7" r="BK188"/>
  <c r="J183"/>
  <c r="J101"/>
  <c i="6" r="J217"/>
  <c r="J163"/>
  <c r="J111"/>
  <c i="5" r="J161"/>
  <c r="BK132"/>
  <c r="BK111"/>
  <c r="BK99"/>
  <c i="3" r="BK236"/>
  <c r="BK189"/>
  <c r="BK95"/>
  <c i="7" r="J228"/>
  <c i="6" r="BK228"/>
  <c r="J148"/>
  <c i="5" r="J163"/>
  <c r="J142"/>
  <c r="BK124"/>
  <c r="BK96"/>
  <c i="4" r="J171"/>
  <c i="3" r="J245"/>
  <c r="BK215"/>
  <c r="BK182"/>
  <c r="J106"/>
  <c i="2" r="BK91"/>
  <c i="7" r="BK141"/>
  <c r="J115"/>
  <c i="6" r="J208"/>
  <c r="BK153"/>
  <c r="BK99"/>
  <c i="5" r="J123"/>
  <c r="BK110"/>
  <c i="4" r="BK186"/>
  <c i="3" r="BK245"/>
  <c r="BK202"/>
  <c r="J146"/>
  <c i="2" r="BK102"/>
  <c i="7" r="J225"/>
  <c r="J202"/>
  <c r="J194"/>
  <c r="BK176"/>
  <c r="J171"/>
  <c r="J158"/>
  <c r="BK136"/>
  <c r="J97"/>
  <c i="6" r="BK215"/>
  <c r="J138"/>
  <c i="5" r="BK154"/>
  <c r="BK137"/>
  <c r="BK95"/>
  <c i="4" r="BK197"/>
  <c r="J168"/>
  <c i="3" r="BK232"/>
  <c r="J187"/>
  <c r="J154"/>
  <c r="J123"/>
  <c r="J95"/>
  <c i="1" r="AS54"/>
  <c i="6" r="J114"/>
  <c i="5" r="J158"/>
  <c r="BK142"/>
  <c r="J124"/>
  <c r="J112"/>
  <c i="4" r="BK157"/>
  <c i="3" r="BK220"/>
  <c r="J189"/>
  <c r="J130"/>
  <c r="J102"/>
  <c i="7" r="BK228"/>
  <c i="6" r="BK184"/>
  <c r="J129"/>
  <c i="5" r="BK166"/>
  <c r="J150"/>
  <c r="BK144"/>
  <c r="J118"/>
  <c i="4" r="BK193"/>
  <c r="BK166"/>
  <c r="BK111"/>
  <c i="3" r="BK229"/>
  <c r="BK195"/>
  <c r="BK146"/>
  <c i="2" r="BK104"/>
  <c i="7" r="J190"/>
  <c r="J132"/>
  <c r="BK97"/>
  <c i="6" r="J181"/>
  <c r="BK125"/>
  <c i="5" r="BK159"/>
  <c r="J129"/>
  <c r="J107"/>
  <c i="4" r="J166"/>
  <c r="J99"/>
  <c i="3" r="J180"/>
  <c r="J140"/>
  <c i="2" r="J99"/>
  <c i="7" r="J219"/>
  <c i="6" r="BK221"/>
  <c r="J173"/>
  <c r="BK91"/>
  <c i="5" r="J152"/>
  <c r="J135"/>
  <c r="J108"/>
  <c i="4" r="J148"/>
  <c r="BK95"/>
  <c i="3" r="BK213"/>
  <c r="BK140"/>
  <c i="2" r="BK98"/>
  <c i="7" r="J150"/>
  <c r="J119"/>
  <c r="BK89"/>
  <c i="6" r="J194"/>
  <c r="J133"/>
  <c i="5" r="BK135"/>
  <c r="BK107"/>
  <c i="4" r="J197"/>
  <c i="3" r="BK249"/>
  <c r="J219"/>
  <c r="J199"/>
  <c r="J121"/>
  <c i="7" r="BK234"/>
  <c r="J208"/>
  <c r="BK190"/>
  <c r="J184"/>
  <c r="J176"/>
  <c r="BK164"/>
  <c r="BK158"/>
  <c r="J141"/>
  <c r="J124"/>
  <c i="6" r="J222"/>
  <c r="J167"/>
  <c r="J125"/>
  <c i="5" r="BK155"/>
  <c r="J140"/>
  <c r="J121"/>
  <c r="J110"/>
  <c r="BK94"/>
  <c i="4" r="BK181"/>
  <c r="J113"/>
  <c i="3" r="J229"/>
  <c r="BK204"/>
  <c r="J176"/>
  <c r="J142"/>
  <c r="J113"/>
  <c i="2" r="BK94"/>
  <c i="7" r="BK202"/>
  <c i="6" r="BK224"/>
  <c r="BK133"/>
  <c r="J99"/>
  <c i="5" r="J143"/>
  <c r="J128"/>
  <c r="J119"/>
  <c r="J106"/>
  <c r="J99"/>
  <c i="4" r="BK116"/>
  <c i="3" r="J213"/>
  <c r="BK154"/>
  <c r="BK121"/>
  <c i="2" r="BK96"/>
  <c i="6" r="BK203"/>
  <c r="BK163"/>
  <c r="J117"/>
  <c i="5" r="J162"/>
  <c r="J146"/>
  <c r="J120"/>
  <c i="4" r="BK195"/>
  <c r="BK159"/>
  <c r="J95"/>
  <c i="3" r="J206"/>
  <c r="J168"/>
  <c r="J136"/>
  <c r="J93"/>
  <c i="7" r="BK237"/>
  <c r="BK184"/>
  <c r="BK112"/>
  <c i="6" r="J228"/>
  <c r="BK171"/>
  <c r="J95"/>
  <c i="5" r="BK145"/>
  <c r="BK118"/>
  <c r="BK101"/>
  <c i="4" r="J179"/>
  <c i="3" r="BK222"/>
  <c r="J178"/>
  <c r="BK130"/>
  <c i="7" r="J234"/>
  <c i="6" r="J243"/>
  <c r="BK181"/>
  <c r="BK107"/>
  <c i="5" r="J154"/>
  <c r="BK125"/>
  <c r="J98"/>
  <c i="4" r="BK190"/>
  <c r="BK108"/>
  <c i="3" r="J238"/>
  <c r="BK185"/>
  <c r="BK115"/>
  <c i="2" r="J95"/>
  <c i="7" r="BK145"/>
  <c r="BK124"/>
  <c r="BK101"/>
  <c i="6" r="BK199"/>
  <c r="BK129"/>
  <c i="5" r="J132"/>
  <c r="J96"/>
  <c i="4" r="J130"/>
  <c i="3" r="BK238"/>
  <c r="J208"/>
  <c r="J144"/>
  <c i="2" r="BK99"/>
  <c i="7" r="BK219"/>
  <c r="BK196"/>
  <c r="BK187"/>
  <c r="BK180"/>
  <c r="BK162"/>
  <c r="BK154"/>
  <c r="BK117"/>
  <c r="BK93"/>
  <c i="6" r="J171"/>
  <c r="J87"/>
  <c i="5" r="BK152"/>
  <c r="BK120"/>
  <c r="BK97"/>
  <c i="4" r="J186"/>
  <c r="J105"/>
  <c i="3" r="J236"/>
  <c r="J193"/>
  <c r="BK159"/>
  <c r="J118"/>
  <c i="2" r="J96"/>
  <c i="7" r="J196"/>
  <c i="6" r="J198"/>
  <c r="J142"/>
  <c i="5" r="BK161"/>
  <c r="BK149"/>
  <c r="BK129"/>
  <c r="J117"/>
  <c r="J103"/>
  <c i="4" r="J200"/>
  <c r="BK105"/>
  <c i="3" r="BK216"/>
  <c r="BK157"/>
  <c r="BK93"/>
  <c i="6" r="J199"/>
  <c r="J153"/>
  <c i="5" r="J164"/>
  <c r="J126"/>
  <c r="J114"/>
  <c i="4" r="J190"/>
  <c r="J150"/>
  <c r="BK91"/>
  <c i="3" r="BK224"/>
  <c r="BK180"/>
  <c r="J126"/>
  <c i="2" r="BK95"/>
  <c i="7" r="J237"/>
  <c r="BK181"/>
  <c r="BK115"/>
  <c i="6" r="BK236"/>
  <c r="BK178"/>
  <c r="BK138"/>
  <c i="5" r="J166"/>
  <c r="J137"/>
  <c r="J109"/>
  <c i="4" r="BK175"/>
  <c r="J128"/>
  <c i="3" r="J195"/>
  <c r="BK144"/>
  <c i="2" r="BK100"/>
  <c i="7" r="J221"/>
  <c i="6" r="J203"/>
  <c r="BK121"/>
  <c i="5" r="J156"/>
  <c r="J147"/>
  <c r="BK131"/>
  <c r="BK105"/>
  <c i="4" r="BK168"/>
  <c i="3" r="BK247"/>
  <c r="J220"/>
  <c r="BK187"/>
  <c r="J100"/>
  <c i="2" r="J89"/>
  <c i="7" r="J231"/>
  <c r="J128"/>
  <c r="J112"/>
  <c i="6" r="BK231"/>
  <c r="J184"/>
  <c r="BK87"/>
  <c i="5" r="BK119"/>
  <c r="J97"/>
  <c i="3" r="J247"/>
  <c r="J227"/>
  <c r="BK152"/>
  <c r="BK106"/>
  <c i="7" r="BK221"/>
  <c r="J197"/>
  <c r="J188"/>
  <c r="J181"/>
  <c r="J172"/>
  <c r="BK160"/>
  <c r="BK150"/>
  <c r="J104"/>
  <c i="6" r="J221"/>
  <c r="BK148"/>
  <c i="5" r="BK162"/>
  <c r="BK147"/>
  <c r="J111"/>
  <c r="BK103"/>
  <c i="4" r="J183"/>
  <c r="J141"/>
  <c r="J91"/>
  <c i="3" r="J222"/>
  <c r="BK178"/>
  <c r="BK136"/>
  <c r="BK102"/>
  <c i="2" r="BK93"/>
  <c i="7" r="BK197"/>
  <c i="6" r="BK222"/>
  <c r="BK167"/>
  <c r="J107"/>
  <c i="5" r="BK146"/>
  <c r="BK123"/>
  <c r="J113"/>
  <c r="BK93"/>
  <c i="4" r="BK179"/>
  <c r="BK99"/>
  <c i="3" r="BK206"/>
  <c r="J182"/>
  <c r="BK113"/>
  <c i="2" r="J100"/>
  <c i="6" r="BK217"/>
  <c r="J178"/>
  <c r="J121"/>
  <c i="5" r="BK163"/>
  <c r="BK148"/>
  <c r="BK128"/>
  <c r="J115"/>
  <c i="4" r="BK171"/>
  <c r="BK130"/>
  <c i="3" r="J252"/>
  <c r="J216"/>
  <c r="J191"/>
  <c r="J159"/>
  <c r="J98"/>
  <c i="2" r="BK89"/>
  <c i="7" r="J186"/>
  <c r="BK119"/>
  <c r="J89"/>
  <c i="6" r="BK142"/>
  <c i="5" r="BK164"/>
  <c r="BK126"/>
  <c r="BK108"/>
  <c i="4" r="J188"/>
  <c r="BK150"/>
  <c i="3" r="BK210"/>
  <c r="BK132"/>
  <c i="2" r="J94"/>
  <c i="6" r="J236"/>
  <c r="BK194"/>
  <c r="BK114"/>
  <c i="5" r="J159"/>
  <c r="BK150"/>
  <c r="J139"/>
  <c r="BK100"/>
  <c i="4" r="J195"/>
  <c r="J111"/>
  <c i="3" r="J241"/>
  <c r="J204"/>
  <c r="BK176"/>
  <c i="2" r="BK108"/>
  <c i="7" r="BK132"/>
  <c r="BK104"/>
  <c i="6" r="J213"/>
  <c r="BK173"/>
  <c i="5" r="J145"/>
  <c r="BK117"/>
  <c r="BK98"/>
  <c i="4" r="BK183"/>
  <c i="3" r="BK241"/>
  <c r="J215"/>
  <c r="BK191"/>
  <c r="BK98"/>
  <c i="2" r="J90"/>
  <c i="7" r="J215"/>
  <c r="BK186"/>
  <c r="J180"/>
  <c r="BK171"/>
  <c r="J162"/>
  <c r="J154"/>
  <c r="BK128"/>
  <c i="6" r="J230"/>
  <c r="J157"/>
  <c i="5" r="J160"/>
  <c r="J148"/>
  <c r="BK112"/>
  <c r="BK106"/>
  <c i="4" r="J157"/>
  <c r="BK101"/>
  <c i="3" r="BK208"/>
  <c r="J163"/>
  <c r="BK126"/>
  <c i="2" r="J98"/>
  <c r="BK90"/>
  <c i="6" r="J231"/>
  <c r="J191"/>
  <c r="BK117"/>
  <c i="5" r="BK160"/>
  <c r="J131"/>
  <c r="BK114"/>
  <c r="J101"/>
  <c i="4" r="J193"/>
  <c i="3" r="BK252"/>
  <c r="BK199"/>
  <c r="BK123"/>
  <c i="2" r="J104"/>
  <c i="6" r="BK230"/>
  <c r="BK161"/>
  <c r="BK95"/>
  <c i="5" r="J149"/>
  <c r="J141"/>
  <c r="J100"/>
  <c i="4" r="J181"/>
  <c r="BK148"/>
  <c r="J101"/>
  <c i="3" r="BK234"/>
  <c r="J196"/>
  <c r="BK149"/>
  <c r="BK118"/>
  <c i="2" r="J91"/>
  <c i="7" r="J187"/>
  <c r="J117"/>
  <c r="J93"/>
  <c i="6" r="BK208"/>
  <c r="J91"/>
  <c i="5" r="J144"/>
  <c r="BK113"/>
  <c r="J93"/>
  <c i="4" r="J159"/>
  <c i="3" r="BK227"/>
  <c r="BK168"/>
  <c i="2" r="J102"/>
  <c i="7" r="BK225"/>
  <c i="6" r="J215"/>
  <c r="J161"/>
  <c r="J103"/>
  <c i="5" r="J155"/>
  <c r="BK151"/>
  <c r="BK141"/>
  <c r="BK122"/>
  <c r="BK90"/>
  <c i="4" r="J116"/>
  <c i="3" r="J224"/>
  <c r="BK196"/>
  <c r="J157"/>
  <c i="2" r="BK106"/>
  <c l="1" r="R88"/>
  <c r="T92"/>
  <c r="R103"/>
  <c i="3" r="P92"/>
  <c r="P148"/>
  <c r="BK184"/>
  <c r="J184"/>
  <c r="J65"/>
  <c r="R194"/>
  <c i="4" r="P90"/>
  <c r="P129"/>
  <c r="T170"/>
  <c r="BK187"/>
  <c r="J187"/>
  <c r="J67"/>
  <c i="5" r="BK92"/>
  <c r="J92"/>
  <c r="J61"/>
  <c r="R104"/>
  <c r="T116"/>
  <c r="T136"/>
  <c i="7" r="R88"/>
  <c r="BK149"/>
  <c r="J149"/>
  <c r="J62"/>
  <c r="P159"/>
  <c r="T159"/>
  <c i="2" r="T88"/>
  <c r="R97"/>
  <c r="T103"/>
  <c i="3" r="R148"/>
  <c r="R167"/>
  <c r="T194"/>
  <c r="T244"/>
  <c r="T243"/>
  <c i="4" r="T90"/>
  <c r="P170"/>
  <c r="T187"/>
  <c i="5" r="P92"/>
  <c r="BK116"/>
  <c r="J116"/>
  <c r="J64"/>
  <c r="BK157"/>
  <c r="J157"/>
  <c r="J67"/>
  <c i="6" r="T166"/>
  <c r="T86"/>
  <c r="T85"/>
  <c r="T84"/>
  <c i="7" r="BK218"/>
  <c r="J218"/>
  <c r="J66"/>
  <c i="2" r="P92"/>
  <c r="T97"/>
  <c r="P103"/>
  <c i="3" r="BK92"/>
  <c r="J92"/>
  <c r="J61"/>
  <c r="T148"/>
  <c r="T167"/>
  <c r="R184"/>
  <c r="R226"/>
  <c r="BK244"/>
  <c r="BK243"/>
  <c r="J243"/>
  <c r="J69"/>
  <c i="4" r="BK90"/>
  <c r="J90"/>
  <c r="J61"/>
  <c r="R129"/>
  <c r="P187"/>
  <c i="5" r="P104"/>
  <c r="R116"/>
  <c r="R136"/>
  <c i="7" r="T88"/>
  <c r="P149"/>
  <c r="R149"/>
  <c r="T149"/>
  <c i="2" r="BK92"/>
  <c r="J92"/>
  <c r="J62"/>
  <c r="P97"/>
  <c r="BK103"/>
  <c r="J103"/>
  <c r="J65"/>
  <c i="3" r="T92"/>
  <c r="P184"/>
  <c r="T184"/>
  <c r="BK226"/>
  <c r="J226"/>
  <c r="J67"/>
  <c r="P244"/>
  <c r="P243"/>
  <c i="4" r="R90"/>
  <c r="BK170"/>
  <c r="J170"/>
  <c r="J64"/>
  <c i="5" r="R92"/>
  <c r="P116"/>
  <c r="T157"/>
  <c i="7" r="P218"/>
  <c r="P217"/>
  <c i="2" r="BK88"/>
  <c r="R92"/>
  <c i="3" r="R92"/>
  <c r="R91"/>
  <c r="P167"/>
  <c r="P194"/>
  <c r="P226"/>
  <c r="R244"/>
  <c r="R243"/>
  <c i="4" r="BK129"/>
  <c r="J129"/>
  <c r="J63"/>
  <c r="R170"/>
  <c i="5" r="BK104"/>
  <c r="J104"/>
  <c r="J63"/>
  <c r="P136"/>
  <c r="R157"/>
  <c i="6" r="R166"/>
  <c r="R86"/>
  <c r="R85"/>
  <c r="R84"/>
  <c i="7" r="R159"/>
  <c r="R218"/>
  <c r="R217"/>
  <c i="2" r="P88"/>
  <c r="P87"/>
  <c r="P86"/>
  <c i="1" r="AU55"/>
  <c i="2" r="BK97"/>
  <c r="J97"/>
  <c r="J63"/>
  <c i="3" r="BK148"/>
  <c r="J148"/>
  <c r="J62"/>
  <c r="BK167"/>
  <c r="J167"/>
  <c r="J64"/>
  <c r="BK194"/>
  <c r="J194"/>
  <c r="J66"/>
  <c r="T226"/>
  <c i="4" r="T129"/>
  <c r="R187"/>
  <c i="5" r="T92"/>
  <c r="T104"/>
  <c r="BK136"/>
  <c r="J136"/>
  <c r="J66"/>
  <c r="P157"/>
  <c i="6" r="BK166"/>
  <c r="J166"/>
  <c r="J63"/>
  <c r="P166"/>
  <c r="P86"/>
  <c r="P85"/>
  <c r="P84"/>
  <c i="1" r="AU59"/>
  <c i="7" r="BK88"/>
  <c r="P88"/>
  <c r="P87"/>
  <c r="P86"/>
  <c i="1" r="AU60"/>
  <c i="7" r="BK159"/>
  <c r="J159"/>
  <c r="J63"/>
  <c r="T218"/>
  <c r="T217"/>
  <c i="2" r="F82"/>
  <c r="BE93"/>
  <c r="BE94"/>
  <c r="BE96"/>
  <c r="BE104"/>
  <c i="3" r="E48"/>
  <c r="BE102"/>
  <c r="BE113"/>
  <c r="BE136"/>
  <c r="BE146"/>
  <c r="BE159"/>
  <c r="BE168"/>
  <c r="BE180"/>
  <c r="BE210"/>
  <c r="BE238"/>
  <c i="4" r="J82"/>
  <c r="J85"/>
  <c r="BE91"/>
  <c r="BE101"/>
  <c r="BE105"/>
  <c r="BE175"/>
  <c r="BE200"/>
  <c r="BK199"/>
  <c r="J199"/>
  <c r="J68"/>
  <c i="5" r="E48"/>
  <c r="J54"/>
  <c r="J82"/>
  <c r="BE95"/>
  <c r="BE103"/>
  <c r="BE111"/>
  <c r="BE121"/>
  <c r="BE140"/>
  <c r="BE146"/>
  <c r="BE162"/>
  <c r="BE163"/>
  <c r="BE166"/>
  <c i="6" r="BE87"/>
  <c r="BE144"/>
  <c r="BE157"/>
  <c r="BE178"/>
  <c r="BE191"/>
  <c r="BE199"/>
  <c r="BE217"/>
  <c r="BE222"/>
  <c r="BE243"/>
  <c i="7" r="BE228"/>
  <c r="BE234"/>
  <c r="BK214"/>
  <c r="J214"/>
  <c r="J64"/>
  <c i="2" r="E48"/>
  <c r="J80"/>
  <c r="J83"/>
  <c r="BE90"/>
  <c r="BE91"/>
  <c i="3" r="J84"/>
  <c r="BE121"/>
  <c r="BE142"/>
  <c r="BE152"/>
  <c r="BE163"/>
  <c r="BE176"/>
  <c r="BE185"/>
  <c r="BE187"/>
  <c r="BE208"/>
  <c r="BE216"/>
  <c r="BE224"/>
  <c i="4" r="E48"/>
  <c r="BE95"/>
  <c r="BE113"/>
  <c r="BE148"/>
  <c r="BE157"/>
  <c r="BE183"/>
  <c i="5" r="F54"/>
  <c r="J55"/>
  <c r="BE90"/>
  <c r="BE96"/>
  <c r="BE97"/>
  <c r="BE98"/>
  <c r="BE105"/>
  <c r="BE106"/>
  <c r="BE110"/>
  <c r="BE112"/>
  <c r="BE128"/>
  <c r="BE141"/>
  <c r="BE150"/>
  <c r="BE154"/>
  <c r="BE155"/>
  <c r="BK89"/>
  <c r="J89"/>
  <c r="J60"/>
  <c r="BK165"/>
  <c r="J165"/>
  <c r="J68"/>
  <c i="6" r="E48"/>
  <c r="BE117"/>
  <c r="BE148"/>
  <c r="BE161"/>
  <c r="BE173"/>
  <c r="BE215"/>
  <c r="BE231"/>
  <c i="7" r="E48"/>
  <c r="BE104"/>
  <c r="BE107"/>
  <c r="BE112"/>
  <c r="BE117"/>
  <c r="BE119"/>
  <c r="BE132"/>
  <c r="BE180"/>
  <c r="BE183"/>
  <c r="BE187"/>
  <c i="2" r="F55"/>
  <c r="BE99"/>
  <c r="BE100"/>
  <c r="BE108"/>
  <c i="3" r="BE115"/>
  <c r="BE144"/>
  <c r="BE154"/>
  <c r="BE178"/>
  <c r="BE189"/>
  <c r="BE193"/>
  <c r="BE199"/>
  <c r="BE215"/>
  <c r="BE222"/>
  <c r="BE232"/>
  <c r="BE249"/>
  <c i="4" r="F55"/>
  <c r="BE99"/>
  <c r="BE108"/>
  <c r="BE141"/>
  <c r="BE179"/>
  <c r="BE186"/>
  <c i="5" r="F55"/>
  <c r="BE93"/>
  <c r="BE99"/>
  <c r="BE101"/>
  <c r="BE107"/>
  <c r="BE113"/>
  <c r="BE117"/>
  <c r="BE123"/>
  <c r="BE125"/>
  <c r="BE135"/>
  <c r="BE139"/>
  <c r="BE143"/>
  <c r="BE145"/>
  <c r="BE147"/>
  <c r="BE156"/>
  <c r="BE160"/>
  <c r="BE164"/>
  <c r="BK134"/>
  <c r="J134"/>
  <c r="J65"/>
  <c i="6" r="J78"/>
  <c r="BE91"/>
  <c r="BE99"/>
  <c r="BE114"/>
  <c r="BE133"/>
  <c r="BE181"/>
  <c i="7" r="BE221"/>
  <c r="BE225"/>
  <c i="2" r="BE102"/>
  <c i="3" r="J55"/>
  <c r="BE98"/>
  <c r="BE126"/>
  <c r="BE191"/>
  <c r="BE195"/>
  <c r="BE196"/>
  <c r="BE204"/>
  <c r="BE219"/>
  <c r="BE229"/>
  <c r="BE234"/>
  <c r="BE245"/>
  <c r="BK162"/>
  <c r="J162"/>
  <c r="J63"/>
  <c r="BK240"/>
  <c r="J240"/>
  <c r="J68"/>
  <c i="4" r="BE130"/>
  <c r="BE150"/>
  <c r="BE168"/>
  <c r="BE188"/>
  <c r="BE190"/>
  <c r="BE197"/>
  <c r="BK127"/>
  <c r="J127"/>
  <c r="J62"/>
  <c r="BK182"/>
  <c r="J182"/>
  <c r="J65"/>
  <c r="BK185"/>
  <c r="J185"/>
  <c r="J66"/>
  <c i="5" r="BE100"/>
  <c r="BE109"/>
  <c r="BE115"/>
  <c r="BE120"/>
  <c r="BE122"/>
  <c r="BE126"/>
  <c r="BE132"/>
  <c r="BE137"/>
  <c r="BE148"/>
  <c r="BE152"/>
  <c r="BK102"/>
  <c r="J102"/>
  <c r="J62"/>
  <c i="6" r="F55"/>
  <c r="BE111"/>
  <c r="BE129"/>
  <c r="BE138"/>
  <c r="BE184"/>
  <c r="BE221"/>
  <c r="BE224"/>
  <c r="BE236"/>
  <c i="7" r="BE197"/>
  <c r="BE237"/>
  <c i="2" r="BE89"/>
  <c r="BE95"/>
  <c r="BK101"/>
  <c r="J101"/>
  <c r="J64"/>
  <c i="3" r="F55"/>
  <c r="BE93"/>
  <c r="BE100"/>
  <c r="BE106"/>
  <c r="BE130"/>
  <c r="BE132"/>
  <c r="BE157"/>
  <c r="BE202"/>
  <c r="BE206"/>
  <c r="BE220"/>
  <c r="BE227"/>
  <c r="BE241"/>
  <c r="BE247"/>
  <c i="4" r="BE111"/>
  <c r="BE116"/>
  <c r="BE128"/>
  <c r="BE166"/>
  <c i="5" r="BE108"/>
  <c r="BE119"/>
  <c r="BE142"/>
  <c r="BE144"/>
  <c r="BE149"/>
  <c r="BE151"/>
  <c r="BE158"/>
  <c r="BE159"/>
  <c r="BE161"/>
  <c i="6" r="BE103"/>
  <c r="BE107"/>
  <c r="BE153"/>
  <c r="BE163"/>
  <c r="BE194"/>
  <c r="BE208"/>
  <c r="BE213"/>
  <c r="BK86"/>
  <c r="J86"/>
  <c r="J61"/>
  <c r="BK162"/>
  <c r="J162"/>
  <c r="J62"/>
  <c i="7" r="F55"/>
  <c r="J80"/>
  <c r="BE124"/>
  <c r="BE141"/>
  <c r="BE145"/>
  <c r="BE150"/>
  <c r="BE154"/>
  <c r="BE158"/>
  <c r="BE160"/>
  <c r="BE162"/>
  <c r="BE164"/>
  <c r="BE171"/>
  <c r="BE172"/>
  <c r="BE176"/>
  <c r="BE181"/>
  <c r="BE184"/>
  <c r="BE186"/>
  <c r="BE188"/>
  <c r="BE190"/>
  <c r="BE194"/>
  <c r="BE196"/>
  <c r="BE202"/>
  <c r="BE208"/>
  <c r="BE215"/>
  <c r="BE219"/>
  <c r="BE231"/>
  <c i="2" r="BE98"/>
  <c r="BE106"/>
  <c r="BK107"/>
  <c r="J107"/>
  <c r="J66"/>
  <c i="3" r="BE95"/>
  <c r="BE118"/>
  <c r="BE123"/>
  <c r="BE140"/>
  <c r="BE149"/>
  <c r="BE182"/>
  <c r="BE213"/>
  <c r="BE236"/>
  <c r="BE252"/>
  <c i="4" r="BE159"/>
  <c r="BE171"/>
  <c r="BE181"/>
  <c r="BE193"/>
  <c r="BE195"/>
  <c i="5" r="BE94"/>
  <c r="BE114"/>
  <c r="BE118"/>
  <c r="BE124"/>
  <c r="BE129"/>
  <c r="BE131"/>
  <c i="6" r="BE95"/>
  <c r="BE121"/>
  <c r="BE125"/>
  <c r="BE142"/>
  <c r="BE167"/>
  <c r="BE171"/>
  <c r="BE198"/>
  <c r="BE203"/>
  <c r="BE228"/>
  <c r="BE230"/>
  <c r="BK242"/>
  <c r="J242"/>
  <c r="J64"/>
  <c i="7" r="BE89"/>
  <c r="BE93"/>
  <c r="BE97"/>
  <c r="BE101"/>
  <c r="BE115"/>
  <c r="BE128"/>
  <c r="BE136"/>
  <c i="5" r="F35"/>
  <c i="1" r="BB58"/>
  <c i="3" r="F36"/>
  <c i="1" r="BC56"/>
  <c i="4" r="F35"/>
  <c i="1" r="BB57"/>
  <c i="4" r="J34"/>
  <c i="1" r="AW57"/>
  <c i="6" r="F35"/>
  <c i="1" r="BB59"/>
  <c i="4" r="F36"/>
  <c i="1" r="BC57"/>
  <c i="2" r="F35"/>
  <c i="1" r="BB55"/>
  <c i="5" r="F34"/>
  <c i="1" r="BA58"/>
  <c i="2" r="F36"/>
  <c i="1" r="BC55"/>
  <c i="7" r="F36"/>
  <c i="1" r="BC60"/>
  <c i="7" r="F34"/>
  <c i="1" r="BA60"/>
  <c i="4" r="F37"/>
  <c i="1" r="BD57"/>
  <c i="7" r="F37"/>
  <c i="1" r="BD60"/>
  <c i="3" r="J34"/>
  <c i="1" r="AW56"/>
  <c i="6" r="F34"/>
  <c i="1" r="BA59"/>
  <c i="5" r="J34"/>
  <c i="1" r="AW58"/>
  <c i="3" r="F35"/>
  <c i="1" r="BB56"/>
  <c i="5" r="F36"/>
  <c i="1" r="BC58"/>
  <c i="6" r="F36"/>
  <c i="1" r="BC59"/>
  <c i="3" r="F37"/>
  <c i="1" r="BD56"/>
  <c i="4" r="F34"/>
  <c i="1" r="BA57"/>
  <c i="3" r="F34"/>
  <c i="1" r="BA56"/>
  <c i="2" r="F34"/>
  <c i="1" r="BA55"/>
  <c i="7" r="J34"/>
  <c i="1" r="AW60"/>
  <c i="2" r="J34"/>
  <c i="1" r="AW55"/>
  <c i="2" r="F37"/>
  <c i="1" r="BD55"/>
  <c i="6" r="J34"/>
  <c i="1" r="AW59"/>
  <c i="6" r="F37"/>
  <c i="1" r="BD59"/>
  <c i="5" r="F37"/>
  <c i="1" r="BD58"/>
  <c i="7" r="F35"/>
  <c i="1" r="BB60"/>
  <c i="5" l="1" r="T88"/>
  <c r="R88"/>
  <c i="7" r="R87"/>
  <c r="R86"/>
  <c i="5" r="P88"/>
  <c i="1" r="AU58"/>
  <c i="3" r="P91"/>
  <c r="P90"/>
  <c i="1" r="AU56"/>
  <c i="3" r="R90"/>
  <c i="2" r="BK87"/>
  <c r="J87"/>
  <c r="J60"/>
  <c i="4" r="R89"/>
  <c r="R88"/>
  <c i="3" r="T91"/>
  <c r="T90"/>
  <c i="7" r="T87"/>
  <c r="T86"/>
  <c i="4" r="T89"/>
  <c r="T88"/>
  <c i="2" r="T87"/>
  <c r="T86"/>
  <c i="7" r="BK87"/>
  <c r="J87"/>
  <c r="J60"/>
  <c i="2" r="R87"/>
  <c r="R86"/>
  <c i="4" r="P89"/>
  <c r="P88"/>
  <c i="1" r="AU57"/>
  <c i="3" r="J244"/>
  <c r="J70"/>
  <c r="BK91"/>
  <c r="J91"/>
  <c r="J60"/>
  <c i="6" r="BK85"/>
  <c r="J85"/>
  <c r="J60"/>
  <c i="2" r="J88"/>
  <c r="J61"/>
  <c i="5" r="BK88"/>
  <c r="J88"/>
  <c r="J59"/>
  <c i="7" r="J88"/>
  <c r="J61"/>
  <c r="BK217"/>
  <c r="J217"/>
  <c r="J65"/>
  <c i="4" r="BK89"/>
  <c r="J89"/>
  <c r="J60"/>
  <c i="3" r="F33"/>
  <c i="1" r="AZ56"/>
  <c i="2" r="F33"/>
  <c i="1" r="AZ55"/>
  <c r="AU54"/>
  <c r="BD54"/>
  <c r="W33"/>
  <c i="4" r="J33"/>
  <c i="1" r="AV57"/>
  <c r="AT57"/>
  <c i="7" r="F33"/>
  <c i="1" r="AZ60"/>
  <c i="2" r="J33"/>
  <c i="1" r="AV55"/>
  <c r="AT55"/>
  <c i="3" r="J33"/>
  <c i="1" r="AV56"/>
  <c r="AT56"/>
  <c i="7" r="J33"/>
  <c i="1" r="AV60"/>
  <c r="AT60"/>
  <c r="BC54"/>
  <c r="W32"/>
  <c i="5" r="J33"/>
  <c i="1" r="AV58"/>
  <c r="AT58"/>
  <c i="5" r="F33"/>
  <c i="1" r="AZ58"/>
  <c i="4" r="F33"/>
  <c i="1" r="AZ57"/>
  <c i="6" r="F33"/>
  <c i="1" r="AZ59"/>
  <c r="BA54"/>
  <c r="W30"/>
  <c r="BB54"/>
  <c r="W31"/>
  <c i="6" r="J33"/>
  <c i="1" r="AV59"/>
  <c r="AT59"/>
  <c i="2" l="1" r="BK86"/>
  <c r="J86"/>
  <c r="J59"/>
  <c i="4" r="BK88"/>
  <c r="J88"/>
  <c r="J59"/>
  <c i="6" r="BK84"/>
  <c r="J84"/>
  <c i="7" r="BK86"/>
  <c r="J86"/>
  <c r="J59"/>
  <c i="3" r="BK90"/>
  <c r="J90"/>
  <c r="J59"/>
  <c i="6" r="J30"/>
  <c i="1" r="AG59"/>
  <c r="AN59"/>
  <c i="5" r="J30"/>
  <c i="1" r="AG58"/>
  <c r="AN58"/>
  <c r="AZ54"/>
  <c r="W29"/>
  <c r="AX54"/>
  <c r="AW54"/>
  <c r="AK30"/>
  <c r="AY54"/>
  <c i="6" l="1" r="J39"/>
  <c r="J59"/>
  <c i="5" r="J39"/>
  <c i="2" r="J30"/>
  <c i="1" r="AG55"/>
  <c r="AN55"/>
  <c r="AV54"/>
  <c r="AK29"/>
  <c i="3" r="J30"/>
  <c i="1" r="AG56"/>
  <c r="AN56"/>
  <c i="7" r="J30"/>
  <c i="1" r="AG60"/>
  <c r="AN60"/>
  <c i="4" r="J30"/>
  <c i="1" r="AG57"/>
  <c r="AN57"/>
  <c i="3" l="1" r="J39"/>
  <c i="4" r="J39"/>
  <c i="7" r="J39"/>
  <c i="2" r="J39"/>
  <c i="1"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<sst xmlns="http://schemas.openxmlformats.org/spreadsheetml/2006/main">
  <si>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</si>
  <si>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</si>
  <si>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</si>
  <si>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</si>
  <si>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</si>
  <si>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{9542fb51-bdae-4e4e-aaba-eb24a65f1e6c}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</si>
  <si>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</si>
  <si>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</si>
  <si>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</si>
  <si>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</si>
  <si>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</si>
  <si>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</si>
  <si>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</si>
  <si>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</si>
  <si>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</si>
  <si>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</si>
  <si>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</si>
  <si>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Jáchymov - oprava ulice Mathesiova</t>
  </si>
  <si>
    <t>KSO:</t>
  </si>
  <si>
    <t/>
  </si>
  <si>
    <t>CC-CZ:</t>
  </si>
  <si>
    <t>Místo:</t>
  </si>
  <si>
    <t>Město Jáchymov</t>
  </si>
  <si>
    <t>Datum:</t>
  </si>
  <si>
    <t>29. 5. 2025</t>
  </si>
  <si>
    <t>Zadavatel:</t>
  </si>
  <si>
    <t>IČ:</t>
  </si>
  <si>
    <t>DIČ:</t>
  </si>
  <si>
    <t>Účastník:</t>
  </si>
  <si>
    <t>Vyplň údaj</t>
  </si>
  <si>
    <t>Projektant:</t>
  </si>
  <si>
    <t>Ing. Jiří Oboznenko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</si>
  <si>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</si>
  <si>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</si>
  <si>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</si>
  <si>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</si>
  <si>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</si>
  <si>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</si>
  <si>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</si>
  <si>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</si>
  <si>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</si>
  <si>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</si>
  <si>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</si>
  <si>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</si>
  <si>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</si>
  <si>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</si>
  <si>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</si>
  <si>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</si>
  <si>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</si>
  <si>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</si>
  <si>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</si>
  <si>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</si>
  <si>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</si>
  <si>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</si>
  <si>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</si>
  <si>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</si>
  <si>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</si>
  <si>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</si>
  <si>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</si>
  <si>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</si>
  <si>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</si>
  <si>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</si>
  <si>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</si>
  <si>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</si>
  <si>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</si>
  <si>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</si>
  <si>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</si>
  <si>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</si>
  <si>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</si>
  <si>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</si>
  <si>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</si>
  <si>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</si>
  <si>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</si>
  <si>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</si>
  <si>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</si>
  <si>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</si>
  <si>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Vedlejší rozpočtové náklady</t>
  </si>
  <si>
    <t>STA</t>
  </si>
  <si>
    <t>1</t>
  </si>
  <si>
    <t>{7a318f18-6dbe-49e3-9ff2-17ec33e105ba}</t>
  </si>
  <si>
    <t>2</t>
  </si>
  <si>
    <t>SO 101.1</t>
  </si>
  <si>
    <t>Oprava ulice Mathesiova - Silnice</t>
  </si>
  <si>
    <t>{39e51da6-82e8-4320-8047-ebb194b0e900}</t>
  </si>
  <si>
    <t>SO 101.2</t>
  </si>
  <si>
    <t>Oprava ulice Mathesiova - Chodník</t>
  </si>
  <si>
    <t>{521284fc-8877-4adc-8bac-77444e7be201}</t>
  </si>
  <si>
    <t>SO 401</t>
  </si>
  <si>
    <t>Veřejné osvětlení</t>
  </si>
  <si>
    <t>{d18ff0a1-c27b-44d3-b380-18b93961a810}</t>
  </si>
  <si>
    <t>SO 302</t>
  </si>
  <si>
    <t>Dešťová kanalizace</t>
  </si>
  <si>
    <t>{24d2b562-ee0d-44cc-898d-28b9c49ee986}</t>
  </si>
  <si>
    <t>SO 303</t>
  </si>
  <si>
    <t>Přípojky dešťové kanalizace</t>
  </si>
  <si>
    <t>{f188ad12-cc49-490d-afcd-9b83dcc96269}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</si>
  <si>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</si>
  <si>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</si>
  <si>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</si>
  <si>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</si>
  <si>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</si>
  <si>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</si>
  <si>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</si>
  <si>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</si>
  <si>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</si>
  <si>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</si>
  <si>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</si>
  <si>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</si>
  <si>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</si>
  <si>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</si>
  <si>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</si>
  <si>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</si>
  <si>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</si>
  <si>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</si>
  <si>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</si>
  <si>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</si>
  <si>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</si>
  <si>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</si>
  <si>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</si>
  <si>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</si>
  <si>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</si>
  <si>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</si>
  <si>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</si>
  <si>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</si>
  <si>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</si>
  <si>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</si>
  <si>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</si>
  <si>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zeměměřičské a projektové práce</t>
  </si>
  <si>
    <t>K</t>
  </si>
  <si>
    <t>012002000/R</t>
  </si>
  <si>
    <t>Geodetické práce - před výstavbou, při výstavbě, po výstavbě vč. vyhotovení protokolů, geometrických plánů, apod.</t>
  </si>
  <si>
    <t>soubor</t>
  </si>
  <si>
    <t>1024</t>
  </si>
  <si>
    <t>997870365</t>
  </si>
  <si>
    <t>012164000/R</t>
  </si>
  <si>
    <t>Vytyčení a zaměření inženýrských sítí</t>
  </si>
  <si>
    <t>1368508123</t>
  </si>
  <si>
    <t>3</t>
  </si>
  <si>
    <t>013254000/R</t>
  </si>
  <si>
    <t>Dokumentace skutečného provedení stavby - 3x pare v listinné podobě,+ 1x na CD/USB nosiči</t>
  </si>
  <si>
    <t>899158247</t>
  </si>
  <si>
    <t>VRN3</t>
  </si>
  <si>
    <t>Zařízení staveniště</t>
  </si>
  <si>
    <t>4</t>
  </si>
  <si>
    <t>030001000/R</t>
  </si>
  <si>
    <t>Zařízení staveniště - montáž, pronájem a demontáž buněk, WC, skladů, rozvaděčů, apod.</t>
  </si>
  <si>
    <t>166222091</t>
  </si>
  <si>
    <t>033203000/R</t>
  </si>
  <si>
    <t>Připojení staveniště na inženýrské sítě + náklady na energie - voda, elektro, kanalizace, benzín/nafta, apod.</t>
  </si>
  <si>
    <t>-17500109</t>
  </si>
  <si>
    <t>6</t>
  </si>
  <si>
    <t>034002000/R</t>
  </si>
  <si>
    <t>Zabezpečení staveniště - např. oplocení, kamery, strážný, PCO, apod.</t>
  </si>
  <si>
    <t>1574102314</t>
  </si>
  <si>
    <t>7</t>
  </si>
  <si>
    <t>034503000/R</t>
  </si>
  <si>
    <t>Informační tabule na staveništi - spec. dle investora</t>
  </si>
  <si>
    <t>-436026488</t>
  </si>
  <si>
    <t>VRN4</t>
  </si>
  <si>
    <t>Inženýrská činnost</t>
  </si>
  <si>
    <t>8</t>
  </si>
  <si>
    <t>043154000/R</t>
  </si>
  <si>
    <t>Statická zatěžkávací zkouška</t>
  </si>
  <si>
    <t>kus</t>
  </si>
  <si>
    <t>-1229362596</t>
  </si>
  <si>
    <t>9</t>
  </si>
  <si>
    <t>045303000/R</t>
  </si>
  <si>
    <t>Koordinační a kompletační činnost</t>
  </si>
  <si>
    <t>-1849417754</t>
  </si>
  <si>
    <t>10</t>
  </si>
  <si>
    <t>049002000/R</t>
  </si>
  <si>
    <t>Zpracování veškerých dokladů potřebných k předání díla a kolaudaci (revize, posudky, čestná prohlášení, atesty, apod...)</t>
  </si>
  <si>
    <t>1719527248</t>
  </si>
  <si>
    <t>VRN5</t>
  </si>
  <si>
    <t>Finanční náklady</t>
  </si>
  <si>
    <t>11</t>
  </si>
  <si>
    <t>053002000/R</t>
  </si>
  <si>
    <t>Poplatky - náklady na zábor</t>
  </si>
  <si>
    <t>953816640</t>
  </si>
  <si>
    <t>VRN7</t>
  </si>
  <si>
    <t>Provozní vlivy</t>
  </si>
  <si>
    <t>072103000</t>
  </si>
  <si>
    <t>Silniční provoz - projednání DIO a zajištění DIR</t>
  </si>
  <si>
    <t>CS ÚRS 2025 01</t>
  </si>
  <si>
    <t>-180596399</t>
  </si>
  <si>
    <t>Online PSC</t>
  </si>
  <si>
    <t>https://podminky.urs.cz/item/CS_URS_2025_01/072103000</t>
  </si>
  <si>
    <t>13</t>
  </si>
  <si>
    <t>072203000/R</t>
  </si>
  <si>
    <t>Silniční provoz - zajištění DIO (dopravní značení) - montáž, pronájem, demontáž přechodného dopravního značení</t>
  </si>
  <si>
    <t>1822975701</t>
  </si>
  <si>
    <t>VRN9</t>
  </si>
  <si>
    <t>Ostatní náklady</t>
  </si>
  <si>
    <t>14</t>
  </si>
  <si>
    <t>091803000/R</t>
  </si>
  <si>
    <t>Splnění požadavků BOZP na staveništi vč. případného vypracování plánu</t>
  </si>
  <si>
    <t>-1240699590</t>
  </si>
  <si>
    <t>SO 101.1 - Oprava ulice Mathesiova - Silnice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</si>
  <si>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</si>
  <si>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</si>
  <si>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</si>
  <si>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</si>
  <si>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</si>
  <si>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</si>
  <si>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</si>
  <si>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</si>
  <si>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</si>
  <si>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</si>
  <si>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</si>
  <si>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>HSV</t>
  </si>
  <si>
    <t>Práce a dodávky HSV</t>
  </si>
  <si>
    <t>Zemní práce</t>
  </si>
  <si>
    <t>113107335</t>
  </si>
  <si>
    <t>Odstranění podkladů nebo krytů strojně plochy jednotlivě do 50 m2 s přemístěním hmot na skládku na vzdálenost do 3 m nebo s naložením na dopravní prostředek z betonu vyztuženého sítěmi, o tl. vrstvy do 100 mm</t>
  </si>
  <si>
    <t>m2</t>
  </si>
  <si>
    <t>-56674868</t>
  </si>
  <si>
    <t>https://podminky.urs.cz/item/CS_URS_2025_01/113107335</t>
  </si>
  <si>
    <t>113154538</t>
  </si>
  <si>
    <t>Frézování živičného podkladu nebo krytu s naložením hmot na dopravní prostředek plochy přes 500 do 2 000 m2 pruhu šířky do 1 m, tloušťky vrstvy 100 mm</t>
  </si>
  <si>
    <t>-695588937</t>
  </si>
  <si>
    <t>https://podminky.urs.cz/item/CS_URS_2025_01/113154538</t>
  </si>
  <si>
    <t>VV</t>
  </si>
  <si>
    <t>1610-461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</si>
  <si>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</si>
  <si>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</si>
  <si>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</si>
  <si>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-2135092628</t>
  </si>
  <si>
    <t>https://podminky.urs.cz/item/CS_URS_2025_01/113202111</t>
  </si>
  <si>
    <t>121151103</t>
  </si>
  <si>
    <t>Sejmutí ornice strojně při souvislé ploše do 100 m2, tl. vrstvy do 200 mm</t>
  </si>
  <si>
    <t>-268590749</t>
  </si>
  <si>
    <t>https://podminky.urs.cz/item/CS_URS_2025_01/121151103</t>
  </si>
  <si>
    <t>122251105</t>
  </si>
  <si>
    <t>Odkopávky a prokopávky nezapažené strojně v hornině třídy těžitelnosti I skupiny 3 přes 500 do 1 000 m3</t>
  </si>
  <si>
    <t>m3</t>
  </si>
  <si>
    <t>170467098</t>
  </si>
  <si>
    <t>https://podminky.urs.cz/item/CS_URS_2025_01/122251105</t>
  </si>
  <si>
    <t>Zemina a kamenivo z konstrukcí</t>
  </si>
  <si>
    <t>528-161,35</t>
  </si>
  <si>
    <t>132251104</t>
  </si>
  <si>
    <t>Hloubení nezapažených rýh šířky do 800 mm strojně s urovnáním dna do předepsaného profilu a spádu v hornině třídy těžitelnosti I skupiny 3 přes 100 m3</t>
  </si>
  <si>
    <t>522821294</t>
  </si>
  <si>
    <t>https://podminky.urs.cz/item/CS_URS_2025_01/132251104</t>
  </si>
  <si>
    <t>Trativody</t>
  </si>
  <si>
    <t>250*0,4*0,3</t>
  </si>
  <si>
    <t>Chránička</t>
  </si>
  <si>
    <t>210*0,6*1</t>
  </si>
  <si>
    <t>Součet</t>
  </si>
  <si>
    <t>139001101</t>
  </si>
  <si>
    <t>Příplatek k cenám hloubených vykopávek za ztížení vykopávky v blízkosti podzemního vedení nebo výbušnin pro jakoukoliv třídu horniny</t>
  </si>
  <si>
    <t>206490244</t>
  </si>
  <si>
    <t>https://podminky.urs.cz/item/CS_URS_2025_01/139001101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</si>
  <si>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</si>
  <si>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</si>
  <si>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99503090</t>
  </si>
  <si>
    <t>https://podminky.urs.cz/item/CS_URS_2025_01/162751117</t>
  </si>
  <si>
    <t>366,65+156-50,4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</si>
  <si>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</si>
  <si>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</si>
  <si>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-203931740</t>
  </si>
  <si>
    <t>https://podminky.urs.cz/item/CS_URS_2025_01/162751119</t>
  </si>
  <si>
    <t>472,25*7</t>
  </si>
  <si>
    <t>171251201</t>
  </si>
  <si>
    <t>Uložení sypaniny na skládky nebo meziskládky bez hutnění s upravením uložené sypaniny do předepsaného tvaru</t>
  </si>
  <si>
    <t>-1962269635</t>
  </si>
  <si>
    <t>https://podminky.urs.cz/item/CS_URS_2025_01/171251201</t>
  </si>
  <si>
    <t>171201231</t>
  </si>
  <si>
    <t>Poplatek za uložení stavebního odpadu na recyklační skládce (skládkovné) zeminy a kamení zatříděného do Katalogu odpadů pod kódem 17 05 04</t>
  </si>
  <si>
    <t>t</t>
  </si>
  <si>
    <t>1289473278</t>
  </si>
  <si>
    <t>https://podminky.urs.cz/item/CS_URS_2025_01/171201231</t>
  </si>
  <si>
    <t>472,25*1,8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</si>
  <si>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</si>
  <si>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</si>
  <si>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-422720068</t>
  </si>
  <si>
    <t>https://podminky.urs.cz/item/CS_URS_2025_01/175151101</t>
  </si>
  <si>
    <t>210*0,6*0,5</t>
  </si>
  <si>
    <t>M</t>
  </si>
  <si>
    <t>58341341</t>
  </si>
  <si>
    <t>kamenivo drcené drobné frakce 0/4</t>
  </si>
  <si>
    <t>2104936974</t>
  </si>
  <si>
    <t>63*2 'Přepočtené koeficientem množství</t>
  </si>
  <si>
    <t>174151101</t>
  </si>
  <si>
    <t>Zásyp sypaninou z jakékoliv horniny strojně s uložením výkopku ve vrstvách se zhutněním jam, šachet, rýh nebo kolem objektů v těchto vykopávkách</t>
  </si>
  <si>
    <t>1349060779</t>
  </si>
  <si>
    <t>https://podminky.urs.cz/item/CS_URS_2025_01/174151101</t>
  </si>
  <si>
    <t>210*0,6*0,4</t>
  </si>
  <si>
    <t>15</t>
  </si>
  <si>
    <t>181951112</t>
  </si>
  <si>
    <t>Úprava pláně vyrovnáním výškových rozdílů strojně v hornině třídy těžitelnosti I, skupiny 1 až 3 se zhutněním</t>
  </si>
  <si>
    <t>-704244367</t>
  </si>
  <si>
    <t>https://podminky.urs.cz/item/CS_URS_2025_01/181951112</t>
  </si>
  <si>
    <t>Asfaltový beton</t>
  </si>
  <si>
    <t>1060</t>
  </si>
  <si>
    <t>16</t>
  </si>
  <si>
    <t>181351003</t>
  </si>
  <si>
    <t>Rozprostření a urovnání ornice v rovině nebo ve svahu sklonu do 1:5 strojně při souvislé ploše do 100 m2, tl. vrstvy do 200 mm</t>
  </si>
  <si>
    <t>-1427620594</t>
  </si>
  <si>
    <t>https://podminky.urs.cz/item/CS_URS_2025_01/181351003</t>
  </si>
  <si>
    <t>17</t>
  </si>
  <si>
    <t>181411131</t>
  </si>
  <si>
    <t>Založení trávníku na půdě předem připravené plochy do 1000 m2 výsevem včetně utažení parkového v rovině nebo na svahu do 1:5</t>
  </si>
  <si>
    <t>-437999924</t>
  </si>
  <si>
    <t>https://podminky.urs.cz/item/CS_URS_2025_01/181411131</t>
  </si>
  <si>
    <t>18</t>
  </si>
  <si>
    <t>00572410</t>
  </si>
  <si>
    <t>osivo směs travní parková</t>
  </si>
  <si>
    <t>kg</t>
  </si>
  <si>
    <t>-2052869330</t>
  </si>
  <si>
    <t>20*0,02 'Přepočtené koeficientem množství</t>
  </si>
  <si>
    <t>19</t>
  </si>
  <si>
    <t>183403153</t>
  </si>
  <si>
    <t>Obdělání půdy hrabáním v rovině nebo na svahu do 1:5</t>
  </si>
  <si>
    <t>-157702619</t>
  </si>
  <si>
    <t>https://podminky.urs.cz/item/CS_URS_2025_01/183403153</t>
  </si>
  <si>
    <t>Zakládání</t>
  </si>
  <si>
    <t>20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</si>
  <si>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</si>
  <si>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</si>
  <si>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-1476089154</t>
  </si>
  <si>
    <t>https://podminky.urs.cz/item/CS_URS_2025_01/211971121</t>
  </si>
  <si>
    <t>250*(0,4*2+0,3*2)</t>
  </si>
  <si>
    <t>69311068</t>
  </si>
  <si>
    <t>geotextilie netkaná separační, ochranná, filtrační, drenážní PP 300g/m2</t>
  </si>
  <si>
    <t>-1055275716</t>
  </si>
  <si>
    <t>350*1,15 'Přepočtené koeficientem množství</t>
  </si>
  <si>
    <t>22</t>
  </si>
  <si>
    <t>212532111</t>
  </si>
  <si>
    <t>Lože pro trativody z kameniva hrubého drceného</t>
  </si>
  <si>
    <t>269646669</t>
  </si>
  <si>
    <t>https://podminky.urs.cz/item/CS_URS_2025_01/212532111</t>
  </si>
  <si>
    <t>250*0,4*0,1</t>
  </si>
  <si>
    <t>23</t>
  </si>
  <si>
    <t>212755214</t>
  </si>
  <si>
    <t>Trativody bez lože a obsypu z drenážních trubek plastových flexibilních DN 100 mm</t>
  </si>
  <si>
    <t>-1714710960</t>
  </si>
  <si>
    <t>https://podminky.urs.cz/item/CS_URS_2025_01/212755214</t>
  </si>
  <si>
    <t>24</t>
  </si>
  <si>
    <t>211531111</t>
  </si>
  <si>
    <t>Výplň kamenivem do rýh odvodňovacích žeber nebo trativodů bez zhutnění, s úpravou povrchu výplně kamenivem hrubým drceným frakce 16 až 63 mm</t>
  </si>
  <si>
    <t>-1408506966</t>
  </si>
  <si>
    <t>https://podminky.urs.cz/item/CS_URS_2025_01/211531111</t>
  </si>
  <si>
    <t>250*0,4*0,2</t>
  </si>
  <si>
    <t>Vodorovné konstrukce</t>
  </si>
  <si>
    <t>25</t>
  </si>
  <si>
    <t>451572111</t>
  </si>
  <si>
    <t>Lože pod potrubí, stoky a drobné objekty v otevřeném výkopu z kameniva drobného těženého 0 až 4 mm</t>
  </si>
  <si>
    <t>2033503230</t>
  </si>
  <si>
    <t>https://podminky.urs.cz/item/CS_URS_2025_01/451572111</t>
  </si>
  <si>
    <t>210*0,6*0,1</t>
  </si>
  <si>
    <t>Komunikace pozemní</t>
  </si>
  <si>
    <t>26</t>
  </si>
  <si>
    <t>564851111</t>
  </si>
  <si>
    <t>Podklad ze štěrkodrti ŠD s rozprostřením a zhutněním plochy přes 100 m2, po zhutnění tl. 150 mm</t>
  </si>
  <si>
    <t>-1137994021</t>
  </si>
  <si>
    <t>https://podminky.urs.cz/item/CS_URS_2025_01/564851111</t>
  </si>
  <si>
    <t>ŠDa</t>
  </si>
  <si>
    <t>ŠDb</t>
  </si>
  <si>
    <t>27</t>
  </si>
  <si>
    <t>573111115</t>
  </si>
  <si>
    <t>Postřik infiltrační PI z asfaltu silničního s posypem kamenivem, v množství 2,50 kg/m2</t>
  </si>
  <si>
    <t>295988560</t>
  </si>
  <si>
    <t>https://podminky.urs.cz/item/CS_URS_2025_01/573111115</t>
  </si>
  <si>
    <t>28</t>
  </si>
  <si>
    <t>565155111</t>
  </si>
  <si>
    <t>Asfaltový beton vrstva podkladní ACP 16 (obalované kamenivo střednězrnné - OKS) s rozprostřením a zhutněním v pruhu šířky přes 1,5 do 3 m, po zhutnění tl. 70 mm</t>
  </si>
  <si>
    <t>350791096</t>
  </si>
  <si>
    <t>https://podminky.urs.cz/item/CS_URS_2025_01/565155111</t>
  </si>
  <si>
    <t>29</t>
  </si>
  <si>
    <t>573231112</t>
  </si>
  <si>
    <t>Postřik spojovací PS bez posypu kamenivem ze silniční emulze, v množství 0,80 kg/m2</t>
  </si>
  <si>
    <t>1304241255</t>
  </si>
  <si>
    <t>https://podminky.urs.cz/item/CS_URS_2025_01/573231112</t>
  </si>
  <si>
    <t>30</t>
  </si>
  <si>
    <t>577144131</t>
  </si>
  <si>
    <t>Asfaltový beton vrstva obrusná ACO 11 (ABS) s rozprostřením a se zhutněním z modifikovaného asfaltu v pruhu šířky přes do 1,5 do 3 m, po zhutnění tl. 50 mm</t>
  </si>
  <si>
    <t>1839557811</t>
  </si>
  <si>
    <t>https://podminky.urs.cz/item/CS_URS_2025_01/577144131</t>
  </si>
  <si>
    <t>Vedení trubní dálková a přípojná</t>
  </si>
  <si>
    <t>31</t>
  </si>
  <si>
    <t>899132121</t>
  </si>
  <si>
    <t>Výměna (výšková úprava) poklopu kanalizačního s rámem pevným s ošetřením podkladních vrstev hloubky do 25 cm</t>
  </si>
  <si>
    <t>-426313513</t>
  </si>
  <si>
    <t>https://podminky.urs.cz/item/CS_URS_2025_01/899132121</t>
  </si>
  <si>
    <t>32</t>
  </si>
  <si>
    <t>899132212</t>
  </si>
  <si>
    <t>Výměna (výšková úprava) poklopu vodovodního samonivelačního nebo pevného šoupátkového</t>
  </si>
  <si>
    <t>-1604677810</t>
  </si>
  <si>
    <t>https://podminky.urs.cz/item/CS_URS_2025_01/899132212</t>
  </si>
  <si>
    <t>33</t>
  </si>
  <si>
    <t>899132213</t>
  </si>
  <si>
    <t>Výměna (výšková úprava) poklopu vodovodního samonivelačního nebo pevného hydrantového</t>
  </si>
  <si>
    <t>-1689262995</t>
  </si>
  <si>
    <t>https://podminky.urs.cz/item/CS_URS_2025_01/899132213</t>
  </si>
  <si>
    <t>34</t>
  </si>
  <si>
    <t>899133211</t>
  </si>
  <si>
    <t>Výměna (výšková úprava) vtokové mříže uliční vpusti na betonové skruži s použitím betonových vyrovnávacích prvků</t>
  </si>
  <si>
    <t>2136806160</t>
  </si>
  <si>
    <t>https://podminky.urs.cz/item/CS_URS_2025_01/899133211</t>
  </si>
  <si>
    <t>35</t>
  </si>
  <si>
    <t>008-x1</t>
  </si>
  <si>
    <t>D+M+PH Zazátkování stávajícího kanalizačního potrubí</t>
  </si>
  <si>
    <t>-1538482690</t>
  </si>
  <si>
    <t>Ostatní konstrukce a práce, bourání</t>
  </si>
  <si>
    <t>36</t>
  </si>
  <si>
    <t>009-x1</t>
  </si>
  <si>
    <t>Odstranění oplocení vč. likvidace odpadu</t>
  </si>
  <si>
    <t>1479570907</t>
  </si>
  <si>
    <t>37</t>
  </si>
  <si>
    <t>916241213</t>
  </si>
  <si>
    <t>Osazení obrubníku kamenného se zřízením lože, s vyplněním a zatřením spár cementovou maltou stojatého s boční opěrou z betonu prostého, do lože z betonu prostého</t>
  </si>
  <si>
    <t>-140202738</t>
  </si>
  <si>
    <t>https://podminky.urs.cz/item/CS_URS_2025_01/916241213</t>
  </si>
  <si>
    <t>230+9+19+13+5+80</t>
  </si>
  <si>
    <t>38</t>
  </si>
  <si>
    <t>58380005</t>
  </si>
  <si>
    <t>obrubník kamenný žulový přímý 1000x200x250mm</t>
  </si>
  <si>
    <t>605785696</t>
  </si>
  <si>
    <t>P</t>
  </si>
  <si>
    <t>Poznámka k položce:_x000d_
OP 4</t>
  </si>
  <si>
    <t>230*1,02 'Přepočtené koeficientem množství</t>
  </si>
  <si>
    <t>39</t>
  </si>
  <si>
    <t>009-x1.1</t>
  </si>
  <si>
    <t>obrubník kamenný žulový přímý OP4 R4 1000x200x250mm</t>
  </si>
  <si>
    <t>2018904278</t>
  </si>
  <si>
    <t>9*1,02 'Přepočtené koeficientem množství</t>
  </si>
  <si>
    <t>40</t>
  </si>
  <si>
    <t>009-x2.1</t>
  </si>
  <si>
    <t>obrubník kamenný žulový přímý OP4 R6 1000x200x250mm</t>
  </si>
  <si>
    <t>1173778739</t>
  </si>
  <si>
    <t>19*1,02 'Přepočtené koeficientem množství</t>
  </si>
  <si>
    <t>41</t>
  </si>
  <si>
    <t>009-x3.1</t>
  </si>
  <si>
    <t>obrubník kamenný žulový přímý OP4 R8 1000x200x250mm</t>
  </si>
  <si>
    <t>-460280741</t>
  </si>
  <si>
    <t>13*1,02 'Přepočtené koeficientem množství</t>
  </si>
  <si>
    <t>42</t>
  </si>
  <si>
    <t>009-x4.1</t>
  </si>
  <si>
    <t>obrubník kamenný žulový přímý OP4 R3 1000x200x250mm</t>
  </si>
  <si>
    <t>-989304325</t>
  </si>
  <si>
    <t>5*1,02 'Přepočtené koeficientem množství</t>
  </si>
  <si>
    <t>43</t>
  </si>
  <si>
    <t>58380374</t>
  </si>
  <si>
    <t>obrubník kamenný žulový přímý 1000x120x250mm</t>
  </si>
  <si>
    <t>-1354807170</t>
  </si>
  <si>
    <t>Poznámka k položce:_x000d_
OP 7</t>
  </si>
  <si>
    <t>80*1,02 'Přepočtené koeficientem množství</t>
  </si>
  <si>
    <t>44</t>
  </si>
  <si>
    <t>914511112</t>
  </si>
  <si>
    <t>Montáž sloupku dopravních značek délky do 3,5 m do hliníkové patky pro sloupek D 60 mm</t>
  </si>
  <si>
    <t>-2073560106</t>
  </si>
  <si>
    <t>https://podminky.urs.cz/item/CS_URS_2025_01/914511112</t>
  </si>
  <si>
    <t>45</t>
  </si>
  <si>
    <t>40445225</t>
  </si>
  <si>
    <t>sloupek pro dopravní značku Zn D 60mm v 3,5m</t>
  </si>
  <si>
    <t>1848260504</t>
  </si>
  <si>
    <t>46</t>
  </si>
  <si>
    <t>914111111</t>
  </si>
  <si>
    <t>Montáž svislé dopravní značky základní velikosti do 1 m2 objímkami na sloupky nebo konzoly</t>
  </si>
  <si>
    <t>307159805</t>
  </si>
  <si>
    <t>https://podminky.urs.cz/item/CS_URS_2025_01/914111111</t>
  </si>
  <si>
    <t>"IP11c" 2</t>
  </si>
  <si>
    <t>47</t>
  </si>
  <si>
    <t>4044562/R</t>
  </si>
  <si>
    <t>informativní značky provozní IP8, IP9, IP11-IP13, IJ7 500x700mm</t>
  </si>
  <si>
    <t>-1144966545</t>
  </si>
  <si>
    <t>48</t>
  </si>
  <si>
    <t>915611111</t>
  </si>
  <si>
    <t>Předznačení pro vodorovné značení stříkané barvou nebo prováděné z nátěrových hmot liniové dělicí čáry, vodicí proužky</t>
  </si>
  <si>
    <t>1548728126</t>
  </si>
  <si>
    <t>https://podminky.urs.cz/item/CS_URS_2025_01/915611111</t>
  </si>
  <si>
    <t>49</t>
  </si>
  <si>
    <t>915121121</t>
  </si>
  <si>
    <t>Vodorovné dopravní značení stříkané barvou vodící čára bílá šířky 250 mm přerušovaná základní</t>
  </si>
  <si>
    <t>-1072424523</t>
  </si>
  <si>
    <t>https://podminky.urs.cz/item/CS_URS_2025_01/915121121</t>
  </si>
  <si>
    <t>50</t>
  </si>
  <si>
    <t>915221121</t>
  </si>
  <si>
    <t>Vodorovné dopravní značení stříkaným plastem vodící čára bílá šířky 250 mm přerušovaná základní</t>
  </si>
  <si>
    <t>163463639</t>
  </si>
  <si>
    <t>https://podminky.urs.cz/item/CS_URS_2025_01/915221121</t>
  </si>
  <si>
    <t>997</t>
  </si>
  <si>
    <t>Doprava suti a vybouraných hmot</t>
  </si>
  <si>
    <t>51</t>
  </si>
  <si>
    <t>997013501</t>
  </si>
  <si>
    <t>Odvoz suti a vybouraných hmot na skládku nebo meziskládku se složením, na vzdálenost do 1 km</t>
  </si>
  <si>
    <t>179759697</t>
  </si>
  <si>
    <t>https://podminky.urs.cz/item/CS_URS_2025_01/997013501</t>
  </si>
  <si>
    <t>52</t>
  </si>
  <si>
    <t>997013509</t>
  </si>
  <si>
    <t>Odvoz suti a vybouraných hmot na skládku nebo meziskládku se složením, na vzdálenost Příplatek k ceně za každý další započatý 1 km přes 1 km</t>
  </si>
  <si>
    <t>1237226731</t>
  </si>
  <si>
    <t>https://podminky.urs.cz/item/CS_URS_2025_01/997013509</t>
  </si>
  <si>
    <t>332,49*16</t>
  </si>
  <si>
    <t>53</t>
  </si>
  <si>
    <t>997221861</t>
  </si>
  <si>
    <t>Poplatek za uložení stavebního odpadu na recyklační skládce (skládkovné) z prostého betonu zatříděného do Katalogu odpadů pod kódem 17 01 01</t>
  </si>
  <si>
    <t>513317366</t>
  </si>
  <si>
    <t>https://podminky.urs.cz/item/CS_URS_2025_01/997221861</t>
  </si>
  <si>
    <t>54</t>
  </si>
  <si>
    <t>997221862</t>
  </si>
  <si>
    <t>Poplatek za uložení stavebního odpadu na recyklační skládce (skládkovné) z armovaného betonu zatříděného do Katalogu odpadů pod kódem 17 01 01</t>
  </si>
  <si>
    <t>1725084844</t>
  </si>
  <si>
    <t>https://podminky.urs.cz/item/CS_URS_2025_01/997221862</t>
  </si>
  <si>
    <t>55</t>
  </si>
  <si>
    <t>997221875</t>
  </si>
  <si>
    <t>Poplatek za uložení stavebního odpadu na recyklační skládce (skládkovné) asfaltového bez obsahu dehtu zatříděného do Katalogu odpadů pod kódem 17 03 02</t>
  </si>
  <si>
    <t>1664072438</t>
  </si>
  <si>
    <t>https://podminky.urs.cz/item/CS_URS_2025_01/997221875</t>
  </si>
  <si>
    <t>56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</si>
  <si>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</si>
  <si>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</si>
  <si>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6261767</t>
  </si>
  <si>
    <t>https://podminky.urs.cz/item/CS_URS_2025_01/997013869</t>
  </si>
  <si>
    <t>998</t>
  </si>
  <si>
    <t>Přesun hmot</t>
  </si>
  <si>
    <t>57</t>
  </si>
  <si>
    <t>998225111</t>
  </si>
  <si>
    <t>Přesun hmot pro komunikace s krytem z kameniva, monolitickým betonovým nebo živičným dopravní vzdálenost do 200 m jakékoliv délky objektu</t>
  </si>
  <si>
    <t>-1419211189</t>
  </si>
  <si>
    <t>https://podminky.urs.cz/item/CS_URS_2025_01/998225111</t>
  </si>
  <si>
    <t>PSV</t>
  </si>
  <si>
    <t>Práce a dodávky PSV</t>
  </si>
  <si>
    <t>711</t>
  </si>
  <si>
    <t>Izolace proti vodě, vlhkosti a plynům</t>
  </si>
  <si>
    <t>58</t>
  </si>
  <si>
    <t>711161222</t>
  </si>
  <si>
    <t>Izolace proti zemní vlhkosti a beztlakové vodě nopovými fóliemi na ploše svislé S vrstva ochranná, odvětrávací a drenážní s nakašírovanou filtrační textilií výška nopu 8,0 mm, tl. fólie do 0,6 mm</t>
  </si>
  <si>
    <t>-1271737436</t>
  </si>
  <si>
    <t>https://podminky.urs.cz/item/CS_URS_2025_01/711161222</t>
  </si>
  <si>
    <t>59</t>
  </si>
  <si>
    <t>711161383</t>
  </si>
  <si>
    <t>Izolace proti zemní vlhkosti a beztlakové vodě nopovými fóliemi ostatní ukončení izolace lištou</t>
  </si>
  <si>
    <t>-743275406</t>
  </si>
  <si>
    <t>https://podminky.urs.cz/item/CS_URS_2025_01/711161383</t>
  </si>
  <si>
    <t>60</t>
  </si>
  <si>
    <t>711161391</t>
  </si>
  <si>
    <t>Izolace proti zemní vlhkosti a beztlakové vodě nopovými fóliemi ostatní připevnění fólie hřeby pevnostními</t>
  </si>
  <si>
    <t>359714587</t>
  </si>
  <si>
    <t>https://podminky.urs.cz/item/CS_URS_2025_01/711161391</t>
  </si>
  <si>
    <t>140*10</t>
  </si>
  <si>
    <t>61</t>
  </si>
  <si>
    <t>998711201</t>
  </si>
  <si>
    <t>Přesun hmot pro izolace proti vodě, vlhkosti a plynům stanovený procentní sazbou (%) z ceny vodorovná dopravní vzdálenost do 50 m základní v objektech výšky do 6 m</t>
  </si>
  <si>
    <t>%</t>
  </si>
  <si>
    <t>-1264074385</t>
  </si>
  <si>
    <t>https://podminky.urs.cz/item/CS_URS_2025_01/998711201</t>
  </si>
  <si>
    <t>SO 101.2 - Oprava ulice Mathesiova - Chodník</t>
  </si>
  <si>
    <t xml:space="preserve">    3 - Svislé a kompletní konstrukce</t>
  </si>
  <si>
    <t xml:space="preserve">    6 - Úpravy povrchů, podlahy a osazování výplní</t>
  </si>
  <si>
    <t>113106111</t>
  </si>
  <si>
    <t>Rozebrání dlažeb komunikací pro pěší s přemístěním hmot na skládku na vzdálenost do 3 m nebo s naložením na dopravní prostředek s ložem z kameniva nebo živice a s jakoukoliv výplní spár ručně z mozaiky</t>
  </si>
  <si>
    <t>-1431057753</t>
  </si>
  <si>
    <t>https://podminky.urs.cz/item/CS_URS_2025_01/113106111</t>
  </si>
  <si>
    <t xml:space="preserve">Pro zpětné použití </t>
  </si>
  <si>
    <t>113106161</t>
  </si>
  <si>
    <t>Rozebrání dlažeb vozovek a ploch s přemístěním hmot na skládku na vzdálenost do 3 m nebo s naložením na dopravní prostředek, s jakoukoliv výplní spár ručně z drobných kostek nebo odseků s ložem z kameniva</t>
  </si>
  <si>
    <t>1903152173</t>
  </si>
  <si>
    <t>https://podminky.urs.cz/item/CS_URS_2025_01/113106161</t>
  </si>
  <si>
    <t>461*0,35</t>
  </si>
  <si>
    <t>161,35</t>
  </si>
  <si>
    <t>161,35*7</t>
  </si>
  <si>
    <t>161,35*1,8</t>
  </si>
  <si>
    <t>Kamenná dlažba drobná 8/10</t>
  </si>
  <si>
    <t xml:space="preserve">Červená slepecká </t>
  </si>
  <si>
    <t>Šedá standardní</t>
  </si>
  <si>
    <t>Kamenná dlažba mozaika</t>
  </si>
  <si>
    <t>428</t>
  </si>
  <si>
    <t>Svislé a kompletní konstrukce</t>
  </si>
  <si>
    <t>003-x1</t>
  </si>
  <si>
    <t>D+M+PH Kamenná římsa na zdi - cena vč. ukotvení spárování, případné úpravy podkladu, apod. - spec. dle PD a investora</t>
  </si>
  <si>
    <t>1542462721</t>
  </si>
  <si>
    <t>564871116</t>
  </si>
  <si>
    <t>Podklad ze štěrkodrti ŠD s rozprostřením a zhutněním plochy přes 100 m2, po zhutnění tl. 300 mm</t>
  </si>
  <si>
    <t>-349033240</t>
  </si>
  <si>
    <t>https://podminky.urs.cz/item/CS_URS_2025_01/564871116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</si>
  <si>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</si>
  <si>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</si>
  <si>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1093152750</t>
  </si>
  <si>
    <t>https://podminky.urs.cz/item/CS_URS_2025_01/591211111</t>
  </si>
  <si>
    <t>Nové kostky</t>
  </si>
  <si>
    <t>Stávající kostky</t>
  </si>
  <si>
    <t>58381007</t>
  </si>
  <si>
    <t>kostka štípaná dlažební žula drobná 8/10</t>
  </si>
  <si>
    <t>2092549559</t>
  </si>
  <si>
    <t>11*1,02 'Přepočtené koeficientem množství</t>
  </si>
  <si>
    <t>591411111</t>
  </si>
  <si>
    <t>Kladení dlažby z mozaiky komunikací pro pěší s vyplněním spár, s dvojím beraněním a se smetením přebytečného materiálu na vzdálenost do 3 m jednobarevné, s ložem tl. do 40 mm z kameniva</t>
  </si>
  <si>
    <t>702166115</t>
  </si>
  <si>
    <t>https://podminky.urs.cz/item/CS_URS_2025_01/591411111</t>
  </si>
  <si>
    <t>Nová mozaika</t>
  </si>
  <si>
    <t>Stávající mozaika</t>
  </si>
  <si>
    <t>58381004</t>
  </si>
  <si>
    <t>kostka štípaná dlažební mozaika žula 4/6 tř 1</t>
  </si>
  <si>
    <t>836549516</t>
  </si>
  <si>
    <t>428*1,02 'Přepočtené koeficientem množství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</si>
  <si>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</si>
  <si>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</si>
  <si>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-286955833</t>
  </si>
  <si>
    <t>https://podminky.urs.cz/item/CS_URS_2025_01/596212210</t>
  </si>
  <si>
    <t>59245020</t>
  </si>
  <si>
    <t>dlažba skladebná betonová 200x100mm tl 80mm přírodní</t>
  </si>
  <si>
    <t>-1078163036</t>
  </si>
  <si>
    <t>11*1,03 'Přepočtené koeficientem množství</t>
  </si>
  <si>
    <t>59245226</t>
  </si>
  <si>
    <t>dlažba pro nevidomé betonová 200x100mm tl 80mm barevná</t>
  </si>
  <si>
    <t>-1291661763</t>
  </si>
  <si>
    <t>Úpravy povrchů, podlahy a osazování výplní</t>
  </si>
  <si>
    <t>622131101</t>
  </si>
  <si>
    <t>Podkladní a spojovací vrstva vnějších omítaných ploch cementový postřik nanášený ručně celoplošně stěn</t>
  </si>
  <si>
    <t>1949674863</t>
  </si>
  <si>
    <t>https://podminky.urs.cz/item/CS_URS_2025_01/622131101</t>
  </si>
  <si>
    <t>Ochrana proti vlhkosti</t>
  </si>
  <si>
    <t>140</t>
  </si>
  <si>
    <t>622321111</t>
  </si>
  <si>
    <t>Omítka vápenocementová vnějších ploch nanášená ručně jednovrstvá, tloušťky do 15 mm hrubá zatřená stěn</t>
  </si>
  <si>
    <t>890259861</t>
  </si>
  <si>
    <t>https://podminky.urs.cz/item/CS_URS_2025_01/622321111</t>
  </si>
  <si>
    <t>622321191</t>
  </si>
  <si>
    <t>Omítka vápenocementová vnějších ploch nanášená ručně Příplatek k cenám za každých dalších i započatých 5 mm tloušťky omítky přes 15 mm stěn</t>
  </si>
  <si>
    <t>-1447312996</t>
  </si>
  <si>
    <t>https://podminky.urs.cz/item/CS_URS_2025_01/622321191</t>
  </si>
  <si>
    <t>006-x1</t>
  </si>
  <si>
    <t>D+M+PH Obklad betonové zdi z kamene - cena vč. ukotvení spárování, případné úpravy podkladu, apod. - spec. dle PD a investora</t>
  </si>
  <si>
    <t>-644763009</t>
  </si>
  <si>
    <t>899132211</t>
  </si>
  <si>
    <t>Výměna (výšková úprava) poklopu vodovodního samonivelačního nebo pevného ventilového</t>
  </si>
  <si>
    <t>311599176</t>
  </si>
  <si>
    <t>https://podminky.urs.cz/item/CS_URS_2025_01/899132211</t>
  </si>
  <si>
    <t>009-x2</t>
  </si>
  <si>
    <t>D+M+PH Nové oplocení - vyvrtání jamek, likvidace výkopku, 4ks sloupků dl. 1,5m vč. betonové patky, rýgle, plaňky 100x20x1500mm z tvrdého dřeva, dvojnásobný nátěr, spojovací prostředky, úchyty plotových polí, apod.</t>
  </si>
  <si>
    <t>918093557</t>
  </si>
  <si>
    <t>117,562*16</t>
  </si>
  <si>
    <t>997221873</t>
  </si>
  <si>
    <t>782864888</t>
  </si>
  <si>
    <t>https://podminky.urs.cz/item/CS_URS_2025_01/997221873</t>
  </si>
  <si>
    <t>998223011</t>
  </si>
  <si>
    <t>Přesun hmot pro pozemní komunikace s krytem dlážděným dopravní vzdálenost do 200 m jakékoliv délky objektu</t>
  </si>
  <si>
    <t>127030728</t>
  </si>
  <si>
    <t>https://podminky.urs.cz/item/CS_URS_2025_01/998223011</t>
  </si>
  <si>
    <t>SO 401 - Veřejné osvětlení</t>
  </si>
  <si>
    <t>D1 - Dodávky zařízení</t>
  </si>
  <si>
    <t>D2 - Materiál elektromontážní</t>
  </si>
  <si>
    <t>D3 - Materiál další obory</t>
  </si>
  <si>
    <t>D4 - Materiál zemní + stavební</t>
  </si>
  <si>
    <t>D5 - Elektromontáže</t>
  </si>
  <si>
    <t>D6 - Montáže další obory</t>
  </si>
  <si>
    <t>D7 - Zemní práce</t>
  </si>
  <si>
    <t>D8 - Ostatní náklady</t>
  </si>
  <si>
    <t>D9 - Revize</t>
  </si>
  <si>
    <t>D1</t>
  </si>
  <si>
    <t>Dodávky zařízení</t>
  </si>
  <si>
    <t>000530001</t>
  </si>
  <si>
    <t>MK1-MK7:stožár+svítid.VO dvojité,LED</t>
  </si>
  <si>
    <t>ks</t>
  </si>
  <si>
    <t>Poznámka k položce:_x000d_
diamant.optika,výška6m,barva RAL7016,stožár s dopl</t>
  </si>
  <si>
    <t>D2</t>
  </si>
  <si>
    <t>Materiál elektromontážní</t>
  </si>
  <si>
    <t>000101209</t>
  </si>
  <si>
    <t>kabel CYKY 4x10</t>
  </si>
  <si>
    <t>000101105</t>
  </si>
  <si>
    <t>kabel CYKY 3x1,5</t>
  </si>
  <si>
    <t>000199513</t>
  </si>
  <si>
    <t>štítek kabelový 60x24mm velký</t>
  </si>
  <si>
    <t>000295011</t>
  </si>
  <si>
    <t>vedení FeZn pr.10mm(0,63kg/m)</t>
  </si>
  <si>
    <t>000295073</t>
  </si>
  <si>
    <t>svorka pásku drátu zemnící SR3a 2šrouby FeZn</t>
  </si>
  <si>
    <t>000295772</t>
  </si>
  <si>
    <t>svorka připojovací SP 1šroub nerez</t>
  </si>
  <si>
    <t>000000125</t>
  </si>
  <si>
    <t>smršťovací trubice RPK 33/8</t>
  </si>
  <si>
    <t>000579267</t>
  </si>
  <si>
    <t>stožárová výzbroj SV-B 9.16.4/2 odbočná/TNC 2xE27</t>
  </si>
  <si>
    <t>000430551</t>
  </si>
  <si>
    <t>pojistková patrona E27 (2-4A)</t>
  </si>
  <si>
    <t>D3</t>
  </si>
  <si>
    <t>Materiál další obory</t>
  </si>
  <si>
    <t>000025102</t>
  </si>
  <si>
    <t>email na zink.povrchy RAL7016,tužidlo, ředidlo.</t>
  </si>
  <si>
    <t>D4</t>
  </si>
  <si>
    <t>Materiál zemní + stavební</t>
  </si>
  <si>
    <t>000046225</t>
  </si>
  <si>
    <t>asfaltový pás IPA400</t>
  </si>
  <si>
    <t>000046112</t>
  </si>
  <si>
    <t>štěrkopísek 0-16mm</t>
  </si>
  <si>
    <t>000046383</t>
  </si>
  <si>
    <t>výstražná fólie šířka 0,34m</t>
  </si>
  <si>
    <t>000046511</t>
  </si>
  <si>
    <t>roura korugovaná KOPODUR KD09050 pr.50/41mm</t>
  </si>
  <si>
    <t>000046521</t>
  </si>
  <si>
    <t>/roura korugovaná 09050/ spojka 02050</t>
  </si>
  <si>
    <t>000046134</t>
  </si>
  <si>
    <t>betonová směs C20/25</t>
  </si>
  <si>
    <t>000046241</t>
  </si>
  <si>
    <t>prkno 2,5cm SM,BO</t>
  </si>
  <si>
    <t>000046453</t>
  </si>
  <si>
    <t>stožárové pouzdro plast SP315/1000</t>
  </si>
  <si>
    <t>D5</t>
  </si>
  <si>
    <t>Elektromontáže</t>
  </si>
  <si>
    <t>210810013</t>
  </si>
  <si>
    <t>kabel(-CYKY) volně ulož.do 5x10/12x4/19x2,5/24x1,5</t>
  </si>
  <si>
    <t>210810008</t>
  </si>
  <si>
    <t>kabel(-CYKY) volně uložený do 3x6/4x4/7x2,5</t>
  </si>
  <si>
    <t>210100001</t>
  </si>
  <si>
    <t>ukončení v rozvaděči vč.zapojení vodiče do 2,5mm2</t>
  </si>
  <si>
    <t>210100003</t>
  </si>
  <si>
    <t>ukončení v rozvaděči vč.zapojení vodiče do 16mm2</t>
  </si>
  <si>
    <t>210100007</t>
  </si>
  <si>
    <t>ukončení v rozvaděči vč.zapojení vodiče do 70mm2</t>
  </si>
  <si>
    <t>62</t>
  </si>
  <si>
    <t>210950101</t>
  </si>
  <si>
    <t>označovací štítek na kabel</t>
  </si>
  <si>
    <t>64</t>
  </si>
  <si>
    <t>210220022</t>
  </si>
  <si>
    <t>uzemňov.vedení v zemi úplná mtž FeZn pr.8-10mm</t>
  </si>
  <si>
    <t>66</t>
  </si>
  <si>
    <t>210220301</t>
  </si>
  <si>
    <t>svorka hromosvodová do 2 šroubů</t>
  </si>
  <si>
    <t>68</t>
  </si>
  <si>
    <t>210220442</t>
  </si>
  <si>
    <t>ochrana zemní svorky asfaltovou lepenkou</t>
  </si>
  <si>
    <t>70</t>
  </si>
  <si>
    <t>210220445</t>
  </si>
  <si>
    <t>ochrana zemní přívodu uzem. smršťovací trubicí</t>
  </si>
  <si>
    <t>72</t>
  </si>
  <si>
    <t>Poznámka k položce:_x000d_
30/8mm</t>
  </si>
  <si>
    <t>210202104</t>
  </si>
  <si>
    <t>svítidlo výbojkové venkovní na sadový stožár</t>
  </si>
  <si>
    <t>74</t>
  </si>
  <si>
    <t>210204011</t>
  </si>
  <si>
    <t>MK1-MK7:stožár dekorativní osvětlovací ocelový</t>
  </si>
  <si>
    <t>76</t>
  </si>
  <si>
    <t>Poznámka k položce:_x000d_
do 12m</t>
  </si>
  <si>
    <t>210204202</t>
  </si>
  <si>
    <t>elektrovýzbroj stožárů pro 2 okruhy</t>
  </si>
  <si>
    <t>80</t>
  </si>
  <si>
    <t>210204105</t>
  </si>
  <si>
    <t>výložník dvojnásobný dekorativní na stožár</t>
  </si>
  <si>
    <t>82</t>
  </si>
  <si>
    <t>Poznámka k položce:_x000d_
2-ramenný do 70kg</t>
  </si>
  <si>
    <t>D6</t>
  </si>
  <si>
    <t>Montáže další obory</t>
  </si>
  <si>
    <t>250060112</t>
  </si>
  <si>
    <t>stožár+výstroj vrch.vedení vrchní nátěr ve výši/3x</t>
  </si>
  <si>
    <t>84</t>
  </si>
  <si>
    <t>D7</t>
  </si>
  <si>
    <t>460200305</t>
  </si>
  <si>
    <t>výkop kabel.rýhy šířka 50/hloubka 120cm</t>
  </si>
  <si>
    <t>86</t>
  </si>
  <si>
    <t>Poznámka k položce:_x000d_
tz.II/ko1.0</t>
  </si>
  <si>
    <t>460030032</t>
  </si>
  <si>
    <t>vytrhání velké dlažby v písku, spáry zalité</t>
  </si>
  <si>
    <t>88</t>
  </si>
  <si>
    <t>460490012</t>
  </si>
  <si>
    <t>výstražná fólie šířka nad 30cm</t>
  </si>
  <si>
    <t>90</t>
  </si>
  <si>
    <t>460510031</t>
  </si>
  <si>
    <t>kabelový prostup z ohebné roury plast pr.110mm</t>
  </si>
  <si>
    <t>92</t>
  </si>
  <si>
    <t>460600001</t>
  </si>
  <si>
    <t>odvoz zeminy do 10km vč.poplatku za skládku</t>
  </si>
  <si>
    <t>94</t>
  </si>
  <si>
    <t>460650015</t>
  </si>
  <si>
    <t>podklad nebo zához štěrkopískem</t>
  </si>
  <si>
    <t>96</t>
  </si>
  <si>
    <t>460650051</t>
  </si>
  <si>
    <t>dlažba kostka velká(17/15) pokládka bez materiálu</t>
  </si>
  <si>
    <t>98</t>
  </si>
  <si>
    <t>460200265</t>
  </si>
  <si>
    <t>výkop kabel.rýhy šířka 50/hloubka 80cm tz.II/ko1.0</t>
  </si>
  <si>
    <t>100</t>
  </si>
  <si>
    <t>102</t>
  </si>
  <si>
    <t>104</t>
  </si>
  <si>
    <t>460560265</t>
  </si>
  <si>
    <t>zához kabelové rýhy šířka 50/hloubka 80cm tz.II</t>
  </si>
  <si>
    <t>106</t>
  </si>
  <si>
    <t>108</t>
  </si>
  <si>
    <t>460620015</t>
  </si>
  <si>
    <t>provizorní úprava terénu třída zeminy II</t>
  </si>
  <si>
    <t>110</t>
  </si>
  <si>
    <t>460100003</t>
  </si>
  <si>
    <t>pouzdrový základ VO mimo trasu kabelu pr.0,3/1,5m</t>
  </si>
  <si>
    <t>112</t>
  </si>
  <si>
    <t>460050715</t>
  </si>
  <si>
    <t>výkop jámy do 2m3 pro stožár VO strojní</t>
  </si>
  <si>
    <t>114</t>
  </si>
  <si>
    <t>460120005</t>
  </si>
  <si>
    <t>zához jámy třída zeminy II</t>
  </si>
  <si>
    <t>116</t>
  </si>
  <si>
    <t>460300006</t>
  </si>
  <si>
    <t>hutnění zeminy po vrstvách při strojním záhrnu</t>
  </si>
  <si>
    <t>118</t>
  </si>
  <si>
    <t>120</t>
  </si>
  <si>
    <t>D8</t>
  </si>
  <si>
    <t>219000211</t>
  </si>
  <si>
    <t>nakladní auto 5t</t>
  </si>
  <si>
    <t>hod</t>
  </si>
  <si>
    <t>122</t>
  </si>
  <si>
    <t>219000215</t>
  </si>
  <si>
    <t>osobní automobil</t>
  </si>
  <si>
    <t>km</t>
  </si>
  <si>
    <t>124</t>
  </si>
  <si>
    <t>219000221</t>
  </si>
  <si>
    <t>autojeřáb AD080 do výšky 12m a hmotnosti 8t</t>
  </si>
  <si>
    <t>126</t>
  </si>
  <si>
    <t>219000225</t>
  </si>
  <si>
    <t>přesun autojeřábu AD080</t>
  </si>
  <si>
    <t>128</t>
  </si>
  <si>
    <t>219000231</t>
  </si>
  <si>
    <t>montážní plošina MP10 do 10m výšky</t>
  </si>
  <si>
    <t>130</t>
  </si>
  <si>
    <t>219000235</t>
  </si>
  <si>
    <t>přesun montážní plošiny MP10</t>
  </si>
  <si>
    <t>132</t>
  </si>
  <si>
    <t>219990011</t>
  </si>
  <si>
    <t>Demontáže</t>
  </si>
  <si>
    <t>134</t>
  </si>
  <si>
    <t>D9</t>
  </si>
  <si>
    <t>Revize</t>
  </si>
  <si>
    <t>63</t>
  </si>
  <si>
    <t>217309013</t>
  </si>
  <si>
    <t>vypracování zprávy VR/cena akce do 1.000.000 kč</t>
  </si>
  <si>
    <t>136</t>
  </si>
  <si>
    <t>SO 302 - Dešťová kanalizace</t>
  </si>
  <si>
    <t xml:space="preserve">      4 - Vodorovné konstrukce</t>
  </si>
  <si>
    <t xml:space="preserve">      8 - Vedení trubní dálková a přípojná</t>
  </si>
  <si>
    <t>119001401</t>
  </si>
  <si>
    <t>Dočasné zajištění potrubí DN do 200</t>
  </si>
  <si>
    <t>CS ÚRS 2026 01</t>
  </si>
  <si>
    <t>1175305225</t>
  </si>
  <si>
    <t>https://podminky.urs.cz/item/CS_URS_2026_01/119001401</t>
  </si>
  <si>
    <t>1*3</t>
  </si>
  <si>
    <t>119001412</t>
  </si>
  <si>
    <t>Dočasné zajištění potrubí DN do 500</t>
  </si>
  <si>
    <t>1982279153</t>
  </si>
  <si>
    <t>https://podminky.urs.cz/item/CS_URS_2026_01/119001412</t>
  </si>
  <si>
    <t>1*18</t>
  </si>
  <si>
    <t>119001421</t>
  </si>
  <si>
    <t>Dočasné zajištění kabelů</t>
  </si>
  <si>
    <t>-603503332</t>
  </si>
  <si>
    <t>https://podminky.urs.cz/item/CS_URS_2026_01/119001421</t>
  </si>
  <si>
    <t>1*4</t>
  </si>
  <si>
    <t>1079519411</t>
  </si>
  <si>
    <t>https://podminky.urs.cz/item/CS_URS_2026_01/139001101</t>
  </si>
  <si>
    <t>1,0*1,0*1,0*25</t>
  </si>
  <si>
    <t>132251252</t>
  </si>
  <si>
    <t>Hloubení nezapažených rýh šířky přes 800 do 2 000 mm strojně s urovnáním dna do předepsaného profilu a spádu v hornině třídy těžitelnosti I skupiny 3 přes 20 do 50 m3</t>
  </si>
  <si>
    <t>-1776639638</t>
  </si>
  <si>
    <t>https://podminky.urs.cz/item/CS_URS_2026_01/132251252</t>
  </si>
  <si>
    <t>1*1*26,4*0,5+10</t>
  </si>
  <si>
    <t>132351251</t>
  </si>
  <si>
    <t>Hloubení nezapažených rýh šířky přes 800 do 2 000 mm strojně s urovnáním dna do předepsaného profilu a spádu v hornině třídy těžitelnosti II skupiny 4 do 20 m3</t>
  </si>
  <si>
    <t>1001627520</t>
  </si>
  <si>
    <t>https://podminky.urs.cz/item/CS_URS_2026_01/132351251</t>
  </si>
  <si>
    <t>1*1*26,4*0,45</t>
  </si>
  <si>
    <t>Obsypání potrubí strojně štěrkopískem - provedení</t>
  </si>
  <si>
    <t>-1439339688</t>
  </si>
  <si>
    <t>https://podminky.urs.cz/item/CS_URS_2026_01/175151101</t>
  </si>
  <si>
    <t>1*0,55*26,4+5</t>
  </si>
  <si>
    <t>58337302</t>
  </si>
  <si>
    <t>štěrkopísek frakce 0/16</t>
  </si>
  <si>
    <t>1323384112</t>
  </si>
  <si>
    <t>1*0,55*26,4*1,7*1,2+5</t>
  </si>
  <si>
    <t>-1680707414</t>
  </si>
  <si>
    <t>https://podminky.urs.cz/item/CS_URS_2026_01/174151101</t>
  </si>
  <si>
    <t>1*0,45*26,4+5</t>
  </si>
  <si>
    <t>58331200</t>
  </si>
  <si>
    <t>štěrkopísek netříděný</t>
  </si>
  <si>
    <t>-1728725217</t>
  </si>
  <si>
    <t>(1*0,45*26,4*1,7*1,2+5*1,7*1,2)*0,5</t>
  </si>
  <si>
    <t>(((23-9)*0,50)-0,05)*1,7*1,2</t>
  </si>
  <si>
    <t>167151101</t>
  </si>
  <si>
    <t>Nakládání, skládání a překládání neulehlého výkopku nebo sypaniny strojně nakládání, množství do 100 m3, z horniny třídy těžitelnosti I, skupiny 1 až 3</t>
  </si>
  <si>
    <t>-1686386968</t>
  </si>
  <si>
    <t>https://podminky.urs.cz/item/CS_URS_2026_01/167151101</t>
  </si>
  <si>
    <t>23,2</t>
  </si>
  <si>
    <t>167151102</t>
  </si>
  <si>
    <t>Nakládání, skládání a překládání neulehlého výkopku nebo sypaniny strojně nakládání, množství do 100 m3, z horniny třídy těžitelnosti II, skupiny 4 a 5</t>
  </si>
  <si>
    <t>-719060938</t>
  </si>
  <si>
    <t>https://podminky.urs.cz/item/CS_URS_2026_01/167151102</t>
  </si>
  <si>
    <t>11,88</t>
  </si>
  <si>
    <t>-2095885156</t>
  </si>
  <si>
    <t>https://podminky.urs.cz/item/CS_URS_2026_01/162751117</t>
  </si>
  <si>
    <t>-(1*0,45*26,4*1,2+5*1,2)*0,5</t>
  </si>
  <si>
    <t>759615590</t>
  </si>
  <si>
    <t>https://podminky.urs.cz/item/CS_URS_2026_01/162751119</t>
  </si>
  <si>
    <t>13,072*10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</si>
  <si>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</si>
  <si>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</si>
  <si>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-983968782</t>
  </si>
  <si>
    <t>https://podminky.urs.cz/item/CS_URS_2026_01/162751137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</si>
  <si>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</si>
  <si>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</si>
  <si>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-1808139526</t>
  </si>
  <si>
    <t>https://podminky.urs.cz/item/CS_URS_2026_01/162751139</t>
  </si>
  <si>
    <t>11,88*10</t>
  </si>
  <si>
    <t>171251101</t>
  </si>
  <si>
    <t>Uložení sypanin do násypů strojně s rozprostřením sypaniny ve vrstvách a s hrubým urovnáním nezhutněných jakékoliv třídy těžitelnosti</t>
  </si>
  <si>
    <t>1540342741</t>
  </si>
  <si>
    <t>https://podminky.urs.cz/item/CS_URS_2026_01/171251101</t>
  </si>
  <si>
    <t>na skládku</t>
  </si>
  <si>
    <t>13,072+11,88</t>
  </si>
  <si>
    <t>Poplatek za předání zeminy a kamení recyklačnímu zařízení zatříděné do Katalogu odpadů pod kódem 17 05 04</t>
  </si>
  <si>
    <t>-148146389</t>
  </si>
  <si>
    <t>https://podminky.urs.cz/item/CS_URS_2026_01/171201231</t>
  </si>
  <si>
    <t>24,952*1,8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</si>
  <si>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</si>
  <si>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</si>
  <si>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-1395623289</t>
  </si>
  <si>
    <t>https://podminky.urs.cz/item/CS_URS_2026_01/162351103</t>
  </si>
  <si>
    <t>60,0</t>
  </si>
  <si>
    <t>1332000R</t>
  </si>
  <si>
    <t>Sonda 1,5 x 1,5 x 2,0m pro zjištění uložení stávajících sítí</t>
  </si>
  <si>
    <t>709651816</t>
  </si>
  <si>
    <t>451573111</t>
  </si>
  <si>
    <t>Lože pod potrubí otevřený výkop z písku a štěrkopísku</t>
  </si>
  <si>
    <t>-311711722</t>
  </si>
  <si>
    <t>https://podminky.urs.cz/item/CS_URS_2026_01/451573111</t>
  </si>
  <si>
    <t>1*0,1*26,4</t>
  </si>
  <si>
    <t>871360420</t>
  </si>
  <si>
    <t>Montáž kanalizačního potrubí korugovaného SN 12 z polypropylenu DN 250</t>
  </si>
  <si>
    <t>-1371289819</t>
  </si>
  <si>
    <t>https://podminky.urs.cz/item/CS_URS_2026_01/871360420</t>
  </si>
  <si>
    <t>26,4</t>
  </si>
  <si>
    <t>28617268</t>
  </si>
  <si>
    <t>trubka kanalizační PP korugovaná DN 250x6000mm SN12</t>
  </si>
  <si>
    <t>-1596342089</t>
  </si>
  <si>
    <t>26,4*1,015 "Přepočtené koeficientem množství</t>
  </si>
  <si>
    <t>877360430</t>
  </si>
  <si>
    <t>Montáž spojek na potrubí z PP trub korugovaných DN 250</t>
  </si>
  <si>
    <t>-1547357625</t>
  </si>
  <si>
    <t>https://podminky.urs.cz/item/CS_URS_2026_01/877360430</t>
  </si>
  <si>
    <t>28617443</t>
  </si>
  <si>
    <t>přechody kanalizace PP korugované do hrdla DN 250</t>
  </si>
  <si>
    <t>1005475001</t>
  </si>
  <si>
    <t>28615398</t>
  </si>
  <si>
    <t>záslepka SDR17 PE 100 D 250mm</t>
  </si>
  <si>
    <t>-1664312513</t>
  </si>
  <si>
    <t>877360420</t>
  </si>
  <si>
    <t>Montáž odboček na potrubí z PP trub korugovaných DN 250</t>
  </si>
  <si>
    <t>975617234</t>
  </si>
  <si>
    <t>https://podminky.urs.cz/item/CS_URS_2026_01/877360420</t>
  </si>
  <si>
    <t>montáž odboček 250/150 k UV</t>
  </si>
  <si>
    <t>montáž odbočky 250/150 k DS34</t>
  </si>
  <si>
    <t>28612224</t>
  </si>
  <si>
    <t>odbočka kanalizační plastová PVC KG DN 250x160/45° SN12/16</t>
  </si>
  <si>
    <t>329226949</t>
  </si>
  <si>
    <t>2+1</t>
  </si>
  <si>
    <t>877370420</t>
  </si>
  <si>
    <t>Montáž odboček na potrubí z PP trub korugovaných DN 300</t>
  </si>
  <si>
    <t>1814415437</t>
  </si>
  <si>
    <t>https://podminky.urs.cz/item/CS_URS_2026_01/877370420</t>
  </si>
  <si>
    <t>28617362</t>
  </si>
  <si>
    <t>odbočka kanalizace PP korugované pro KG 45° DN 300/160</t>
  </si>
  <si>
    <t>2039656046</t>
  </si>
  <si>
    <t>8700000R1</t>
  </si>
  <si>
    <t>Napojení nové stoky do stávající odbočky zatrubněného Jáchymovského potoka - vybourání části stávající trubky + osazení nové trubky</t>
  </si>
  <si>
    <t>kpl</t>
  </si>
  <si>
    <t>605970362</t>
  </si>
  <si>
    <t>stoka D41, D43</t>
  </si>
  <si>
    <t>894812322</t>
  </si>
  <si>
    <t>Revizní a čistící šachta z PP typ DN 600/250 šachtové dno průtočné 30°, 60°, 90°</t>
  </si>
  <si>
    <t>-1111933975</t>
  </si>
  <si>
    <t>https://podminky.urs.cz/item/CS_URS_2026_01/894812322</t>
  </si>
  <si>
    <t>šachta DŠ43</t>
  </si>
  <si>
    <t>894812331</t>
  </si>
  <si>
    <t>Revizní a čistící šachta z PP DN 600 šachtová roura korugovaná světlé hloubky 1000 mm</t>
  </si>
  <si>
    <t>-785581719</t>
  </si>
  <si>
    <t>https://podminky.urs.cz/item/CS_URS_2026_01/894812331</t>
  </si>
  <si>
    <t>894812339</t>
  </si>
  <si>
    <t>Příplatek k rourám revizní a čistící šachty z PP DN 600 za uříznutí šachtové roury</t>
  </si>
  <si>
    <t>1873196587</t>
  </si>
  <si>
    <t>https://podminky.urs.cz/item/CS_URS_2026_01/894812339</t>
  </si>
  <si>
    <t>894812376</t>
  </si>
  <si>
    <t>Revizní a čistící šachta z PP DN 600 poklop litinový do 40 t s betonovým prstencem</t>
  </si>
  <si>
    <t>1694171051</t>
  </si>
  <si>
    <t>https://podminky.urs.cz/item/CS_URS_2026_01/894812376</t>
  </si>
  <si>
    <t>894812418</t>
  </si>
  <si>
    <t>Revizní a čistící šachta z PP typ DN 1000/250 šachtové dno</t>
  </si>
  <si>
    <t>-1939433990</t>
  </si>
  <si>
    <t>DŠ44 - DŠ46</t>
  </si>
  <si>
    <t>894812454</t>
  </si>
  <si>
    <t>Revizní a čistící šachta z PP DN 1000 poklop litinový s konusem a betonovým prstencem do 40 t</t>
  </si>
  <si>
    <t>1424064995</t>
  </si>
  <si>
    <t>899623161</t>
  </si>
  <si>
    <t>Obetonování potrubí nebo zdiva stok betonem prostým tř. C 20/25 v otevřeném výkopu</t>
  </si>
  <si>
    <t>354056797</t>
  </si>
  <si>
    <t>https://podminky.urs.cz/item/CS_URS_2026_01/899623161</t>
  </si>
  <si>
    <t>899643121</t>
  </si>
  <si>
    <t>Bednění pro obetonování potrubí v otevřeném výkopu zřízení</t>
  </si>
  <si>
    <t>-1056838914</t>
  </si>
  <si>
    <t>https://podminky.urs.cz/item/CS_URS_2026_01/899643121</t>
  </si>
  <si>
    <t>0,5*0,5*2*2</t>
  </si>
  <si>
    <t>899643122</t>
  </si>
  <si>
    <t>Bednění pro obetonování potrubí v otevřeném výkopu odstranění</t>
  </si>
  <si>
    <t>914052385</t>
  </si>
  <si>
    <t>https://podminky.urs.cz/item/CS_URS_2026_01/899643122</t>
  </si>
  <si>
    <t>8990000R1</t>
  </si>
  <si>
    <t>Vyčištění potrubí po pokládce, provedení zkoušky těsnosti kanalizace vč.revizních šachet a zkouška průchodnosti</t>
  </si>
  <si>
    <t>792636845</t>
  </si>
  <si>
    <t>977151132.R</t>
  </si>
  <si>
    <t>Jádrové vrty diamantovými korunkami do D 450 mm do stavebních materiálů vč. likvidace suti</t>
  </si>
  <si>
    <t>2046954396</t>
  </si>
  <si>
    <t>pro napojení stoky D42 + D44</t>
  </si>
  <si>
    <t>do Jáchymovského potoka</t>
  </si>
  <si>
    <t>0,40*2</t>
  </si>
  <si>
    <t>985421132</t>
  </si>
  <si>
    <t>Injektáž trhlin š 10 mm v kamenném zdivu tl do 450 mm aktivovanou cementovou maltou včetně vrtů</t>
  </si>
  <si>
    <t>2093063111</t>
  </si>
  <si>
    <t>https://podminky.urs.cz/item/CS_URS_2026_01/985421132</t>
  </si>
  <si>
    <t>0,40*(17+20)</t>
  </si>
  <si>
    <t>998276101</t>
  </si>
  <si>
    <t>Přesun hmot pro trubní vedení z trub z plastických hmot otevřený výkop</t>
  </si>
  <si>
    <t>-504924795</t>
  </si>
  <si>
    <t>https://podminky.urs.cz/item/CS_URS_2026_01/998276101</t>
  </si>
  <si>
    <t>SO 303 - Přípojky dešťové kanalizace</t>
  </si>
  <si>
    <t xml:space="preserve">    721 - Zdravotechnika - vnitřní kanalizace</t>
  </si>
  <si>
    <t>-985291819</t>
  </si>
  <si>
    <t>1*1*71,2*0,5</t>
  </si>
  <si>
    <t>132351252</t>
  </si>
  <si>
    <t>Hloubení nezapažených rýh šířky přes 800 do 2 000 mm strojně s urovnáním dna do předepsaného profilu a spádu v hornině třídy těžitelnosti II skupiny 4 přes 20 do 50 m3</t>
  </si>
  <si>
    <t>325327744</t>
  </si>
  <si>
    <t>https://podminky.urs.cz/item/CS_URS_2026_01/132351252</t>
  </si>
  <si>
    <t>1*1*71,2*0,45</t>
  </si>
  <si>
    <t>1346947932</t>
  </si>
  <si>
    <t>71,2</t>
  </si>
  <si>
    <t>1197246499</t>
  </si>
  <si>
    <t>1*0,5*71,2</t>
  </si>
  <si>
    <t>1653480815</t>
  </si>
  <si>
    <t>1*0,5*71,2*1,7*1,2</t>
  </si>
  <si>
    <t>755627260</t>
  </si>
  <si>
    <t>-(35,6+71,2*0,1)</t>
  </si>
  <si>
    <t>-1520805900</t>
  </si>
  <si>
    <t>28,48*1,7*1,2*0,5</t>
  </si>
  <si>
    <t>-1079917717</t>
  </si>
  <si>
    <t>426717419</t>
  </si>
  <si>
    <t>1252400787</t>
  </si>
  <si>
    <t>35,6</t>
  </si>
  <si>
    <t>-28,48*0,5</t>
  </si>
  <si>
    <t>14117302</t>
  </si>
  <si>
    <t>21,36*10</t>
  </si>
  <si>
    <t>-659756257</t>
  </si>
  <si>
    <t>32,04</t>
  </si>
  <si>
    <t>527812584</t>
  </si>
  <si>
    <t>32,04*10</t>
  </si>
  <si>
    <t>-1918403820</t>
  </si>
  <si>
    <t>21,36+32,04</t>
  </si>
  <si>
    <t>-1033797427</t>
  </si>
  <si>
    <t>53,4*1,8</t>
  </si>
  <si>
    <t>-1590930092</t>
  </si>
  <si>
    <t>-1635539696</t>
  </si>
  <si>
    <t>1*0,1*71,2</t>
  </si>
  <si>
    <t>452141111</t>
  </si>
  <si>
    <t>Osazení plastových podkladních a vyrovnávacích prvků pro šachty a vpusti prstenců nebo adaptérů včetně zalití cementovou maltou s kamenivem průměru do DN 500, výšky do 50 mm</t>
  </si>
  <si>
    <t>494903204</t>
  </si>
  <si>
    <t>https://podminky.urs.cz/item/CS_URS_2026_01/452141111</t>
  </si>
  <si>
    <t>"UV" 5</t>
  </si>
  <si>
    <t>28659021</t>
  </si>
  <si>
    <t>prstenec vyrovnávací plastový plochý pro šachty a vpusti DN 500 v 50mm</t>
  </si>
  <si>
    <t>-1332549600</t>
  </si>
  <si>
    <t>871350410</t>
  </si>
  <si>
    <t>Montáž kanalizačního potrubí korugovaného SN 10 z polypropylenu do DN 200</t>
  </si>
  <si>
    <t>-609912081</t>
  </si>
  <si>
    <t>https://podminky.urs.cz/item/CS_URS_2026_01/871350410</t>
  </si>
  <si>
    <t>28617043</t>
  </si>
  <si>
    <t>trubka kanalizační PP korugovaná DN 150x6000mm SN10</t>
  </si>
  <si>
    <t>176167251</t>
  </si>
  <si>
    <t>71,2*1,015 "Přepočtené koeficientem množství</t>
  </si>
  <si>
    <t>877310410</t>
  </si>
  <si>
    <t>Montáž kolen na potrubí z PP trub korugovaných DN 150</t>
  </si>
  <si>
    <t>-2014934560</t>
  </si>
  <si>
    <t>https://podminky.urs.cz/item/CS_URS_2026_01/877310410</t>
  </si>
  <si>
    <t>pro přípojky k UV</t>
  </si>
  <si>
    <t>pro přípojky k DS</t>
  </si>
  <si>
    <t>28611894</t>
  </si>
  <si>
    <t>koleno kanalizační PP KG SN10 160x45°</t>
  </si>
  <si>
    <t>525404320</t>
  </si>
  <si>
    <t>Napojení nové přípojky na stávající přípojku - vybourání části stávající trubky + osazení nové trubky</t>
  </si>
  <si>
    <t>-2143429195</t>
  </si>
  <si>
    <t>DS30, DS31, DS32, DS36, DS37, DS39, DS42, UV32</t>
  </si>
  <si>
    <t>7+1</t>
  </si>
  <si>
    <t>895941341</t>
  </si>
  <si>
    <t>Osazení vpusti uliční z betonových dílců DN 500 dno s výtokem</t>
  </si>
  <si>
    <t>-756075593</t>
  </si>
  <si>
    <t>https://podminky.urs.cz/item/CS_URS_2026_01/895941341</t>
  </si>
  <si>
    <t>59223822</t>
  </si>
  <si>
    <t>vpusť uliční dno s výtokem betonové 626x495x50mm</t>
  </si>
  <si>
    <t>980204023</t>
  </si>
  <si>
    <t>895941361</t>
  </si>
  <si>
    <t>Osazení vpusti uliční z betonových dílců DN 500 skruž středová 290 mm</t>
  </si>
  <si>
    <t>-1099956313</t>
  </si>
  <si>
    <t>https://podminky.urs.cz/item/CS_URS_2026_01/895941361</t>
  </si>
  <si>
    <t>59224461</t>
  </si>
  <si>
    <t>vpusť uliční DN 500 skruž průběžná nízká betonová 500/290x65mm</t>
  </si>
  <si>
    <t>1871652099</t>
  </si>
  <si>
    <t>895941351</t>
  </si>
  <si>
    <t>Osazení vpusti uliční z betonových dílců DN 500 skruž horní pro čtvercovou vtokovou mříž</t>
  </si>
  <si>
    <t>1037827535</t>
  </si>
  <si>
    <t>https://podminky.urs.cz/item/CS_URS_2026_01/895941351</t>
  </si>
  <si>
    <t>59223260</t>
  </si>
  <si>
    <t>mříž vtoková litinová k uliční vpusti C250/D400 500x500mm</t>
  </si>
  <si>
    <t>-1458298189</t>
  </si>
  <si>
    <t>59223875</t>
  </si>
  <si>
    <t>koš nízký pro uliční vpusti žárově Pz plech pro rám 500/500mm</t>
  </si>
  <si>
    <t>-258736016</t>
  </si>
  <si>
    <t>-21887198</t>
  </si>
  <si>
    <t>1164874168</t>
  </si>
  <si>
    <t>0,5*0,5*2</t>
  </si>
  <si>
    <t>312597329</t>
  </si>
  <si>
    <t>Vyčištění potrubí po pokládce, provedení zkoušky těsnosti kanalizace a zkouška průchodnosti</t>
  </si>
  <si>
    <t>1749162598</t>
  </si>
  <si>
    <t>977151129.R</t>
  </si>
  <si>
    <t>Jádrové vrty diamantovými korunkami do D 350 mm do stavebních materiálů vč. likvidace suti</t>
  </si>
  <si>
    <t>-2041086409</t>
  </si>
  <si>
    <t>pro napojení přípojky UV 30</t>
  </si>
  <si>
    <t>0,40</t>
  </si>
  <si>
    <t>Injektáž trhlin š 10 mm v cihelném zdivu tl do 450 mm aktivovanou cementovou maltou včetně vrtů</t>
  </si>
  <si>
    <t>-150253418</t>
  </si>
  <si>
    <t>0,40*17</t>
  </si>
  <si>
    <t>286157050</t>
  </si>
  <si>
    <t>trubka s hrdlem PP délka 0,5 m, DN 110</t>
  </si>
  <si>
    <t>1019805468</t>
  </si>
  <si>
    <t>pro napojení PP 150 k lapači splavenin</t>
  </si>
  <si>
    <t>mimo DS33</t>
  </si>
  <si>
    <t>857496061</t>
  </si>
  <si>
    <t>721</t>
  </si>
  <si>
    <t>Zdravotechnika - vnitřní kanalizace</t>
  </si>
  <si>
    <t>721242115</t>
  </si>
  <si>
    <t>Lapač střešních splavenin z PP se zápachovou klapkou a lapacím košem DN 110</t>
  </si>
  <si>
    <t>-1547373156</t>
  </si>
  <si>
    <t>https://podminky.urs.cz/item/CS_URS_2026_01/721242115</t>
  </si>
  <si>
    <t>7211700R1</t>
  </si>
  <si>
    <t>Montáž sestavy PP tvarovek (redukce + 2xkoleno + přímý kus) DN 100 (DN125) k lapači splavenin</t>
  </si>
  <si>
    <t>-1436236071</t>
  </si>
  <si>
    <t>28611874</t>
  </si>
  <si>
    <t>koleno kanalizační PP KG SN10 110x45°</t>
  </si>
  <si>
    <t>-935272344</t>
  </si>
  <si>
    <t>12*2</t>
  </si>
  <si>
    <t>859803249</t>
  </si>
  <si>
    <t>1*12</t>
  </si>
  <si>
    <t>28614201</t>
  </si>
  <si>
    <t>trubka kanalizační PP plnostěnná jednovrstvá DN 110x500mm SN10</t>
  </si>
  <si>
    <t>1521349636</t>
  </si>
  <si>
    <t>12*0,5</t>
  </si>
  <si>
    <t>6*1,015 "Přepočtené koeficientem množství</t>
  </si>
  <si>
    <t>28611934</t>
  </si>
  <si>
    <t>redukce kanalizační plastová nesouosá KG 150/100</t>
  </si>
  <si>
    <t>-597641283</t>
  </si>
  <si>
    <t>998721101</t>
  </si>
  <si>
    <t>Přesun hmot tonážní pro vnitřní kanalizace v objektech v do 6 m</t>
  </si>
  <si>
    <t>267914319</t>
  </si>
  <si>
    <t>https://podminky.urs.cz/item/CS_URS_2026_01/998721101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</si>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</sst>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72103000" TargetMode="External" /><Relationship Id="rId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335" TargetMode="External" /><Relationship Id="rId2" Type="http://schemas.openxmlformats.org/officeDocument/2006/relationships/hyperlink" Target="https://podminky.urs.cz/item/CS_URS_2025_01/113154538" TargetMode="External" /><Relationship Id="rId3" Type="http://schemas.openxmlformats.org/officeDocument/2006/relationships/hyperlink" Target="https://podminky.urs.cz/item/CS_URS_2025_01/113202111" TargetMode="External" /><Relationship Id="rId4" Type="http://schemas.openxmlformats.org/officeDocument/2006/relationships/hyperlink" Target="https://podminky.urs.cz/item/CS_URS_2025_01/121151103" TargetMode="External" /><Relationship Id="rId5" Type="http://schemas.openxmlformats.org/officeDocument/2006/relationships/hyperlink" Target="https://podminky.urs.cz/item/CS_URS_2025_01/122251105" TargetMode="External" /><Relationship Id="rId6" Type="http://schemas.openxmlformats.org/officeDocument/2006/relationships/hyperlink" Target="https://podminky.urs.cz/item/CS_URS_2025_01/132251104" TargetMode="External" /><Relationship Id="rId7" Type="http://schemas.openxmlformats.org/officeDocument/2006/relationships/hyperlink" Target="https://podminky.urs.cz/item/CS_URS_2025_01/139001101" TargetMode="External" /><Relationship Id="rId8" Type="http://schemas.openxmlformats.org/officeDocument/2006/relationships/hyperlink" Target="https://podminky.urs.cz/item/CS_URS_2025_01/162751117" TargetMode="External" /><Relationship Id="rId9" Type="http://schemas.openxmlformats.org/officeDocument/2006/relationships/hyperlink" Target="https://podminky.urs.cz/item/CS_URS_2025_01/162751119" TargetMode="External" /><Relationship Id="rId10" Type="http://schemas.openxmlformats.org/officeDocument/2006/relationships/hyperlink" Target="https://podminky.urs.cz/item/CS_URS_2025_01/171251201" TargetMode="External" /><Relationship Id="rId11" Type="http://schemas.openxmlformats.org/officeDocument/2006/relationships/hyperlink" Target="https://podminky.urs.cz/item/CS_URS_2025_01/171201231" TargetMode="External" /><Relationship Id="rId12" Type="http://schemas.openxmlformats.org/officeDocument/2006/relationships/hyperlink" Target="https://podminky.urs.cz/item/CS_URS_2025_01/175151101" TargetMode="External" /><Relationship Id="rId13" Type="http://schemas.openxmlformats.org/officeDocument/2006/relationships/hyperlink" Target="https://podminky.urs.cz/item/CS_URS_2025_01/174151101" TargetMode="External" /><Relationship Id="rId14" Type="http://schemas.openxmlformats.org/officeDocument/2006/relationships/hyperlink" Target="https://podminky.urs.cz/item/CS_URS_2025_01/181951112" TargetMode="External" /><Relationship Id="rId15" Type="http://schemas.openxmlformats.org/officeDocument/2006/relationships/hyperlink" Target="https://podminky.urs.cz/item/CS_URS_2025_01/181351003" TargetMode="External" /><Relationship Id="rId16" Type="http://schemas.openxmlformats.org/officeDocument/2006/relationships/hyperlink" Target="https://podminky.urs.cz/item/CS_URS_2025_01/181411131" TargetMode="External" /><Relationship Id="rId17" Type="http://schemas.openxmlformats.org/officeDocument/2006/relationships/hyperlink" Target="https://podminky.urs.cz/item/CS_URS_2025_01/183403153" TargetMode="External" /><Relationship Id="rId18" Type="http://schemas.openxmlformats.org/officeDocument/2006/relationships/hyperlink" Target="https://podminky.urs.cz/item/CS_URS_2025_01/211971121" TargetMode="External" /><Relationship Id="rId19" Type="http://schemas.openxmlformats.org/officeDocument/2006/relationships/hyperlink" Target="https://podminky.urs.cz/item/CS_URS_2025_01/212532111" TargetMode="External" /><Relationship Id="rId20" Type="http://schemas.openxmlformats.org/officeDocument/2006/relationships/hyperlink" Target="https://podminky.urs.cz/item/CS_URS_2025_01/212755214" TargetMode="External" /><Relationship Id="rId21" Type="http://schemas.openxmlformats.org/officeDocument/2006/relationships/hyperlink" Target="https://podminky.urs.cz/item/CS_URS_2025_01/211531111" TargetMode="External" /><Relationship Id="rId22" Type="http://schemas.openxmlformats.org/officeDocument/2006/relationships/hyperlink" Target="https://podminky.urs.cz/item/CS_URS_2025_01/451572111" TargetMode="External" /><Relationship Id="rId23" Type="http://schemas.openxmlformats.org/officeDocument/2006/relationships/hyperlink" Target="https://podminky.urs.cz/item/CS_URS_2025_01/564851111" TargetMode="External" /><Relationship Id="rId24" Type="http://schemas.openxmlformats.org/officeDocument/2006/relationships/hyperlink" Target="https://podminky.urs.cz/item/CS_URS_2025_01/573111115" TargetMode="External" /><Relationship Id="rId25" Type="http://schemas.openxmlformats.org/officeDocument/2006/relationships/hyperlink" Target="https://podminky.urs.cz/item/CS_URS_2025_01/565155111" TargetMode="External" /><Relationship Id="rId26" Type="http://schemas.openxmlformats.org/officeDocument/2006/relationships/hyperlink" Target="https://podminky.urs.cz/item/CS_URS_2025_01/573231112" TargetMode="External" /><Relationship Id="rId27" Type="http://schemas.openxmlformats.org/officeDocument/2006/relationships/hyperlink" Target="https://podminky.urs.cz/item/CS_URS_2025_01/577144131" TargetMode="External" /><Relationship Id="rId28" Type="http://schemas.openxmlformats.org/officeDocument/2006/relationships/hyperlink" Target="https://podminky.urs.cz/item/CS_URS_2025_01/899132121" TargetMode="External" /><Relationship Id="rId29" Type="http://schemas.openxmlformats.org/officeDocument/2006/relationships/hyperlink" Target="https://podminky.urs.cz/item/CS_URS_2025_01/899132212" TargetMode="External" /><Relationship Id="rId30" Type="http://schemas.openxmlformats.org/officeDocument/2006/relationships/hyperlink" Target="https://podminky.urs.cz/item/CS_URS_2025_01/899132213" TargetMode="External" /><Relationship Id="rId31" Type="http://schemas.openxmlformats.org/officeDocument/2006/relationships/hyperlink" Target="https://podminky.urs.cz/item/CS_URS_2025_01/899133211" TargetMode="External" /><Relationship Id="rId32" Type="http://schemas.openxmlformats.org/officeDocument/2006/relationships/hyperlink" Target="https://podminky.urs.cz/item/CS_URS_2025_01/916241213" TargetMode="External" /><Relationship Id="rId33" Type="http://schemas.openxmlformats.org/officeDocument/2006/relationships/hyperlink" Target="https://podminky.urs.cz/item/CS_URS_2025_01/914511112" TargetMode="External" /><Relationship Id="rId34" Type="http://schemas.openxmlformats.org/officeDocument/2006/relationships/hyperlink" Target="https://podminky.urs.cz/item/CS_URS_2025_01/914111111" TargetMode="External" /><Relationship Id="rId35" Type="http://schemas.openxmlformats.org/officeDocument/2006/relationships/hyperlink" Target="https://podminky.urs.cz/item/CS_URS_2025_01/915611111" TargetMode="External" /><Relationship Id="rId36" Type="http://schemas.openxmlformats.org/officeDocument/2006/relationships/hyperlink" Target="https://podminky.urs.cz/item/CS_URS_2025_01/915121121" TargetMode="External" /><Relationship Id="rId37" Type="http://schemas.openxmlformats.org/officeDocument/2006/relationships/hyperlink" Target="https://podminky.urs.cz/item/CS_URS_2025_01/915221121" TargetMode="External" /><Relationship Id="rId38" Type="http://schemas.openxmlformats.org/officeDocument/2006/relationships/hyperlink" Target="https://podminky.urs.cz/item/CS_URS_2025_01/997013501" TargetMode="External" /><Relationship Id="rId39" Type="http://schemas.openxmlformats.org/officeDocument/2006/relationships/hyperlink" Target="https://podminky.urs.cz/item/CS_URS_2025_01/997013509" TargetMode="External" /><Relationship Id="rId40" Type="http://schemas.openxmlformats.org/officeDocument/2006/relationships/hyperlink" Target="https://podminky.urs.cz/item/CS_URS_2025_01/997221861" TargetMode="External" /><Relationship Id="rId41" Type="http://schemas.openxmlformats.org/officeDocument/2006/relationships/hyperlink" Target="https://podminky.urs.cz/item/CS_URS_2025_01/997221862" TargetMode="External" /><Relationship Id="rId42" Type="http://schemas.openxmlformats.org/officeDocument/2006/relationships/hyperlink" Target="https://podminky.urs.cz/item/CS_URS_2025_01/997221875" TargetMode="External" /><Relationship Id="rId43" Type="http://schemas.openxmlformats.org/officeDocument/2006/relationships/hyperlink" Target="https://podminky.urs.cz/item/CS_URS_2025_01/997013869" TargetMode="External" /><Relationship Id="rId44" Type="http://schemas.openxmlformats.org/officeDocument/2006/relationships/hyperlink" Target="https://podminky.urs.cz/item/CS_URS_2025_01/998225111" TargetMode="External" /><Relationship Id="rId45" Type="http://schemas.openxmlformats.org/officeDocument/2006/relationships/hyperlink" Target="https://podminky.urs.cz/item/CS_URS_2025_01/711161222" TargetMode="External" /><Relationship Id="rId46" Type="http://schemas.openxmlformats.org/officeDocument/2006/relationships/hyperlink" Target="https://podminky.urs.cz/item/CS_URS_2025_01/711161383" TargetMode="External" /><Relationship Id="rId47" Type="http://schemas.openxmlformats.org/officeDocument/2006/relationships/hyperlink" Target="https://podminky.urs.cz/item/CS_URS_2025_01/711161391" TargetMode="External" /><Relationship Id="rId48" Type="http://schemas.openxmlformats.org/officeDocument/2006/relationships/hyperlink" Target="https://podminky.urs.cz/item/CS_URS_2025_01/998711201" TargetMode="External" /><Relationship Id="rId4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11" TargetMode="External" /><Relationship Id="rId2" Type="http://schemas.openxmlformats.org/officeDocument/2006/relationships/hyperlink" Target="https://podminky.urs.cz/item/CS_URS_2025_01/113106161" TargetMode="External" /><Relationship Id="rId3" Type="http://schemas.openxmlformats.org/officeDocument/2006/relationships/hyperlink" Target="https://podminky.urs.cz/item/CS_URS_2025_01/113154538" TargetMode="External" /><Relationship Id="rId4" Type="http://schemas.openxmlformats.org/officeDocument/2006/relationships/hyperlink" Target="https://podminky.urs.cz/item/CS_URS_2025_01/122251105" TargetMode="External" /><Relationship Id="rId5" Type="http://schemas.openxmlformats.org/officeDocument/2006/relationships/hyperlink" Target="https://podminky.urs.cz/item/CS_URS_2025_01/162751117" TargetMode="External" /><Relationship Id="rId6" Type="http://schemas.openxmlformats.org/officeDocument/2006/relationships/hyperlink" Target="https://podminky.urs.cz/item/CS_URS_2025_01/162751119" TargetMode="External" /><Relationship Id="rId7" Type="http://schemas.openxmlformats.org/officeDocument/2006/relationships/hyperlink" Target="https://podminky.urs.cz/item/CS_URS_2025_01/171251201" TargetMode="External" /><Relationship Id="rId8" Type="http://schemas.openxmlformats.org/officeDocument/2006/relationships/hyperlink" Target="https://podminky.urs.cz/item/CS_URS_2025_01/171201231" TargetMode="External" /><Relationship Id="rId9" Type="http://schemas.openxmlformats.org/officeDocument/2006/relationships/hyperlink" Target="https://podminky.urs.cz/item/CS_URS_2025_01/181951112" TargetMode="External" /><Relationship Id="rId10" Type="http://schemas.openxmlformats.org/officeDocument/2006/relationships/hyperlink" Target="https://podminky.urs.cz/item/CS_URS_2025_01/564871116" TargetMode="External" /><Relationship Id="rId11" Type="http://schemas.openxmlformats.org/officeDocument/2006/relationships/hyperlink" Target="https://podminky.urs.cz/item/CS_URS_2025_01/591211111" TargetMode="External" /><Relationship Id="rId12" Type="http://schemas.openxmlformats.org/officeDocument/2006/relationships/hyperlink" Target="https://podminky.urs.cz/item/CS_URS_2025_01/591411111" TargetMode="External" /><Relationship Id="rId13" Type="http://schemas.openxmlformats.org/officeDocument/2006/relationships/hyperlink" Target="https://podminky.urs.cz/item/CS_URS_2025_01/596212210" TargetMode="External" /><Relationship Id="rId14" Type="http://schemas.openxmlformats.org/officeDocument/2006/relationships/hyperlink" Target="https://podminky.urs.cz/item/CS_URS_2025_01/622131101" TargetMode="External" /><Relationship Id="rId15" Type="http://schemas.openxmlformats.org/officeDocument/2006/relationships/hyperlink" Target="https://podminky.urs.cz/item/CS_URS_2025_01/622321111" TargetMode="External" /><Relationship Id="rId16" Type="http://schemas.openxmlformats.org/officeDocument/2006/relationships/hyperlink" Target="https://podminky.urs.cz/item/CS_URS_2025_01/622321191" TargetMode="External" /><Relationship Id="rId17" Type="http://schemas.openxmlformats.org/officeDocument/2006/relationships/hyperlink" Target="https://podminky.urs.cz/item/CS_URS_2025_01/899132211" TargetMode="External" /><Relationship Id="rId18" Type="http://schemas.openxmlformats.org/officeDocument/2006/relationships/hyperlink" Target="https://podminky.urs.cz/item/CS_URS_2025_01/997013501" TargetMode="External" /><Relationship Id="rId19" Type="http://schemas.openxmlformats.org/officeDocument/2006/relationships/hyperlink" Target="https://podminky.urs.cz/item/CS_URS_2025_01/997013509" TargetMode="External" /><Relationship Id="rId20" Type="http://schemas.openxmlformats.org/officeDocument/2006/relationships/hyperlink" Target="https://podminky.urs.cz/item/CS_URS_2025_01/997221873" TargetMode="External" /><Relationship Id="rId21" Type="http://schemas.openxmlformats.org/officeDocument/2006/relationships/hyperlink" Target="https://podminky.urs.cz/item/CS_URS_2025_01/997221875" TargetMode="External" /><Relationship Id="rId22" Type="http://schemas.openxmlformats.org/officeDocument/2006/relationships/hyperlink" Target="https://podminky.urs.cz/item/CS_URS_2025_01/997013869" TargetMode="External" /><Relationship Id="rId23" Type="http://schemas.openxmlformats.org/officeDocument/2006/relationships/hyperlink" Target="https://podminky.urs.cz/item/CS_URS_2025_01/998223011" TargetMode="External" /><Relationship Id="rId2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9001401" TargetMode="External" /><Relationship Id="rId2" Type="http://schemas.openxmlformats.org/officeDocument/2006/relationships/hyperlink" Target="https://podminky.urs.cz/item/CS_URS_2026_01/119001412" TargetMode="External" /><Relationship Id="rId3" Type="http://schemas.openxmlformats.org/officeDocument/2006/relationships/hyperlink" Target="https://podminky.urs.cz/item/CS_URS_2026_01/119001421" TargetMode="External" /><Relationship Id="rId4" Type="http://schemas.openxmlformats.org/officeDocument/2006/relationships/hyperlink" Target="https://podminky.urs.cz/item/CS_URS_2026_01/139001101" TargetMode="External" /><Relationship Id="rId5" Type="http://schemas.openxmlformats.org/officeDocument/2006/relationships/hyperlink" Target="https://podminky.urs.cz/item/CS_URS_2026_01/132251252" TargetMode="External" /><Relationship Id="rId6" Type="http://schemas.openxmlformats.org/officeDocument/2006/relationships/hyperlink" Target="https://podminky.urs.cz/item/CS_URS_2026_01/132351251" TargetMode="External" /><Relationship Id="rId7" Type="http://schemas.openxmlformats.org/officeDocument/2006/relationships/hyperlink" Target="https://podminky.urs.cz/item/CS_URS_2026_01/175151101" TargetMode="External" /><Relationship Id="rId8" Type="http://schemas.openxmlformats.org/officeDocument/2006/relationships/hyperlink" Target="https://podminky.urs.cz/item/CS_URS_2026_01/174151101" TargetMode="External" /><Relationship Id="rId9" Type="http://schemas.openxmlformats.org/officeDocument/2006/relationships/hyperlink" Target="https://podminky.urs.cz/item/CS_URS_2026_01/167151101" TargetMode="External" /><Relationship Id="rId10" Type="http://schemas.openxmlformats.org/officeDocument/2006/relationships/hyperlink" Target="https://podminky.urs.cz/item/CS_URS_2026_01/167151102" TargetMode="External" /><Relationship Id="rId11" Type="http://schemas.openxmlformats.org/officeDocument/2006/relationships/hyperlink" Target="https://podminky.urs.cz/item/CS_URS_2026_01/162751117" TargetMode="External" /><Relationship Id="rId12" Type="http://schemas.openxmlformats.org/officeDocument/2006/relationships/hyperlink" Target="https://podminky.urs.cz/item/CS_URS_2026_01/162751119" TargetMode="External" /><Relationship Id="rId13" Type="http://schemas.openxmlformats.org/officeDocument/2006/relationships/hyperlink" Target="https://podminky.urs.cz/item/CS_URS_2026_01/162751137" TargetMode="External" /><Relationship Id="rId14" Type="http://schemas.openxmlformats.org/officeDocument/2006/relationships/hyperlink" Target="https://podminky.urs.cz/item/CS_URS_2026_01/162751139" TargetMode="External" /><Relationship Id="rId15" Type="http://schemas.openxmlformats.org/officeDocument/2006/relationships/hyperlink" Target="https://podminky.urs.cz/item/CS_URS_2026_01/171251101" TargetMode="External" /><Relationship Id="rId16" Type="http://schemas.openxmlformats.org/officeDocument/2006/relationships/hyperlink" Target="https://podminky.urs.cz/item/CS_URS_2026_01/171201231" TargetMode="External" /><Relationship Id="rId17" Type="http://schemas.openxmlformats.org/officeDocument/2006/relationships/hyperlink" Target="https://podminky.urs.cz/item/CS_URS_2026_01/162351103" TargetMode="External" /><Relationship Id="rId18" Type="http://schemas.openxmlformats.org/officeDocument/2006/relationships/hyperlink" Target="https://podminky.urs.cz/item/CS_URS_2026_01/451573111" TargetMode="External" /><Relationship Id="rId19" Type="http://schemas.openxmlformats.org/officeDocument/2006/relationships/hyperlink" Target="https://podminky.urs.cz/item/CS_URS_2026_01/871360420" TargetMode="External" /><Relationship Id="rId20" Type="http://schemas.openxmlformats.org/officeDocument/2006/relationships/hyperlink" Target="https://podminky.urs.cz/item/CS_URS_2026_01/877360430" TargetMode="External" /><Relationship Id="rId21" Type="http://schemas.openxmlformats.org/officeDocument/2006/relationships/hyperlink" Target="https://podminky.urs.cz/item/CS_URS_2026_01/877360420" TargetMode="External" /><Relationship Id="rId22" Type="http://schemas.openxmlformats.org/officeDocument/2006/relationships/hyperlink" Target="https://podminky.urs.cz/item/CS_URS_2026_01/877370420" TargetMode="External" /><Relationship Id="rId23" Type="http://schemas.openxmlformats.org/officeDocument/2006/relationships/hyperlink" Target="https://podminky.urs.cz/item/CS_URS_2026_01/894812322" TargetMode="External" /><Relationship Id="rId24" Type="http://schemas.openxmlformats.org/officeDocument/2006/relationships/hyperlink" Target="https://podminky.urs.cz/item/CS_URS_2026_01/894812331" TargetMode="External" /><Relationship Id="rId25" Type="http://schemas.openxmlformats.org/officeDocument/2006/relationships/hyperlink" Target="https://podminky.urs.cz/item/CS_URS_2026_01/894812339" TargetMode="External" /><Relationship Id="rId26" Type="http://schemas.openxmlformats.org/officeDocument/2006/relationships/hyperlink" Target="https://podminky.urs.cz/item/CS_URS_2026_01/894812376" TargetMode="External" /><Relationship Id="rId27" Type="http://schemas.openxmlformats.org/officeDocument/2006/relationships/hyperlink" Target="https://podminky.urs.cz/item/CS_URS_2026_01/899623161" TargetMode="External" /><Relationship Id="rId28" Type="http://schemas.openxmlformats.org/officeDocument/2006/relationships/hyperlink" Target="https://podminky.urs.cz/item/CS_URS_2026_01/899643121" TargetMode="External" /><Relationship Id="rId29" Type="http://schemas.openxmlformats.org/officeDocument/2006/relationships/hyperlink" Target="https://podminky.urs.cz/item/CS_URS_2026_01/899643122" TargetMode="External" /><Relationship Id="rId30" Type="http://schemas.openxmlformats.org/officeDocument/2006/relationships/hyperlink" Target="https://podminky.urs.cz/item/CS_URS_2026_01/985421132" TargetMode="External" /><Relationship Id="rId31" Type="http://schemas.openxmlformats.org/officeDocument/2006/relationships/hyperlink" Target="https://podminky.urs.cz/item/CS_URS_2026_01/998276101" TargetMode="External" /><Relationship Id="rId32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2251252" TargetMode="External" /><Relationship Id="rId2" Type="http://schemas.openxmlformats.org/officeDocument/2006/relationships/hyperlink" Target="https://podminky.urs.cz/item/CS_URS_2026_01/132351252" TargetMode="External" /><Relationship Id="rId3" Type="http://schemas.openxmlformats.org/officeDocument/2006/relationships/hyperlink" Target="https://podminky.urs.cz/item/CS_URS_2026_01/139001101" TargetMode="External" /><Relationship Id="rId4" Type="http://schemas.openxmlformats.org/officeDocument/2006/relationships/hyperlink" Target="https://podminky.urs.cz/item/CS_URS_2026_01/175151101" TargetMode="External" /><Relationship Id="rId5" Type="http://schemas.openxmlformats.org/officeDocument/2006/relationships/hyperlink" Target="https://podminky.urs.cz/item/CS_URS_2026_01/174151101" TargetMode="External" /><Relationship Id="rId6" Type="http://schemas.openxmlformats.org/officeDocument/2006/relationships/hyperlink" Target="https://podminky.urs.cz/item/CS_URS_2026_01/167151101" TargetMode="External" /><Relationship Id="rId7" Type="http://schemas.openxmlformats.org/officeDocument/2006/relationships/hyperlink" Target="https://podminky.urs.cz/item/CS_URS_2026_01/167151102" TargetMode="External" /><Relationship Id="rId8" Type="http://schemas.openxmlformats.org/officeDocument/2006/relationships/hyperlink" Target="https://podminky.urs.cz/item/CS_URS_2026_01/162751117" TargetMode="External" /><Relationship Id="rId9" Type="http://schemas.openxmlformats.org/officeDocument/2006/relationships/hyperlink" Target="https://podminky.urs.cz/item/CS_URS_2026_01/162751119" TargetMode="External" /><Relationship Id="rId10" Type="http://schemas.openxmlformats.org/officeDocument/2006/relationships/hyperlink" Target="https://podminky.urs.cz/item/CS_URS_2026_01/162751137" TargetMode="External" /><Relationship Id="rId11" Type="http://schemas.openxmlformats.org/officeDocument/2006/relationships/hyperlink" Target="https://podminky.urs.cz/item/CS_URS_2026_01/162751139" TargetMode="External" /><Relationship Id="rId12" Type="http://schemas.openxmlformats.org/officeDocument/2006/relationships/hyperlink" Target="https://podminky.urs.cz/item/CS_URS_2026_01/171251101" TargetMode="External" /><Relationship Id="rId13" Type="http://schemas.openxmlformats.org/officeDocument/2006/relationships/hyperlink" Target="https://podminky.urs.cz/item/CS_URS_2026_01/171201231" TargetMode="External" /><Relationship Id="rId14" Type="http://schemas.openxmlformats.org/officeDocument/2006/relationships/hyperlink" Target="https://podminky.urs.cz/item/CS_URS_2026_01/162351103" TargetMode="External" /><Relationship Id="rId15" Type="http://schemas.openxmlformats.org/officeDocument/2006/relationships/hyperlink" Target="https://podminky.urs.cz/item/CS_URS_2026_01/451573111" TargetMode="External" /><Relationship Id="rId16" Type="http://schemas.openxmlformats.org/officeDocument/2006/relationships/hyperlink" Target="https://podminky.urs.cz/item/CS_URS_2026_01/452141111" TargetMode="External" /><Relationship Id="rId17" Type="http://schemas.openxmlformats.org/officeDocument/2006/relationships/hyperlink" Target="https://podminky.urs.cz/item/CS_URS_2026_01/871350410" TargetMode="External" /><Relationship Id="rId18" Type="http://schemas.openxmlformats.org/officeDocument/2006/relationships/hyperlink" Target="https://podminky.urs.cz/item/CS_URS_2026_01/877310410" TargetMode="External" /><Relationship Id="rId19" Type="http://schemas.openxmlformats.org/officeDocument/2006/relationships/hyperlink" Target="https://podminky.urs.cz/item/CS_URS_2026_01/895941341" TargetMode="External" /><Relationship Id="rId20" Type="http://schemas.openxmlformats.org/officeDocument/2006/relationships/hyperlink" Target="https://podminky.urs.cz/item/CS_URS_2026_01/895941361" TargetMode="External" /><Relationship Id="rId21" Type="http://schemas.openxmlformats.org/officeDocument/2006/relationships/hyperlink" Target="https://podminky.urs.cz/item/CS_URS_2026_01/895941351" TargetMode="External" /><Relationship Id="rId22" Type="http://schemas.openxmlformats.org/officeDocument/2006/relationships/hyperlink" Target="https://podminky.urs.cz/item/CS_URS_2026_01/899623161" TargetMode="External" /><Relationship Id="rId23" Type="http://schemas.openxmlformats.org/officeDocument/2006/relationships/hyperlink" Target="https://podminky.urs.cz/item/CS_URS_2026_01/899643121" TargetMode="External" /><Relationship Id="rId24" Type="http://schemas.openxmlformats.org/officeDocument/2006/relationships/hyperlink" Target="https://podminky.urs.cz/item/CS_URS_2026_01/899643122" TargetMode="External" /><Relationship Id="rId25" Type="http://schemas.openxmlformats.org/officeDocument/2006/relationships/hyperlink" Target="https://podminky.urs.cz/item/CS_URS_2026_01/985421132" TargetMode="External" /><Relationship Id="rId26" Type="http://schemas.openxmlformats.org/officeDocument/2006/relationships/hyperlink" Target="https://podminky.urs.cz/item/CS_URS_2026_01/998276101" TargetMode="External" /><Relationship Id="rId27" Type="http://schemas.openxmlformats.org/officeDocument/2006/relationships/hyperlink" Target="https://podminky.urs.cz/item/CS_URS_2026_01/721242115" TargetMode="External" /><Relationship Id="rId28" Type="http://schemas.openxmlformats.org/officeDocument/2006/relationships/hyperlink" Target="https://podminky.urs.cz/item/CS_URS_2026_01/998721101" TargetMode="External" /><Relationship Id="rId29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29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29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27</v>
      </c>
      <c r="AL14" s="24"/>
      <c r="AM14" s="24"/>
      <c r="AN14" s="36" t="s">
        <v>29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31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32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00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Jáchymov - oprava ulice Mathesiova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Město Jáchymov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29. 5. 2025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Jáchymov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30</v>
      </c>
      <c r="AJ49" s="42"/>
      <c r="AK49" s="42"/>
      <c r="AL49" s="42"/>
      <c r="AM49" s="75" t="str">
        <f>IF(E17="","",E17)</f>
        <v>Ing. Jiří Oboznenko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28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33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ROUND(SUM(AG55:AG60),2)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ROUND(SUM(AS55:AS60),2)</f>
        <v>0</v>
      </c>
      <c r="AT54" s="108">
        <f>ROUND(SUM(AV54:AW54),2)</f>
        <v>0</v>
      </c>
      <c r="AU54" s="109">
        <f>ROUND(SUM(AU55:AU60),5)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ROUND(SUM(AZ55:AZ60),2)</f>
        <v>0</v>
      </c>
      <c r="BA54" s="108">
        <f>ROUND(SUM(BA55:BA60),2)</f>
        <v>0</v>
      </c>
      <c r="BB54" s="108">
        <f>ROUND(SUM(BB55:BB60),2)</f>
        <v>0</v>
      </c>
      <c r="BC54" s="108">
        <f>ROUND(SUM(BC55:BC60),2)</f>
        <v>0</v>
      </c>
      <c r="BD54" s="110">
        <f>ROUND(SUM(BD55:BD60),2)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113" t="s">
        <v>75</v>
      </c>
      <c r="B55" s="114"/>
      <c r="C55" s="115"/>
      <c r="D55" s="116" t="s">
        <v>14</v>
      </c>
      <c r="E55" s="116"/>
      <c r="F55" s="116"/>
      <c r="G55" s="116"/>
      <c r="H55" s="116"/>
      <c r="I55" s="117"/>
      <c r="J55" s="116" t="s">
        <v>76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'00 - Vedlejší rozpočtové 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77</v>
      </c>
      <c r="AR55" s="120"/>
      <c r="AS55" s="121">
        <v>0</v>
      </c>
      <c r="AT55" s="122">
        <f>ROUND(SUM(AV55:AW55),2)</f>
        <v>0</v>
      </c>
      <c r="AU55" s="123">
        <f>'00 - Vedlejší rozpočtové ...'!P86</f>
        <v>0</v>
      </c>
      <c r="AV55" s="122">
        <f>'00 - Vedlejší rozpočtové ...'!J33</f>
        <v>0</v>
      </c>
      <c r="AW55" s="122">
        <f>'00 - Vedlejší rozpočtové ...'!J34</f>
        <v>0</v>
      </c>
      <c r="AX55" s="122">
        <f>'00 - Vedlejší rozpočtové ...'!J35</f>
        <v>0</v>
      </c>
      <c r="AY55" s="122">
        <f>'00 - Vedlejší rozpočtové ...'!J36</f>
        <v>0</v>
      </c>
      <c r="AZ55" s="122">
        <f>'00 - Vedlejší rozpočtové ...'!F33</f>
        <v>0</v>
      </c>
      <c r="BA55" s="122">
        <f>'00 - Vedlejší rozpočtové ...'!F34</f>
        <v>0</v>
      </c>
      <c r="BB55" s="122">
        <f>'00 - Vedlejší rozpočtové ...'!F35</f>
        <v>0</v>
      </c>
      <c r="BC55" s="122">
        <f>'00 - Vedlejší rozpočtové ...'!F36</f>
        <v>0</v>
      </c>
      <c r="BD55" s="124">
        <f>'00 - Vedlejší rozpočtové ...'!F37</f>
        <v>0</v>
      </c>
      <c r="BE55" s="7"/>
      <c r="BT55" s="125" t="s">
        <v>78</v>
      </c>
      <c r="BV55" s="125" t="s">
        <v>73</v>
      </c>
      <c r="BW55" s="125" t="s">
        <v>79</v>
      </c>
      <c r="BX55" s="125" t="s">
        <v>5</v>
      </c>
      <c r="CL55" s="125" t="s">
        <v>19</v>
      </c>
      <c r="CM55" s="125" t="s">
        <v>80</v>
      </c>
    </row>
    <row r="56" s="7" customFormat="1" ht="24.75" customHeight="1">
      <c r="A56" s="113" t="s">
        <v>75</v>
      </c>
      <c r="B56" s="114"/>
      <c r="C56" s="115"/>
      <c r="D56" s="116" t="s">
        <v>81</v>
      </c>
      <c r="E56" s="116"/>
      <c r="F56" s="116"/>
      <c r="G56" s="116"/>
      <c r="H56" s="116"/>
      <c r="I56" s="117"/>
      <c r="J56" s="116" t="s">
        <v>82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101.1 - Oprava ulice M...'!J30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77</v>
      </c>
      <c r="AR56" s="120"/>
      <c r="AS56" s="121">
        <v>0</v>
      </c>
      <c r="AT56" s="122">
        <f>ROUND(SUM(AV56:AW56),2)</f>
        <v>0</v>
      </c>
      <c r="AU56" s="123">
        <f>'SO 101.1 - Oprava ulice M...'!P90</f>
        <v>0</v>
      </c>
      <c r="AV56" s="122">
        <f>'SO 101.1 - Oprava ulice M...'!J33</f>
        <v>0</v>
      </c>
      <c r="AW56" s="122">
        <f>'SO 101.1 - Oprava ulice M...'!J34</f>
        <v>0</v>
      </c>
      <c r="AX56" s="122">
        <f>'SO 101.1 - Oprava ulice M...'!J35</f>
        <v>0</v>
      </c>
      <c r="AY56" s="122">
        <f>'SO 101.1 - Oprava ulice M...'!J36</f>
        <v>0</v>
      </c>
      <c r="AZ56" s="122">
        <f>'SO 101.1 - Oprava ulice M...'!F33</f>
        <v>0</v>
      </c>
      <c r="BA56" s="122">
        <f>'SO 101.1 - Oprava ulice M...'!F34</f>
        <v>0</v>
      </c>
      <c r="BB56" s="122">
        <f>'SO 101.1 - Oprava ulice M...'!F35</f>
        <v>0</v>
      </c>
      <c r="BC56" s="122">
        <f>'SO 101.1 - Oprava ulice M...'!F36</f>
        <v>0</v>
      </c>
      <c r="BD56" s="124">
        <f>'SO 101.1 - Oprava ulice M...'!F37</f>
        <v>0</v>
      </c>
      <c r="BE56" s="7"/>
      <c r="BT56" s="125" t="s">
        <v>78</v>
      </c>
      <c r="BV56" s="125" t="s">
        <v>73</v>
      </c>
      <c r="BW56" s="125" t="s">
        <v>83</v>
      </c>
      <c r="BX56" s="125" t="s">
        <v>5</v>
      </c>
      <c r="CL56" s="125" t="s">
        <v>19</v>
      </c>
      <c r="CM56" s="125" t="s">
        <v>80</v>
      </c>
    </row>
    <row r="57" s="7" customFormat="1" ht="24.75" customHeight="1">
      <c r="A57" s="113" t="s">
        <v>75</v>
      </c>
      <c r="B57" s="114"/>
      <c r="C57" s="115"/>
      <c r="D57" s="116" t="s">
        <v>84</v>
      </c>
      <c r="E57" s="116"/>
      <c r="F57" s="116"/>
      <c r="G57" s="116"/>
      <c r="H57" s="116"/>
      <c r="I57" s="117"/>
      <c r="J57" s="116" t="s">
        <v>85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101.2 - Oprava ulice M...'!J30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77</v>
      </c>
      <c r="AR57" s="120"/>
      <c r="AS57" s="121">
        <v>0</v>
      </c>
      <c r="AT57" s="122">
        <f>ROUND(SUM(AV57:AW57),2)</f>
        <v>0</v>
      </c>
      <c r="AU57" s="123">
        <f>'SO 101.2 - Oprava ulice M...'!P88</f>
        <v>0</v>
      </c>
      <c r="AV57" s="122">
        <f>'SO 101.2 - Oprava ulice M...'!J33</f>
        <v>0</v>
      </c>
      <c r="AW57" s="122">
        <f>'SO 101.2 - Oprava ulice M...'!J34</f>
        <v>0</v>
      </c>
      <c r="AX57" s="122">
        <f>'SO 101.2 - Oprava ulice M...'!J35</f>
        <v>0</v>
      </c>
      <c r="AY57" s="122">
        <f>'SO 101.2 - Oprava ulice M...'!J36</f>
        <v>0</v>
      </c>
      <c r="AZ57" s="122">
        <f>'SO 101.2 - Oprava ulice M...'!F33</f>
        <v>0</v>
      </c>
      <c r="BA57" s="122">
        <f>'SO 101.2 - Oprava ulice M...'!F34</f>
        <v>0</v>
      </c>
      <c r="BB57" s="122">
        <f>'SO 101.2 - Oprava ulice M...'!F35</f>
        <v>0</v>
      </c>
      <c r="BC57" s="122">
        <f>'SO 101.2 - Oprava ulice M...'!F36</f>
        <v>0</v>
      </c>
      <c r="BD57" s="124">
        <f>'SO 101.2 - Oprava ulice M...'!F37</f>
        <v>0</v>
      </c>
      <c r="BE57" s="7"/>
      <c r="BT57" s="125" t="s">
        <v>78</v>
      </c>
      <c r="BV57" s="125" t="s">
        <v>73</v>
      </c>
      <c r="BW57" s="125" t="s">
        <v>86</v>
      </c>
      <c r="BX57" s="125" t="s">
        <v>5</v>
      </c>
      <c r="CL57" s="125" t="s">
        <v>19</v>
      </c>
      <c r="CM57" s="125" t="s">
        <v>80</v>
      </c>
    </row>
    <row r="58" s="7" customFormat="1" ht="16.5" customHeight="1">
      <c r="A58" s="113" t="s">
        <v>75</v>
      </c>
      <c r="B58" s="114"/>
      <c r="C58" s="115"/>
      <c r="D58" s="116" t="s">
        <v>87</v>
      </c>
      <c r="E58" s="116"/>
      <c r="F58" s="116"/>
      <c r="G58" s="116"/>
      <c r="H58" s="116"/>
      <c r="I58" s="117"/>
      <c r="J58" s="116" t="s">
        <v>88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 401 - Veřejné osvětlení'!J30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77</v>
      </c>
      <c r="AR58" s="120"/>
      <c r="AS58" s="121">
        <v>0</v>
      </c>
      <c r="AT58" s="122">
        <f>ROUND(SUM(AV58:AW58),2)</f>
        <v>0</v>
      </c>
      <c r="AU58" s="123">
        <f>'SO 401 - Veřejné osvětlení'!P88</f>
        <v>0</v>
      </c>
      <c r="AV58" s="122">
        <f>'SO 401 - Veřejné osvětlení'!J33</f>
        <v>0</v>
      </c>
      <c r="AW58" s="122">
        <f>'SO 401 - Veřejné osvětlení'!J34</f>
        <v>0</v>
      </c>
      <c r="AX58" s="122">
        <f>'SO 401 - Veřejné osvětlení'!J35</f>
        <v>0</v>
      </c>
      <c r="AY58" s="122">
        <f>'SO 401 - Veřejné osvětlení'!J36</f>
        <v>0</v>
      </c>
      <c r="AZ58" s="122">
        <f>'SO 401 - Veřejné osvětlení'!F33</f>
        <v>0</v>
      </c>
      <c r="BA58" s="122">
        <f>'SO 401 - Veřejné osvětlení'!F34</f>
        <v>0</v>
      </c>
      <c r="BB58" s="122">
        <f>'SO 401 - Veřejné osvětlení'!F35</f>
        <v>0</v>
      </c>
      <c r="BC58" s="122">
        <f>'SO 401 - Veřejné osvětlení'!F36</f>
        <v>0</v>
      </c>
      <c r="BD58" s="124">
        <f>'SO 401 - Veřejné osvětlení'!F37</f>
        <v>0</v>
      </c>
      <c r="BE58" s="7"/>
      <c r="BT58" s="125" t="s">
        <v>78</v>
      </c>
      <c r="BV58" s="125" t="s">
        <v>73</v>
      </c>
      <c r="BW58" s="125" t="s">
        <v>89</v>
      </c>
      <c r="BX58" s="125" t="s">
        <v>5</v>
      </c>
      <c r="CL58" s="125" t="s">
        <v>19</v>
      </c>
      <c r="CM58" s="125" t="s">
        <v>80</v>
      </c>
    </row>
    <row r="59" s="7" customFormat="1" ht="16.5" customHeight="1">
      <c r="A59" s="113" t="s">
        <v>75</v>
      </c>
      <c r="B59" s="114"/>
      <c r="C59" s="115"/>
      <c r="D59" s="116" t="s">
        <v>90</v>
      </c>
      <c r="E59" s="116"/>
      <c r="F59" s="116"/>
      <c r="G59" s="116"/>
      <c r="H59" s="116"/>
      <c r="I59" s="117"/>
      <c r="J59" s="116" t="s">
        <v>91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'SO 302 - Dešťová kanalizace'!J30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77</v>
      </c>
      <c r="AR59" s="120"/>
      <c r="AS59" s="121">
        <v>0</v>
      </c>
      <c r="AT59" s="122">
        <f>ROUND(SUM(AV59:AW59),2)</f>
        <v>0</v>
      </c>
      <c r="AU59" s="123">
        <f>'SO 302 - Dešťová kanalizace'!P84</f>
        <v>0</v>
      </c>
      <c r="AV59" s="122">
        <f>'SO 302 - Dešťová kanalizace'!J33</f>
        <v>0</v>
      </c>
      <c r="AW59" s="122">
        <f>'SO 302 - Dešťová kanalizace'!J34</f>
        <v>0</v>
      </c>
      <c r="AX59" s="122">
        <f>'SO 302 - Dešťová kanalizace'!J35</f>
        <v>0</v>
      </c>
      <c r="AY59" s="122">
        <f>'SO 302 - Dešťová kanalizace'!J36</f>
        <v>0</v>
      </c>
      <c r="AZ59" s="122">
        <f>'SO 302 - Dešťová kanalizace'!F33</f>
        <v>0</v>
      </c>
      <c r="BA59" s="122">
        <f>'SO 302 - Dešťová kanalizace'!F34</f>
        <v>0</v>
      </c>
      <c r="BB59" s="122">
        <f>'SO 302 - Dešťová kanalizace'!F35</f>
        <v>0</v>
      </c>
      <c r="BC59" s="122">
        <f>'SO 302 - Dešťová kanalizace'!F36</f>
        <v>0</v>
      </c>
      <c r="BD59" s="124">
        <f>'SO 302 - Dešťová kanalizace'!F37</f>
        <v>0</v>
      </c>
      <c r="BE59" s="7"/>
      <c r="BT59" s="125" t="s">
        <v>78</v>
      </c>
      <c r="BV59" s="125" t="s">
        <v>73</v>
      </c>
      <c r="BW59" s="125" t="s">
        <v>92</v>
      </c>
      <c r="BX59" s="125" t="s">
        <v>5</v>
      </c>
      <c r="CL59" s="125" t="s">
        <v>19</v>
      </c>
      <c r="CM59" s="125" t="s">
        <v>80</v>
      </c>
    </row>
    <row r="60" s="7" customFormat="1" ht="16.5" customHeight="1">
      <c r="A60" s="113" t="s">
        <v>75</v>
      </c>
      <c r="B60" s="114"/>
      <c r="C60" s="115"/>
      <c r="D60" s="116" t="s">
        <v>93</v>
      </c>
      <c r="E60" s="116"/>
      <c r="F60" s="116"/>
      <c r="G60" s="116"/>
      <c r="H60" s="116"/>
      <c r="I60" s="117"/>
      <c r="J60" s="116" t="s">
        <v>94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'SO 303 - Přípojky dešťové...'!J30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77</v>
      </c>
      <c r="AR60" s="120"/>
      <c r="AS60" s="126">
        <v>0</v>
      </c>
      <c r="AT60" s="127">
        <f>ROUND(SUM(AV60:AW60),2)</f>
        <v>0</v>
      </c>
      <c r="AU60" s="128">
        <f>'SO 303 - Přípojky dešťové...'!P86</f>
        <v>0</v>
      </c>
      <c r="AV60" s="127">
        <f>'SO 303 - Přípojky dešťové...'!J33</f>
        <v>0</v>
      </c>
      <c r="AW60" s="127">
        <f>'SO 303 - Přípojky dešťové...'!J34</f>
        <v>0</v>
      </c>
      <c r="AX60" s="127">
        <f>'SO 303 - Přípojky dešťové...'!J35</f>
        <v>0</v>
      </c>
      <c r="AY60" s="127">
        <f>'SO 303 - Přípojky dešťové...'!J36</f>
        <v>0</v>
      </c>
      <c r="AZ60" s="127">
        <f>'SO 303 - Přípojky dešťové...'!F33</f>
        <v>0</v>
      </c>
      <c r="BA60" s="127">
        <f>'SO 303 - Přípojky dešťové...'!F34</f>
        <v>0</v>
      </c>
      <c r="BB60" s="127">
        <f>'SO 303 - Přípojky dešťové...'!F35</f>
        <v>0</v>
      </c>
      <c r="BC60" s="127">
        <f>'SO 303 - Přípojky dešťové...'!F36</f>
        <v>0</v>
      </c>
      <c r="BD60" s="129">
        <f>'SO 303 - Přípojky dešťové...'!F37</f>
        <v>0</v>
      </c>
      <c r="BE60" s="7"/>
      <c r="BT60" s="125" t="s">
        <v>78</v>
      </c>
      <c r="BV60" s="125" t="s">
        <v>73</v>
      </c>
      <c r="BW60" s="125" t="s">
        <v>95</v>
      </c>
      <c r="BX60" s="125" t="s">
        <v>5</v>
      </c>
      <c r="CL60" s="125" t="s">
        <v>19</v>
      </c>
      <c r="CM60" s="125" t="s">
        <v>80</v>
      </c>
    </row>
    <row r="61" s="2" customFormat="1" ht="30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</sheetData>
  <sheetProtection sheet="1" formatColumns="0" formatRows="0" objects="1" scenarios="1" spinCount="100000" saltValue="k51H8RDirT8spa+ud1VY4XwbEqMjkmMDebGX9f8QHrbUEA5zloeMomB6hg1wgDwPlfrV98u/u0iLWAZAPa9w5Q==" hashValue="Q0Biau6UrTk7OUkASWhNdmcuZR7oHdWkDUL+SmR7YH9+ZOG6vLRdmVhJQZWJuSNe1ie23x2AcGek+KE+j4w5kg==" algorithmName="SHA-512" password="80EB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0 - Vedlejší rozpočtové ...'!C2" display="/"/>
    <hyperlink ref="A56" location="'SO 101.1 - Oprava ulice M...'!C2" display="/"/>
    <hyperlink ref="A57" location="'SO 101.2 - Oprava ulice M...'!C2" display="/"/>
    <hyperlink ref="A58" location="'SO 401 - Veřejné osvětlení'!C2" display="/"/>
    <hyperlink ref="A59" location="'SO 302 - Dešťová kanalizace'!C2" display="/"/>
    <hyperlink ref="A60" location="'SO 303 - Přípojky dešť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79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Jáchymov - oprava ulice Mathesiova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29. 5. 2025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>Město Jáchymov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31</v>
      </c>
      <c r="F21" s="40"/>
      <c r="G21" s="40"/>
      <c r="H21" s="40"/>
      <c r="I21" s="134" t="s">
        <v>27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ROUND((SUM(BE86:BE108)),  2)</f>
        <v>0</v>
      </c>
      <c r="G33" s="40"/>
      <c r="H33" s="40"/>
      <c r="I33" s="150">
        <v>0.20999999999999999</v>
      </c>
      <c r="J33" s="149">
        <f>ROUND(((SUM(BE86:BE108))*I33),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ROUND((SUM(BF86:BF108)),  2)</f>
        <v>0</v>
      </c>
      <c r="G34" s="40"/>
      <c r="H34" s="40"/>
      <c r="I34" s="150">
        <v>0.12</v>
      </c>
      <c r="J34" s="149">
        <f>ROUND(((SUM(BF86:BF108))*I34),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ROUND((SUM(BG86:BG108)),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ROUND((SUM(BH86:BH108)),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ROUND((SUM(BI86:BI108)),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Jáchymov - oprava ulice Mathesiova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Město Jáchymov</v>
      </c>
      <c r="G52" s="42"/>
      <c r="H52" s="42"/>
      <c r="I52" s="34" t="s">
        <v>23</v>
      </c>
      <c r="J52" s="74" t="str">
        <f>IF(J12="","",J12)</f>
        <v>29. 5. 2025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Jáchymov</v>
      </c>
      <c r="G54" s="42"/>
      <c r="H54" s="42"/>
      <c r="I54" s="34" t="s">
        <v>30</v>
      </c>
      <c r="J54" s="38" t="str">
        <f>E21</f>
        <v>Ing. Jiří Oboznenko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100</v>
      </c>
      <c r="D57" s="164"/>
      <c r="E57" s="164"/>
      <c r="F57" s="164"/>
      <c r="G57" s="164"/>
      <c r="H57" s="164"/>
      <c r="I57" s="164"/>
      <c r="J57" s="165" t="s">
        <v>101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102</v>
      </c>
    </row>
    <row r="60" s="9" customFormat="1" ht="24.96" customHeight="1">
      <c r="A60" s="9"/>
      <c r="B60" s="167"/>
      <c r="C60" s="168"/>
      <c r="D60" s="169" t="s">
        <v>103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104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105</v>
      </c>
      <c r="E62" s="176"/>
      <c r="F62" s="176"/>
      <c r="G62" s="176"/>
      <c r="H62" s="176"/>
      <c r="I62" s="176"/>
      <c r="J62" s="177">
        <f>J92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106</v>
      </c>
      <c r="E63" s="176"/>
      <c r="F63" s="176"/>
      <c r="G63" s="176"/>
      <c r="H63" s="176"/>
      <c r="I63" s="176"/>
      <c r="J63" s="177">
        <f>J97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107</v>
      </c>
      <c r="E64" s="176"/>
      <c r="F64" s="176"/>
      <c r="G64" s="176"/>
      <c r="H64" s="176"/>
      <c r="I64" s="176"/>
      <c r="J64" s="177">
        <f>J101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108</v>
      </c>
      <c r="E65" s="176"/>
      <c r="F65" s="176"/>
      <c r="G65" s="176"/>
      <c r="H65" s="176"/>
      <c r="I65" s="176"/>
      <c r="J65" s="177">
        <f>J103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109</v>
      </c>
      <c r="E66" s="176"/>
      <c r="F66" s="176"/>
      <c r="G66" s="176"/>
      <c r="H66" s="176"/>
      <c r="I66" s="176"/>
      <c r="J66" s="177">
        <f>J107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110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Jáchymov - oprava ulice Mathesiova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97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00 - Vedlejší rozpočtové náklady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Město Jáchymov</v>
      </c>
      <c r="G80" s="42"/>
      <c r="H80" s="42"/>
      <c r="I80" s="34" t="s">
        <v>23</v>
      </c>
      <c r="J80" s="74" t="str">
        <f>IF(J12="","",J12)</f>
        <v>29. 5. 2025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Město Jáchymov</v>
      </c>
      <c r="G82" s="42"/>
      <c r="H82" s="42"/>
      <c r="I82" s="34" t="s">
        <v>30</v>
      </c>
      <c r="J82" s="38" t="str">
        <f>E21</f>
        <v>Ing. Jiří Oboznenko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28</v>
      </c>
      <c r="D83" s="42"/>
      <c r="E83" s="42"/>
      <c r="F83" s="29" t="str">
        <f>IF(E18="","",E18)</f>
        <v>Vyplň údaj</v>
      </c>
      <c r="G83" s="42"/>
      <c r="H83" s="42"/>
      <c r="I83" s="34" t="s">
        <v>33</v>
      </c>
      <c r="J83" s="38" t="str">
        <f>E24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111</v>
      </c>
      <c r="D85" s="182" t="s">
        <v>56</v>
      </c>
      <c r="E85" s="182" t="s">
        <v>52</v>
      </c>
      <c r="F85" s="182" t="s">
        <v>53</v>
      </c>
      <c r="G85" s="182" t="s">
        <v>112</v>
      </c>
      <c r="H85" s="182" t="s">
        <v>113</v>
      </c>
      <c r="I85" s="182" t="s">
        <v>114</v>
      </c>
      <c r="J85" s="182" t="s">
        <v>101</v>
      </c>
      <c r="K85" s="183" t="s">
        <v>115</v>
      </c>
      <c r="L85" s="184"/>
      <c r="M85" s="94" t="s">
        <v>19</v>
      </c>
      <c r="N85" s="95" t="s">
        <v>41</v>
      </c>
      <c r="O85" s="95" t="s">
        <v>116</v>
      </c>
      <c r="P85" s="95" t="s">
        <v>117</v>
      </c>
      <c r="Q85" s="95" t="s">
        <v>118</v>
      </c>
      <c r="R85" s="95" t="s">
        <v>119</v>
      </c>
      <c r="S85" s="95" t="s">
        <v>120</v>
      </c>
      <c r="T85" s="96" t="s">
        <v>121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122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</f>
        <v>0</v>
      </c>
      <c r="Q86" s="98"/>
      <c r="R86" s="187">
        <f>R87</f>
        <v>0</v>
      </c>
      <c r="S86" s="98"/>
      <c r="T86" s="188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70</v>
      </c>
      <c r="AU86" s="19" t="s">
        <v>102</v>
      </c>
      <c r="BK86" s="189">
        <f>BK87</f>
        <v>0</v>
      </c>
    </row>
    <row r="87" s="12" customFormat="1" ht="25.92" customHeight="1">
      <c r="A87" s="12"/>
      <c r="B87" s="190"/>
      <c r="C87" s="191"/>
      <c r="D87" s="192" t="s">
        <v>70</v>
      </c>
      <c r="E87" s="193" t="s">
        <v>123</v>
      </c>
      <c r="F87" s="193" t="s">
        <v>76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P88+P92+P97+P101+P103+P107</f>
        <v>0</v>
      </c>
      <c r="Q87" s="198"/>
      <c r="R87" s="199">
        <f>R88+R92+R97+R101+R103+R107</f>
        <v>0</v>
      </c>
      <c r="S87" s="198"/>
      <c r="T87" s="200">
        <f>T88+T92+T97+T101+T103+T107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124</v>
      </c>
      <c r="AT87" s="202" t="s">
        <v>70</v>
      </c>
      <c r="AU87" s="202" t="s">
        <v>71</v>
      </c>
      <c r="AY87" s="201" t="s">
        <v>125</v>
      </c>
      <c r="BK87" s="203">
        <f>BK88+BK92+BK97+BK101+BK103+BK107</f>
        <v>0</v>
      </c>
    </row>
    <row r="88" s="12" customFormat="1" ht="22.8" customHeight="1">
      <c r="A88" s="12"/>
      <c r="B88" s="190"/>
      <c r="C88" s="191"/>
      <c r="D88" s="192" t="s">
        <v>70</v>
      </c>
      <c r="E88" s="204" t="s">
        <v>126</v>
      </c>
      <c r="F88" s="204" t="s">
        <v>127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SUM(P89:P91)</f>
        <v>0</v>
      </c>
      <c r="Q88" s="198"/>
      <c r="R88" s="199">
        <f>SUM(R89:R91)</f>
        <v>0</v>
      </c>
      <c r="S88" s="198"/>
      <c r="T88" s="200">
        <f>SUM(T89:T91)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124</v>
      </c>
      <c r="AT88" s="202" t="s">
        <v>70</v>
      </c>
      <c r="AU88" s="202" t="s">
        <v>78</v>
      </c>
      <c r="AY88" s="201" t="s">
        <v>125</v>
      </c>
      <c r="BK88" s="203">
        <f>SUM(BK89:BK91)</f>
        <v>0</v>
      </c>
    </row>
    <row r="89" s="2" customFormat="1" ht="24.15" customHeight="1">
      <c r="A89" s="40"/>
      <c r="B89" s="41"/>
      <c r="C89" s="206" t="s">
        <v>78</v>
      </c>
      <c r="D89" s="206" t="s">
        <v>128</v>
      </c>
      <c r="E89" s="207" t="s">
        <v>129</v>
      </c>
      <c r="F89" s="208" t="s">
        <v>130</v>
      </c>
      <c r="G89" s="209" t="s">
        <v>131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42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132</v>
      </c>
      <c r="AT89" s="217" t="s">
        <v>128</v>
      </c>
      <c r="AU89" s="217" t="s">
        <v>80</v>
      </c>
      <c r="AY89" s="19" t="s">
        <v>125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78</v>
      </c>
      <c r="BK89" s="218">
        <f>ROUND(I89*H89,2)</f>
        <v>0</v>
      </c>
      <c r="BL89" s="19" t="s">
        <v>132</v>
      </c>
      <c r="BM89" s="217" t="s">
        <v>133</v>
      </c>
    </row>
    <row r="90" s="2" customFormat="1" ht="16.5" customHeight="1">
      <c r="A90" s="40"/>
      <c r="B90" s="41"/>
      <c r="C90" s="206" t="s">
        <v>80</v>
      </c>
      <c r="D90" s="206" t="s">
        <v>128</v>
      </c>
      <c r="E90" s="207" t="s">
        <v>134</v>
      </c>
      <c r="F90" s="208" t="s">
        <v>135</v>
      </c>
      <c r="G90" s="209" t="s">
        <v>131</v>
      </c>
      <c r="H90" s="210">
        <v>1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42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132</v>
      </c>
      <c r="AT90" s="217" t="s">
        <v>128</v>
      </c>
      <c r="AU90" s="217" t="s">
        <v>80</v>
      </c>
      <c r="AY90" s="19" t="s">
        <v>125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78</v>
      </c>
      <c r="BK90" s="218">
        <f>ROUND(I90*H90,2)</f>
        <v>0</v>
      </c>
      <c r="BL90" s="19" t="s">
        <v>132</v>
      </c>
      <c r="BM90" s="217" t="s">
        <v>136</v>
      </c>
    </row>
    <row r="91" s="2" customFormat="1" ht="16.5" customHeight="1">
      <c r="A91" s="40"/>
      <c r="B91" s="41"/>
      <c r="C91" s="206" t="s">
        <v>137</v>
      </c>
      <c r="D91" s="206" t="s">
        <v>128</v>
      </c>
      <c r="E91" s="207" t="s">
        <v>138</v>
      </c>
      <c r="F91" s="208" t="s">
        <v>139</v>
      </c>
      <c r="G91" s="209" t="s">
        <v>131</v>
      </c>
      <c r="H91" s="210">
        <v>1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42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132</v>
      </c>
      <c r="AT91" s="217" t="s">
        <v>128</v>
      </c>
      <c r="AU91" s="217" t="s">
        <v>80</v>
      </c>
      <c r="AY91" s="19" t="s">
        <v>125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78</v>
      </c>
      <c r="BK91" s="218">
        <f>ROUND(I91*H91,2)</f>
        <v>0</v>
      </c>
      <c r="BL91" s="19" t="s">
        <v>132</v>
      </c>
      <c r="BM91" s="217" t="s">
        <v>140</v>
      </c>
    </row>
    <row r="92" s="12" customFormat="1" ht="22.8" customHeight="1">
      <c r="A92" s="12"/>
      <c r="B92" s="190"/>
      <c r="C92" s="191"/>
      <c r="D92" s="192" t="s">
        <v>70</v>
      </c>
      <c r="E92" s="204" t="s">
        <v>141</v>
      </c>
      <c r="F92" s="204" t="s">
        <v>142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SUM(P93:P96)</f>
        <v>0</v>
      </c>
      <c r="Q92" s="198"/>
      <c r="R92" s="199">
        <f>SUM(R93:R96)</f>
        <v>0</v>
      </c>
      <c r="S92" s="198"/>
      <c r="T92" s="200">
        <f>SUM(T93:T96)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124</v>
      </c>
      <c r="AT92" s="202" t="s">
        <v>70</v>
      </c>
      <c r="AU92" s="202" t="s">
        <v>78</v>
      </c>
      <c r="AY92" s="201" t="s">
        <v>125</v>
      </c>
      <c r="BK92" s="203">
        <f>SUM(BK93:BK96)</f>
        <v>0</v>
      </c>
    </row>
    <row r="93" s="2" customFormat="1" ht="16.5" customHeight="1">
      <c r="A93" s="40"/>
      <c r="B93" s="41"/>
      <c r="C93" s="206" t="s">
        <v>143</v>
      </c>
      <c r="D93" s="206" t="s">
        <v>128</v>
      </c>
      <c r="E93" s="207" t="s">
        <v>144</v>
      </c>
      <c r="F93" s="208" t="s">
        <v>145</v>
      </c>
      <c r="G93" s="209" t="s">
        <v>131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42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132</v>
      </c>
      <c r="AT93" s="217" t="s">
        <v>128</v>
      </c>
      <c r="AU93" s="217" t="s">
        <v>80</v>
      </c>
      <c r="AY93" s="19" t="s">
        <v>125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78</v>
      </c>
      <c r="BK93" s="218">
        <f>ROUND(I93*H93,2)</f>
        <v>0</v>
      </c>
      <c r="BL93" s="19" t="s">
        <v>132</v>
      </c>
      <c r="BM93" s="217" t="s">
        <v>146</v>
      </c>
    </row>
    <row r="94" s="2" customFormat="1" ht="21.75" customHeight="1">
      <c r="A94" s="40"/>
      <c r="B94" s="41"/>
      <c r="C94" s="206" t="s">
        <v>124</v>
      </c>
      <c r="D94" s="206" t="s">
        <v>128</v>
      </c>
      <c r="E94" s="207" t="s">
        <v>147</v>
      </c>
      <c r="F94" s="208" t="s">
        <v>148</v>
      </c>
      <c r="G94" s="209" t="s">
        <v>131</v>
      </c>
      <c r="H94" s="210">
        <v>1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42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132</v>
      </c>
      <c r="AT94" s="217" t="s">
        <v>128</v>
      </c>
      <c r="AU94" s="217" t="s">
        <v>80</v>
      </c>
      <c r="AY94" s="19" t="s">
        <v>125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78</v>
      </c>
      <c r="BK94" s="218">
        <f>ROUND(I94*H94,2)</f>
        <v>0</v>
      </c>
      <c r="BL94" s="19" t="s">
        <v>132</v>
      </c>
      <c r="BM94" s="217" t="s">
        <v>149</v>
      </c>
    </row>
    <row r="95" s="2" customFormat="1" ht="16.5" customHeight="1">
      <c r="A95" s="40"/>
      <c r="B95" s="41"/>
      <c r="C95" s="206" t="s">
        <v>150</v>
      </c>
      <c r="D95" s="206" t="s">
        <v>128</v>
      </c>
      <c r="E95" s="207" t="s">
        <v>151</v>
      </c>
      <c r="F95" s="208" t="s">
        <v>152</v>
      </c>
      <c r="G95" s="209" t="s">
        <v>131</v>
      </c>
      <c r="H95" s="210">
        <v>1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132</v>
      </c>
      <c r="AT95" s="217" t="s">
        <v>128</v>
      </c>
      <c r="AU95" s="217" t="s">
        <v>80</v>
      </c>
      <c r="AY95" s="19" t="s">
        <v>125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78</v>
      </c>
      <c r="BK95" s="218">
        <f>ROUND(I95*H95,2)</f>
        <v>0</v>
      </c>
      <c r="BL95" s="19" t="s">
        <v>132</v>
      </c>
      <c r="BM95" s="217" t="s">
        <v>153</v>
      </c>
    </row>
    <row r="96" s="2" customFormat="1" ht="16.5" customHeight="1">
      <c r="A96" s="40"/>
      <c r="B96" s="41"/>
      <c r="C96" s="206" t="s">
        <v>154</v>
      </c>
      <c r="D96" s="206" t="s">
        <v>128</v>
      </c>
      <c r="E96" s="207" t="s">
        <v>155</v>
      </c>
      <c r="F96" s="208" t="s">
        <v>156</v>
      </c>
      <c r="G96" s="209" t="s">
        <v>131</v>
      </c>
      <c r="H96" s="210">
        <v>1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42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132</v>
      </c>
      <c r="AT96" s="217" t="s">
        <v>128</v>
      </c>
      <c r="AU96" s="217" t="s">
        <v>80</v>
      </c>
      <c r="AY96" s="19" t="s">
        <v>125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78</v>
      </c>
      <c r="BK96" s="218">
        <f>ROUND(I96*H96,2)</f>
        <v>0</v>
      </c>
      <c r="BL96" s="19" t="s">
        <v>132</v>
      </c>
      <c r="BM96" s="217" t="s">
        <v>157</v>
      </c>
    </row>
    <row r="97" s="12" customFormat="1" ht="22.8" customHeight="1">
      <c r="A97" s="12"/>
      <c r="B97" s="190"/>
      <c r="C97" s="191"/>
      <c r="D97" s="192" t="s">
        <v>70</v>
      </c>
      <c r="E97" s="204" t="s">
        <v>158</v>
      </c>
      <c r="F97" s="204" t="s">
        <v>159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SUM(P98:P100)</f>
        <v>0</v>
      </c>
      <c r="Q97" s="198"/>
      <c r="R97" s="199">
        <f>SUM(R98:R100)</f>
        <v>0</v>
      </c>
      <c r="S97" s="198"/>
      <c r="T97" s="200">
        <f>SUM(T98:T100)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124</v>
      </c>
      <c r="AT97" s="202" t="s">
        <v>70</v>
      </c>
      <c r="AU97" s="202" t="s">
        <v>78</v>
      </c>
      <c r="AY97" s="201" t="s">
        <v>125</v>
      </c>
      <c r="BK97" s="203">
        <f>SUM(BK98:BK100)</f>
        <v>0</v>
      </c>
    </row>
    <row r="98" s="2" customFormat="1" ht="16.5" customHeight="1">
      <c r="A98" s="40"/>
      <c r="B98" s="41"/>
      <c r="C98" s="206" t="s">
        <v>160</v>
      </c>
      <c r="D98" s="206" t="s">
        <v>128</v>
      </c>
      <c r="E98" s="207" t="s">
        <v>161</v>
      </c>
      <c r="F98" s="208" t="s">
        <v>162</v>
      </c>
      <c r="G98" s="209" t="s">
        <v>163</v>
      </c>
      <c r="H98" s="210">
        <v>10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42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132</v>
      </c>
      <c r="AT98" s="217" t="s">
        <v>128</v>
      </c>
      <c r="AU98" s="217" t="s">
        <v>80</v>
      </c>
      <c r="AY98" s="19" t="s">
        <v>125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78</v>
      </c>
      <c r="BK98" s="218">
        <f>ROUND(I98*H98,2)</f>
        <v>0</v>
      </c>
      <c r="BL98" s="19" t="s">
        <v>132</v>
      </c>
      <c r="BM98" s="217" t="s">
        <v>164</v>
      </c>
    </row>
    <row r="99" s="2" customFormat="1" ht="16.5" customHeight="1">
      <c r="A99" s="40"/>
      <c r="B99" s="41"/>
      <c r="C99" s="206" t="s">
        <v>165</v>
      </c>
      <c r="D99" s="206" t="s">
        <v>128</v>
      </c>
      <c r="E99" s="207" t="s">
        <v>166</v>
      </c>
      <c r="F99" s="208" t="s">
        <v>167</v>
      </c>
      <c r="G99" s="209" t="s">
        <v>131</v>
      </c>
      <c r="H99" s="210">
        <v>1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42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132</v>
      </c>
      <c r="AT99" s="217" t="s">
        <v>128</v>
      </c>
      <c r="AU99" s="217" t="s">
        <v>80</v>
      </c>
      <c r="AY99" s="19" t="s">
        <v>125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78</v>
      </c>
      <c r="BK99" s="218">
        <f>ROUND(I99*H99,2)</f>
        <v>0</v>
      </c>
      <c r="BL99" s="19" t="s">
        <v>132</v>
      </c>
      <c r="BM99" s="217" t="s">
        <v>168</v>
      </c>
    </row>
    <row r="100" s="2" customFormat="1" ht="24.15" customHeight="1">
      <c r="A100" s="40"/>
      <c r="B100" s="41"/>
      <c r="C100" s="206" t="s">
        <v>169</v>
      </c>
      <c r="D100" s="206" t="s">
        <v>128</v>
      </c>
      <c r="E100" s="207" t="s">
        <v>170</v>
      </c>
      <c r="F100" s="208" t="s">
        <v>171</v>
      </c>
      <c r="G100" s="209" t="s">
        <v>131</v>
      </c>
      <c r="H100" s="210">
        <v>1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42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132</v>
      </c>
      <c r="AT100" s="217" t="s">
        <v>128</v>
      </c>
      <c r="AU100" s="217" t="s">
        <v>80</v>
      </c>
      <c r="AY100" s="19" t="s">
        <v>125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78</v>
      </c>
      <c r="BK100" s="218">
        <f>ROUND(I100*H100,2)</f>
        <v>0</v>
      </c>
      <c r="BL100" s="19" t="s">
        <v>132</v>
      </c>
      <c r="BM100" s="217" t="s">
        <v>172</v>
      </c>
    </row>
    <row r="101" s="12" customFormat="1" ht="22.8" customHeight="1">
      <c r="A101" s="12"/>
      <c r="B101" s="190"/>
      <c r="C101" s="191"/>
      <c r="D101" s="192" t="s">
        <v>70</v>
      </c>
      <c r="E101" s="204" t="s">
        <v>173</v>
      </c>
      <c r="F101" s="204" t="s">
        <v>174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P102</f>
        <v>0</v>
      </c>
      <c r="Q101" s="198"/>
      <c r="R101" s="199">
        <f>R102</f>
        <v>0</v>
      </c>
      <c r="S101" s="198"/>
      <c r="T101" s="200">
        <f>T102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124</v>
      </c>
      <c r="AT101" s="202" t="s">
        <v>70</v>
      </c>
      <c r="AU101" s="202" t="s">
        <v>78</v>
      </c>
      <c r="AY101" s="201" t="s">
        <v>125</v>
      </c>
      <c r="BK101" s="203">
        <f>BK102</f>
        <v>0</v>
      </c>
    </row>
    <row r="102" s="2" customFormat="1" ht="16.5" customHeight="1">
      <c r="A102" s="40"/>
      <c r="B102" s="41"/>
      <c r="C102" s="206" t="s">
        <v>175</v>
      </c>
      <c r="D102" s="206" t="s">
        <v>128</v>
      </c>
      <c r="E102" s="207" t="s">
        <v>176</v>
      </c>
      <c r="F102" s="208" t="s">
        <v>177</v>
      </c>
      <c r="G102" s="209" t="s">
        <v>131</v>
      </c>
      <c r="H102" s="210">
        <v>1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42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132</v>
      </c>
      <c r="AT102" s="217" t="s">
        <v>128</v>
      </c>
      <c r="AU102" s="217" t="s">
        <v>80</v>
      </c>
      <c r="AY102" s="19" t="s">
        <v>125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78</v>
      </c>
      <c r="BK102" s="218">
        <f>ROUND(I102*H102,2)</f>
        <v>0</v>
      </c>
      <c r="BL102" s="19" t="s">
        <v>132</v>
      </c>
      <c r="BM102" s="217" t="s">
        <v>178</v>
      </c>
    </row>
    <row r="103" s="12" customFormat="1" ht="22.8" customHeight="1">
      <c r="A103" s="12"/>
      <c r="B103" s="190"/>
      <c r="C103" s="191"/>
      <c r="D103" s="192" t="s">
        <v>70</v>
      </c>
      <c r="E103" s="204" t="s">
        <v>179</v>
      </c>
      <c r="F103" s="204" t="s">
        <v>180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SUM(P104:P106)</f>
        <v>0</v>
      </c>
      <c r="Q103" s="198"/>
      <c r="R103" s="199">
        <f>SUM(R104:R106)</f>
        <v>0</v>
      </c>
      <c r="S103" s="198"/>
      <c r="T103" s="200">
        <f>SUM(T104:T106)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124</v>
      </c>
      <c r="AT103" s="202" t="s">
        <v>70</v>
      </c>
      <c r="AU103" s="202" t="s">
        <v>78</v>
      </c>
      <c r="AY103" s="201" t="s">
        <v>125</v>
      </c>
      <c r="BK103" s="203">
        <f>SUM(BK104:BK106)</f>
        <v>0</v>
      </c>
    </row>
    <row r="104" s="2" customFormat="1" ht="16.5" customHeight="1">
      <c r="A104" s="40"/>
      <c r="B104" s="41"/>
      <c r="C104" s="206" t="s">
        <v>8</v>
      </c>
      <c r="D104" s="206" t="s">
        <v>128</v>
      </c>
      <c r="E104" s="207" t="s">
        <v>181</v>
      </c>
      <c r="F104" s="208" t="s">
        <v>182</v>
      </c>
      <c r="G104" s="209" t="s">
        <v>131</v>
      </c>
      <c r="H104" s="210">
        <v>1</v>
      </c>
      <c r="I104" s="211"/>
      <c r="J104" s="212">
        <f>ROUND(I104*H104,2)</f>
        <v>0</v>
      </c>
      <c r="K104" s="208" t="s">
        <v>183</v>
      </c>
      <c r="L104" s="46"/>
      <c r="M104" s="213" t="s">
        <v>19</v>
      </c>
      <c r="N104" s="214" t="s">
        <v>42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132</v>
      </c>
      <c r="AT104" s="217" t="s">
        <v>128</v>
      </c>
      <c r="AU104" s="217" t="s">
        <v>80</v>
      </c>
      <c r="AY104" s="19" t="s">
        <v>125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78</v>
      </c>
      <c r="BK104" s="218">
        <f>ROUND(I104*H104,2)</f>
        <v>0</v>
      </c>
      <c r="BL104" s="19" t="s">
        <v>132</v>
      </c>
      <c r="BM104" s="217" t="s">
        <v>184</v>
      </c>
    </row>
    <row r="105" s="2" customFormat="1">
      <c r="A105" s="40"/>
      <c r="B105" s="41"/>
      <c r="C105" s="42"/>
      <c r="D105" s="219" t="s">
        <v>185</v>
      </c>
      <c r="E105" s="42"/>
      <c r="F105" s="220" t="s">
        <v>186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185</v>
      </c>
      <c r="AU105" s="19" t="s">
        <v>80</v>
      </c>
    </row>
    <row r="106" s="2" customFormat="1" ht="24.15" customHeight="1">
      <c r="A106" s="40"/>
      <c r="B106" s="41"/>
      <c r="C106" s="206" t="s">
        <v>187</v>
      </c>
      <c r="D106" s="206" t="s">
        <v>128</v>
      </c>
      <c r="E106" s="207" t="s">
        <v>188</v>
      </c>
      <c r="F106" s="208" t="s">
        <v>189</v>
      </c>
      <c r="G106" s="209" t="s">
        <v>131</v>
      </c>
      <c r="H106" s="210">
        <v>1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42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132</v>
      </c>
      <c r="AT106" s="217" t="s">
        <v>128</v>
      </c>
      <c r="AU106" s="217" t="s">
        <v>80</v>
      </c>
      <c r="AY106" s="19" t="s">
        <v>125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78</v>
      </c>
      <c r="BK106" s="218">
        <f>ROUND(I106*H106,2)</f>
        <v>0</v>
      </c>
      <c r="BL106" s="19" t="s">
        <v>132</v>
      </c>
      <c r="BM106" s="217" t="s">
        <v>190</v>
      </c>
    </row>
    <row r="107" s="12" customFormat="1" ht="22.8" customHeight="1">
      <c r="A107" s="12"/>
      <c r="B107" s="190"/>
      <c r="C107" s="191"/>
      <c r="D107" s="192" t="s">
        <v>70</v>
      </c>
      <c r="E107" s="204" t="s">
        <v>191</v>
      </c>
      <c r="F107" s="204" t="s">
        <v>192</v>
      </c>
      <c r="G107" s="191"/>
      <c r="H107" s="191"/>
      <c r="I107" s="194"/>
      <c r="J107" s="205">
        <f>BK107</f>
        <v>0</v>
      </c>
      <c r="K107" s="191"/>
      <c r="L107" s="196"/>
      <c r="M107" s="197"/>
      <c r="N107" s="198"/>
      <c r="O107" s="198"/>
      <c r="P107" s="199">
        <f>P108</f>
        <v>0</v>
      </c>
      <c r="Q107" s="198"/>
      <c r="R107" s="199">
        <f>R108</f>
        <v>0</v>
      </c>
      <c r="S107" s="198"/>
      <c r="T107" s="200">
        <f>T108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1" t="s">
        <v>124</v>
      </c>
      <c r="AT107" s="202" t="s">
        <v>70</v>
      </c>
      <c r="AU107" s="202" t="s">
        <v>78</v>
      </c>
      <c r="AY107" s="201" t="s">
        <v>125</v>
      </c>
      <c r="BK107" s="203">
        <f>BK108</f>
        <v>0</v>
      </c>
    </row>
    <row r="108" s="2" customFormat="1" ht="16.5" customHeight="1">
      <c r="A108" s="40"/>
      <c r="B108" s="41"/>
      <c r="C108" s="206" t="s">
        <v>193</v>
      </c>
      <c r="D108" s="206" t="s">
        <v>128</v>
      </c>
      <c r="E108" s="207" t="s">
        <v>194</v>
      </c>
      <c r="F108" s="208" t="s">
        <v>195</v>
      </c>
      <c r="G108" s="209" t="s">
        <v>131</v>
      </c>
      <c r="H108" s="210">
        <v>1</v>
      </c>
      <c r="I108" s="211"/>
      <c r="J108" s="212">
        <f>ROUND(I108*H108,2)</f>
        <v>0</v>
      </c>
      <c r="K108" s="208" t="s">
        <v>19</v>
      </c>
      <c r="L108" s="46"/>
      <c r="M108" s="224" t="s">
        <v>19</v>
      </c>
      <c r="N108" s="225" t="s">
        <v>42</v>
      </c>
      <c r="O108" s="226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132</v>
      </c>
      <c r="AT108" s="217" t="s">
        <v>128</v>
      </c>
      <c r="AU108" s="217" t="s">
        <v>80</v>
      </c>
      <c r="AY108" s="19" t="s">
        <v>125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78</v>
      </c>
      <c r="BK108" s="218">
        <f>ROUND(I108*H108,2)</f>
        <v>0</v>
      </c>
      <c r="BL108" s="19" t="s">
        <v>132</v>
      </c>
      <c r="BM108" s="217" t="s">
        <v>196</v>
      </c>
    </row>
    <row r="109" s="2" customFormat="1" ht="6.96" customHeight="1">
      <c r="A109" s="40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46"/>
      <c r="M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</sheetData>
  <sheetProtection sheet="1" autoFilter="0" formatColumns="0" formatRows="0" objects="1" scenarios="1" spinCount="100000" saltValue="B6OOA8GCkc66g3mwfQv7ZMm1oE1GGJQb9ZIBh1VM/iGWXyKeYt1NqpjoaaLF+wjX9o6KqTvc2K0WPEMdN53XGw==" hashValue="CPCH7JA2mJDHmTLUqRHLjrUHcF3rIbGYRHTutC9G3D1G+nX9Tqi1N6ui3RBmXTn+EL3kR5Mf6sZgfJDCwhzFEA==" algorithmName="SHA-512" password="80EB"/>
  <autoFilter ref="C85:K108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105" r:id="rId1" display="https://podminky.urs.cz/item/CS_URS_2025_01/072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Jáchymov - oprava ulice Mathesiova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197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29. 5. 2025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22</v>
      </c>
      <c r="F15" s="40"/>
      <c r="G15" s="40"/>
      <c r="H15" s="40"/>
      <c r="I15" s="134" t="s">
        <v>27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31</v>
      </c>
      <c r="F21" s="40"/>
      <c r="G21" s="40"/>
      <c r="H21" s="40"/>
      <c r="I21" s="134" t="s">
        <v>27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ROUND((SUM(BE90:BE253)),  2)</f>
        <v>0</v>
      </c>
      <c r="G33" s="40"/>
      <c r="H33" s="40"/>
      <c r="I33" s="150">
        <v>0.20999999999999999</v>
      </c>
      <c r="J33" s="149">
        <f>ROUND(((SUM(BE90:BE253))*I33),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ROUND((SUM(BF90:BF253)),  2)</f>
        <v>0</v>
      </c>
      <c r="G34" s="40"/>
      <c r="H34" s="40"/>
      <c r="I34" s="150">
        <v>0.12</v>
      </c>
      <c r="J34" s="149">
        <f>ROUND(((SUM(BF90:BF253))*I34),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ROUND((SUM(BG90:BG253)),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ROUND((SUM(BH90:BH253)),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ROUND((SUM(BI90:BI253)),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Jáchymov - oprava ulice Mathesiova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101.1 - Oprava ulice Mathesiova - Silnice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Město Jáchymov</v>
      </c>
      <c r="G52" s="42"/>
      <c r="H52" s="42"/>
      <c r="I52" s="34" t="s">
        <v>23</v>
      </c>
      <c r="J52" s="74" t="str">
        <f>IF(J12="","",J12)</f>
        <v>29. 5. 2025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Jáchymov</v>
      </c>
      <c r="G54" s="42"/>
      <c r="H54" s="42"/>
      <c r="I54" s="34" t="s">
        <v>30</v>
      </c>
      <c r="J54" s="38" t="str">
        <f>E21</f>
        <v>Ing. Jiří Oboznenko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100</v>
      </c>
      <c r="D57" s="164"/>
      <c r="E57" s="164"/>
      <c r="F57" s="164"/>
      <c r="G57" s="164"/>
      <c r="H57" s="164"/>
      <c r="I57" s="164"/>
      <c r="J57" s="165" t="s">
        <v>101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102</v>
      </c>
    </row>
    <row r="60" s="9" customFormat="1" ht="24.96" customHeight="1">
      <c r="A60" s="9"/>
      <c r="B60" s="167"/>
      <c r="C60" s="168"/>
      <c r="D60" s="169" t="s">
        <v>198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199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200</v>
      </c>
      <c r="E62" s="176"/>
      <c r="F62" s="176"/>
      <c r="G62" s="176"/>
      <c r="H62" s="176"/>
      <c r="I62" s="176"/>
      <c r="J62" s="177">
        <f>J148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201</v>
      </c>
      <c r="E63" s="176"/>
      <c r="F63" s="176"/>
      <c r="G63" s="176"/>
      <c r="H63" s="176"/>
      <c r="I63" s="176"/>
      <c r="J63" s="177">
        <f>J162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202</v>
      </c>
      <c r="E64" s="176"/>
      <c r="F64" s="176"/>
      <c r="G64" s="176"/>
      <c r="H64" s="176"/>
      <c r="I64" s="176"/>
      <c r="J64" s="177">
        <f>J167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203</v>
      </c>
      <c r="E65" s="176"/>
      <c r="F65" s="176"/>
      <c r="G65" s="176"/>
      <c r="H65" s="176"/>
      <c r="I65" s="176"/>
      <c r="J65" s="177">
        <f>J184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204</v>
      </c>
      <c r="E66" s="176"/>
      <c r="F66" s="176"/>
      <c r="G66" s="176"/>
      <c r="H66" s="176"/>
      <c r="I66" s="176"/>
      <c r="J66" s="177">
        <f>J194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205</v>
      </c>
      <c r="E67" s="176"/>
      <c r="F67" s="176"/>
      <c r="G67" s="176"/>
      <c r="H67" s="176"/>
      <c r="I67" s="176"/>
      <c r="J67" s="177">
        <f>J226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206</v>
      </c>
      <c r="E68" s="176"/>
      <c r="F68" s="176"/>
      <c r="G68" s="176"/>
      <c r="H68" s="176"/>
      <c r="I68" s="176"/>
      <c r="J68" s="177">
        <f>J240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207</v>
      </c>
      <c r="E69" s="170"/>
      <c r="F69" s="170"/>
      <c r="G69" s="170"/>
      <c r="H69" s="170"/>
      <c r="I69" s="170"/>
      <c r="J69" s="171">
        <f>J243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208</v>
      </c>
      <c r="E70" s="176"/>
      <c r="F70" s="176"/>
      <c r="G70" s="176"/>
      <c r="H70" s="176"/>
      <c r="I70" s="176"/>
      <c r="J70" s="177">
        <f>J244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110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Jáchymov - oprava ulice Mathesiova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97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101.1 - Oprava ulice Mathesiova - Silnice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>Město Jáchymov</v>
      </c>
      <c r="G84" s="42"/>
      <c r="H84" s="42"/>
      <c r="I84" s="34" t="s">
        <v>23</v>
      </c>
      <c r="J84" s="74" t="str">
        <f>IF(J12="","",J12)</f>
        <v>29. 5. 2025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>Město Jáchymov</v>
      </c>
      <c r="G86" s="42"/>
      <c r="H86" s="42"/>
      <c r="I86" s="34" t="s">
        <v>30</v>
      </c>
      <c r="J86" s="38" t="str">
        <f>E21</f>
        <v>Ing. Jiří Oboznenko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28</v>
      </c>
      <c r="D87" s="42"/>
      <c r="E87" s="42"/>
      <c r="F87" s="29" t="str">
        <f>IF(E18="","",E18)</f>
        <v>Vyplň údaj</v>
      </c>
      <c r="G87" s="42"/>
      <c r="H87" s="42"/>
      <c r="I87" s="34" t="s">
        <v>33</v>
      </c>
      <c r="J87" s="38" t="str">
        <f>E24</f>
        <v xml:space="preserve"> 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111</v>
      </c>
      <c r="D89" s="182" t="s">
        <v>56</v>
      </c>
      <c r="E89" s="182" t="s">
        <v>52</v>
      </c>
      <c r="F89" s="182" t="s">
        <v>53</v>
      </c>
      <c r="G89" s="182" t="s">
        <v>112</v>
      </c>
      <c r="H89" s="182" t="s">
        <v>113</v>
      </c>
      <c r="I89" s="182" t="s">
        <v>114</v>
      </c>
      <c r="J89" s="182" t="s">
        <v>101</v>
      </c>
      <c r="K89" s="183" t="s">
        <v>115</v>
      </c>
      <c r="L89" s="184"/>
      <c r="M89" s="94" t="s">
        <v>19</v>
      </c>
      <c r="N89" s="95" t="s">
        <v>41</v>
      </c>
      <c r="O89" s="95" t="s">
        <v>116</v>
      </c>
      <c r="P89" s="95" t="s">
        <v>117</v>
      </c>
      <c r="Q89" s="95" t="s">
        <v>118</v>
      </c>
      <c r="R89" s="95" t="s">
        <v>119</v>
      </c>
      <c r="S89" s="95" t="s">
        <v>120</v>
      </c>
      <c r="T89" s="96" t="s">
        <v>121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122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P91+P243</f>
        <v>0</v>
      </c>
      <c r="Q90" s="98"/>
      <c r="R90" s="187">
        <f>R91+R243</f>
        <v>245.18328</v>
      </c>
      <c r="S90" s="98"/>
      <c r="T90" s="188">
        <f>T91+T243</f>
        <v>332.49000000000007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70</v>
      </c>
      <c r="AU90" s="19" t="s">
        <v>102</v>
      </c>
      <c r="BK90" s="189">
        <f>BK91+BK243</f>
        <v>0</v>
      </c>
    </row>
    <row r="91" s="12" customFormat="1" ht="25.92" customHeight="1">
      <c r="A91" s="12"/>
      <c r="B91" s="190"/>
      <c r="C91" s="191"/>
      <c r="D91" s="192" t="s">
        <v>70</v>
      </c>
      <c r="E91" s="193" t="s">
        <v>209</v>
      </c>
      <c r="F91" s="193" t="s">
        <v>210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P92+P148+P162+P167+P184+P194+P226+P240</f>
        <v>0</v>
      </c>
      <c r="Q91" s="198"/>
      <c r="R91" s="199">
        <f>R92+R148+R162+R167+R184+R194+R226+R240</f>
        <v>245.05868000000001</v>
      </c>
      <c r="S91" s="198"/>
      <c r="T91" s="200">
        <f>T92+T148+T162+T167+T184+T194+T226+T240</f>
        <v>332.49000000000007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78</v>
      </c>
      <c r="AT91" s="202" t="s">
        <v>70</v>
      </c>
      <c r="AU91" s="202" t="s">
        <v>71</v>
      </c>
      <c r="AY91" s="201" t="s">
        <v>125</v>
      </c>
      <c r="BK91" s="203">
        <f>BK92+BK148+BK162+BK167+BK184+BK194+BK226+BK240</f>
        <v>0</v>
      </c>
    </row>
    <row r="92" s="12" customFormat="1" ht="22.8" customHeight="1">
      <c r="A92" s="12"/>
      <c r="B92" s="190"/>
      <c r="C92" s="191"/>
      <c r="D92" s="192" t="s">
        <v>70</v>
      </c>
      <c r="E92" s="204" t="s">
        <v>78</v>
      </c>
      <c r="F92" s="204" t="s">
        <v>211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SUM(P93:P147)</f>
        <v>0</v>
      </c>
      <c r="Q92" s="198"/>
      <c r="R92" s="199">
        <f>SUM(R93:R147)</f>
        <v>126.03487</v>
      </c>
      <c r="S92" s="198"/>
      <c r="T92" s="200">
        <f>SUM(T93:T147)</f>
        <v>322.81000000000006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78</v>
      </c>
      <c r="AT92" s="202" t="s">
        <v>70</v>
      </c>
      <c r="AU92" s="202" t="s">
        <v>78</v>
      </c>
      <c r="AY92" s="201" t="s">
        <v>125</v>
      </c>
      <c r="BK92" s="203">
        <f>SUM(BK93:BK147)</f>
        <v>0</v>
      </c>
    </row>
    <row r="93" s="2" customFormat="1" ht="37.8" customHeight="1">
      <c r="A93" s="40"/>
      <c r="B93" s="41"/>
      <c r="C93" s="206" t="s">
        <v>78</v>
      </c>
      <c r="D93" s="206" t="s">
        <v>128</v>
      </c>
      <c r="E93" s="207" t="s">
        <v>212</v>
      </c>
      <c r="F93" s="208" t="s">
        <v>213</v>
      </c>
      <c r="G93" s="209" t="s">
        <v>214</v>
      </c>
      <c r="H93" s="210">
        <v>30</v>
      </c>
      <c r="I93" s="211"/>
      <c r="J93" s="212">
        <f>ROUND(I93*H93,2)</f>
        <v>0</v>
      </c>
      <c r="K93" s="208" t="s">
        <v>183</v>
      </c>
      <c r="L93" s="46"/>
      <c r="M93" s="213" t="s">
        <v>19</v>
      </c>
      <c r="N93" s="214" t="s">
        <v>42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0.24299999999999999</v>
      </c>
      <c r="T93" s="216">
        <f>S93*H93</f>
        <v>7.29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143</v>
      </c>
      <c r="AT93" s="217" t="s">
        <v>128</v>
      </c>
      <c r="AU93" s="217" t="s">
        <v>80</v>
      </c>
      <c r="AY93" s="19" t="s">
        <v>125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78</v>
      </c>
      <c r="BK93" s="218">
        <f>ROUND(I93*H93,2)</f>
        <v>0</v>
      </c>
      <c r="BL93" s="19" t="s">
        <v>143</v>
      </c>
      <c r="BM93" s="217" t="s">
        <v>215</v>
      </c>
    </row>
    <row r="94" s="2" customFormat="1">
      <c r="A94" s="40"/>
      <c r="B94" s="41"/>
      <c r="C94" s="42"/>
      <c r="D94" s="219" t="s">
        <v>185</v>
      </c>
      <c r="E94" s="42"/>
      <c r="F94" s="220" t="s">
        <v>216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185</v>
      </c>
      <c r="AU94" s="19" t="s">
        <v>80</v>
      </c>
    </row>
    <row r="95" s="2" customFormat="1" ht="24.15" customHeight="1">
      <c r="A95" s="40"/>
      <c r="B95" s="41"/>
      <c r="C95" s="206" t="s">
        <v>80</v>
      </c>
      <c r="D95" s="206" t="s">
        <v>128</v>
      </c>
      <c r="E95" s="207" t="s">
        <v>217</v>
      </c>
      <c r="F95" s="208" t="s">
        <v>218</v>
      </c>
      <c r="G95" s="209" t="s">
        <v>214</v>
      </c>
      <c r="H95" s="210">
        <v>1149</v>
      </c>
      <c r="I95" s="211"/>
      <c r="J95" s="212">
        <f>ROUND(I95*H95,2)</f>
        <v>0</v>
      </c>
      <c r="K95" s="208" t="s">
        <v>183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3.0000000000000001E-05</v>
      </c>
      <c r="R95" s="215">
        <f>Q95*H95</f>
        <v>0.034470000000000001</v>
      </c>
      <c r="S95" s="215">
        <v>0.23000000000000001</v>
      </c>
      <c r="T95" s="216">
        <f>S95*H95</f>
        <v>264.27000000000004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143</v>
      </c>
      <c r="AT95" s="217" t="s">
        <v>128</v>
      </c>
      <c r="AU95" s="217" t="s">
        <v>80</v>
      </c>
      <c r="AY95" s="19" t="s">
        <v>125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78</v>
      </c>
      <c r="BK95" s="218">
        <f>ROUND(I95*H95,2)</f>
        <v>0</v>
      </c>
      <c r="BL95" s="19" t="s">
        <v>143</v>
      </c>
      <c r="BM95" s="217" t="s">
        <v>219</v>
      </c>
    </row>
    <row r="96" s="2" customFormat="1">
      <c r="A96" s="40"/>
      <c r="B96" s="41"/>
      <c r="C96" s="42"/>
      <c r="D96" s="219" t="s">
        <v>185</v>
      </c>
      <c r="E96" s="42"/>
      <c r="F96" s="220" t="s">
        <v>220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185</v>
      </c>
      <c r="AU96" s="19" t="s">
        <v>80</v>
      </c>
    </row>
    <row r="97" s="13" customFormat="1">
      <c r="A97" s="13"/>
      <c r="B97" s="229"/>
      <c r="C97" s="230"/>
      <c r="D97" s="231" t="s">
        <v>221</v>
      </c>
      <c r="E97" s="232" t="s">
        <v>19</v>
      </c>
      <c r="F97" s="233" t="s">
        <v>222</v>
      </c>
      <c r="G97" s="230"/>
      <c r="H97" s="234">
        <v>1149</v>
      </c>
      <c r="I97" s="235"/>
      <c r="J97" s="230"/>
      <c r="K97" s="230"/>
      <c r="L97" s="236"/>
      <c r="M97" s="237"/>
      <c r="N97" s="238"/>
      <c r="O97" s="238"/>
      <c r="P97" s="238"/>
      <c r="Q97" s="238"/>
      <c r="R97" s="238"/>
      <c r="S97" s="238"/>
      <c r="T97" s="23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0" t="s">
        <v>221</v>
      </c>
      <c r="AU97" s="240" t="s">
        <v>80</v>
      </c>
      <c r="AV97" s="13" t="s">
        <v>80</v>
      </c>
      <c r="AW97" s="13" t="s">
        <v>32</v>
      </c>
      <c r="AX97" s="13" t="s">
        <v>78</v>
      </c>
      <c r="AY97" s="240" t="s">
        <v>125</v>
      </c>
    </row>
    <row r="98" s="2" customFormat="1" ht="24.15" customHeight="1">
      <c r="A98" s="40"/>
      <c r="B98" s="41"/>
      <c r="C98" s="206" t="s">
        <v>137</v>
      </c>
      <c r="D98" s="206" t="s">
        <v>128</v>
      </c>
      <c r="E98" s="207" t="s">
        <v>223</v>
      </c>
      <c r="F98" s="208" t="s">
        <v>224</v>
      </c>
      <c r="G98" s="209" t="s">
        <v>225</v>
      </c>
      <c r="H98" s="210">
        <v>250</v>
      </c>
      <c r="I98" s="211"/>
      <c r="J98" s="212">
        <f>ROUND(I98*H98,2)</f>
        <v>0</v>
      </c>
      <c r="K98" s="208" t="s">
        <v>183</v>
      </c>
      <c r="L98" s="46"/>
      <c r="M98" s="213" t="s">
        <v>19</v>
      </c>
      <c r="N98" s="214" t="s">
        <v>42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0.20499999999999999</v>
      </c>
      <c r="T98" s="216">
        <f>S98*H98</f>
        <v>51.25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143</v>
      </c>
      <c r="AT98" s="217" t="s">
        <v>128</v>
      </c>
      <c r="AU98" s="217" t="s">
        <v>80</v>
      </c>
      <c r="AY98" s="19" t="s">
        <v>125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78</v>
      </c>
      <c r="BK98" s="218">
        <f>ROUND(I98*H98,2)</f>
        <v>0</v>
      </c>
      <c r="BL98" s="19" t="s">
        <v>143</v>
      </c>
      <c r="BM98" s="217" t="s">
        <v>226</v>
      </c>
    </row>
    <row r="99" s="2" customFormat="1">
      <c r="A99" s="40"/>
      <c r="B99" s="41"/>
      <c r="C99" s="42"/>
      <c r="D99" s="219" t="s">
        <v>185</v>
      </c>
      <c r="E99" s="42"/>
      <c r="F99" s="220" t="s">
        <v>227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185</v>
      </c>
      <c r="AU99" s="19" t="s">
        <v>80</v>
      </c>
    </row>
    <row r="100" s="2" customFormat="1" ht="16.5" customHeight="1">
      <c r="A100" s="40"/>
      <c r="B100" s="41"/>
      <c r="C100" s="206" t="s">
        <v>143</v>
      </c>
      <c r="D100" s="206" t="s">
        <v>128</v>
      </c>
      <c r="E100" s="207" t="s">
        <v>228</v>
      </c>
      <c r="F100" s="208" t="s">
        <v>229</v>
      </c>
      <c r="G100" s="209" t="s">
        <v>214</v>
      </c>
      <c r="H100" s="210">
        <v>20</v>
      </c>
      <c r="I100" s="211"/>
      <c r="J100" s="212">
        <f>ROUND(I100*H100,2)</f>
        <v>0</v>
      </c>
      <c r="K100" s="208" t="s">
        <v>183</v>
      </c>
      <c r="L100" s="46"/>
      <c r="M100" s="213" t="s">
        <v>19</v>
      </c>
      <c r="N100" s="214" t="s">
        <v>42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143</v>
      </c>
      <c r="AT100" s="217" t="s">
        <v>128</v>
      </c>
      <c r="AU100" s="217" t="s">
        <v>80</v>
      </c>
      <c r="AY100" s="19" t="s">
        <v>125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78</v>
      </c>
      <c r="BK100" s="218">
        <f>ROUND(I100*H100,2)</f>
        <v>0</v>
      </c>
      <c r="BL100" s="19" t="s">
        <v>143</v>
      </c>
      <c r="BM100" s="217" t="s">
        <v>230</v>
      </c>
    </row>
    <row r="101" s="2" customFormat="1">
      <c r="A101" s="40"/>
      <c r="B101" s="41"/>
      <c r="C101" s="42"/>
      <c r="D101" s="219" t="s">
        <v>185</v>
      </c>
      <c r="E101" s="42"/>
      <c r="F101" s="220" t="s">
        <v>231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185</v>
      </c>
      <c r="AU101" s="19" t="s">
        <v>80</v>
      </c>
    </row>
    <row r="102" s="2" customFormat="1" ht="21.75" customHeight="1">
      <c r="A102" s="40"/>
      <c r="B102" s="41"/>
      <c r="C102" s="206" t="s">
        <v>124</v>
      </c>
      <c r="D102" s="206" t="s">
        <v>128</v>
      </c>
      <c r="E102" s="207" t="s">
        <v>232</v>
      </c>
      <c r="F102" s="208" t="s">
        <v>233</v>
      </c>
      <c r="G102" s="209" t="s">
        <v>234</v>
      </c>
      <c r="H102" s="210">
        <v>366.64999999999998</v>
      </c>
      <c r="I102" s="211"/>
      <c r="J102" s="212">
        <f>ROUND(I102*H102,2)</f>
        <v>0</v>
      </c>
      <c r="K102" s="208" t="s">
        <v>183</v>
      </c>
      <c r="L102" s="46"/>
      <c r="M102" s="213" t="s">
        <v>19</v>
      </c>
      <c r="N102" s="214" t="s">
        <v>42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143</v>
      </c>
      <c r="AT102" s="217" t="s">
        <v>128</v>
      </c>
      <c r="AU102" s="217" t="s">
        <v>80</v>
      </c>
      <c r="AY102" s="19" t="s">
        <v>125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78</v>
      </c>
      <c r="BK102" s="218">
        <f>ROUND(I102*H102,2)</f>
        <v>0</v>
      </c>
      <c r="BL102" s="19" t="s">
        <v>143</v>
      </c>
      <c r="BM102" s="217" t="s">
        <v>235</v>
      </c>
    </row>
    <row r="103" s="2" customFormat="1">
      <c r="A103" s="40"/>
      <c r="B103" s="41"/>
      <c r="C103" s="42"/>
      <c r="D103" s="219" t="s">
        <v>185</v>
      </c>
      <c r="E103" s="42"/>
      <c r="F103" s="220" t="s">
        <v>236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185</v>
      </c>
      <c r="AU103" s="19" t="s">
        <v>80</v>
      </c>
    </row>
    <row r="104" s="14" customFormat="1">
      <c r="A104" s="14"/>
      <c r="B104" s="241"/>
      <c r="C104" s="242"/>
      <c r="D104" s="231" t="s">
        <v>221</v>
      </c>
      <c r="E104" s="243" t="s">
        <v>19</v>
      </c>
      <c r="F104" s="244" t="s">
        <v>237</v>
      </c>
      <c r="G104" s="242"/>
      <c r="H104" s="243" t="s">
        <v>19</v>
      </c>
      <c r="I104" s="245"/>
      <c r="J104" s="242"/>
      <c r="K104" s="242"/>
      <c r="L104" s="246"/>
      <c r="M104" s="247"/>
      <c r="N104" s="248"/>
      <c r="O104" s="248"/>
      <c r="P104" s="248"/>
      <c r="Q104" s="248"/>
      <c r="R104" s="248"/>
      <c r="S104" s="248"/>
      <c r="T104" s="249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0" t="s">
        <v>221</v>
      </c>
      <c r="AU104" s="250" t="s">
        <v>80</v>
      </c>
      <c r="AV104" s="14" t="s">
        <v>78</v>
      </c>
      <c r="AW104" s="14" t="s">
        <v>32</v>
      </c>
      <c r="AX104" s="14" t="s">
        <v>71</v>
      </c>
      <c r="AY104" s="250" t="s">
        <v>125</v>
      </c>
    </row>
    <row r="105" s="13" customFormat="1">
      <c r="A105" s="13"/>
      <c r="B105" s="229"/>
      <c r="C105" s="230"/>
      <c r="D105" s="231" t="s">
        <v>221</v>
      </c>
      <c r="E105" s="232" t="s">
        <v>19</v>
      </c>
      <c r="F105" s="233" t="s">
        <v>238</v>
      </c>
      <c r="G105" s="230"/>
      <c r="H105" s="234">
        <v>366.64999999999998</v>
      </c>
      <c r="I105" s="235"/>
      <c r="J105" s="230"/>
      <c r="K105" s="230"/>
      <c r="L105" s="236"/>
      <c r="M105" s="237"/>
      <c r="N105" s="238"/>
      <c r="O105" s="238"/>
      <c r="P105" s="238"/>
      <c r="Q105" s="238"/>
      <c r="R105" s="238"/>
      <c r="S105" s="238"/>
      <c r="T105" s="23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0" t="s">
        <v>221</v>
      </c>
      <c r="AU105" s="240" t="s">
        <v>80</v>
      </c>
      <c r="AV105" s="13" t="s">
        <v>80</v>
      </c>
      <c r="AW105" s="13" t="s">
        <v>32</v>
      </c>
      <c r="AX105" s="13" t="s">
        <v>78</v>
      </c>
      <c r="AY105" s="240" t="s">
        <v>125</v>
      </c>
    </row>
    <row r="106" s="2" customFormat="1" ht="24.15" customHeight="1">
      <c r="A106" s="40"/>
      <c r="B106" s="41"/>
      <c r="C106" s="206" t="s">
        <v>150</v>
      </c>
      <c r="D106" s="206" t="s">
        <v>128</v>
      </c>
      <c r="E106" s="207" t="s">
        <v>239</v>
      </c>
      <c r="F106" s="208" t="s">
        <v>240</v>
      </c>
      <c r="G106" s="209" t="s">
        <v>234</v>
      </c>
      <c r="H106" s="210">
        <v>156</v>
      </c>
      <c r="I106" s="211"/>
      <c r="J106" s="212">
        <f>ROUND(I106*H106,2)</f>
        <v>0</v>
      </c>
      <c r="K106" s="208" t="s">
        <v>183</v>
      </c>
      <c r="L106" s="46"/>
      <c r="M106" s="213" t="s">
        <v>19</v>
      </c>
      <c r="N106" s="214" t="s">
        <v>42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143</v>
      </c>
      <c r="AT106" s="217" t="s">
        <v>128</v>
      </c>
      <c r="AU106" s="217" t="s">
        <v>80</v>
      </c>
      <c r="AY106" s="19" t="s">
        <v>125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78</v>
      </c>
      <c r="BK106" s="218">
        <f>ROUND(I106*H106,2)</f>
        <v>0</v>
      </c>
      <c r="BL106" s="19" t="s">
        <v>143</v>
      </c>
      <c r="BM106" s="217" t="s">
        <v>241</v>
      </c>
    </row>
    <row r="107" s="2" customFormat="1">
      <c r="A107" s="40"/>
      <c r="B107" s="41"/>
      <c r="C107" s="42"/>
      <c r="D107" s="219" t="s">
        <v>185</v>
      </c>
      <c r="E107" s="42"/>
      <c r="F107" s="220" t="s">
        <v>242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185</v>
      </c>
      <c r="AU107" s="19" t="s">
        <v>80</v>
      </c>
    </row>
    <row r="108" s="14" customFormat="1">
      <c r="A108" s="14"/>
      <c r="B108" s="241"/>
      <c r="C108" s="242"/>
      <c r="D108" s="231" t="s">
        <v>221</v>
      </c>
      <c r="E108" s="243" t="s">
        <v>19</v>
      </c>
      <c r="F108" s="244" t="s">
        <v>243</v>
      </c>
      <c r="G108" s="242"/>
      <c r="H108" s="243" t="s">
        <v>19</v>
      </c>
      <c r="I108" s="245"/>
      <c r="J108" s="242"/>
      <c r="K108" s="242"/>
      <c r="L108" s="246"/>
      <c r="M108" s="247"/>
      <c r="N108" s="248"/>
      <c r="O108" s="248"/>
      <c r="P108" s="248"/>
      <c r="Q108" s="248"/>
      <c r="R108" s="248"/>
      <c r="S108" s="248"/>
      <c r="T108" s="24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0" t="s">
        <v>221</v>
      </c>
      <c r="AU108" s="250" t="s">
        <v>80</v>
      </c>
      <c r="AV108" s="14" t="s">
        <v>78</v>
      </c>
      <c r="AW108" s="14" t="s">
        <v>32</v>
      </c>
      <c r="AX108" s="14" t="s">
        <v>71</v>
      </c>
      <c r="AY108" s="250" t="s">
        <v>125</v>
      </c>
    </row>
    <row r="109" s="13" customFormat="1">
      <c r="A109" s="13"/>
      <c r="B109" s="229"/>
      <c r="C109" s="230"/>
      <c r="D109" s="231" t="s">
        <v>221</v>
      </c>
      <c r="E109" s="232" t="s">
        <v>19</v>
      </c>
      <c r="F109" s="233" t="s">
        <v>244</v>
      </c>
      <c r="G109" s="230"/>
      <c r="H109" s="234">
        <v>30</v>
      </c>
      <c r="I109" s="235"/>
      <c r="J109" s="230"/>
      <c r="K109" s="230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221</v>
      </c>
      <c r="AU109" s="240" t="s">
        <v>80</v>
      </c>
      <c r="AV109" s="13" t="s">
        <v>80</v>
      </c>
      <c r="AW109" s="13" t="s">
        <v>32</v>
      </c>
      <c r="AX109" s="13" t="s">
        <v>71</v>
      </c>
      <c r="AY109" s="240" t="s">
        <v>125</v>
      </c>
    </row>
    <row r="110" s="14" customFormat="1">
      <c r="A110" s="14"/>
      <c r="B110" s="241"/>
      <c r="C110" s="242"/>
      <c r="D110" s="231" t="s">
        <v>221</v>
      </c>
      <c r="E110" s="243" t="s">
        <v>19</v>
      </c>
      <c r="F110" s="244" t="s">
        <v>245</v>
      </c>
      <c r="G110" s="242"/>
      <c r="H110" s="243" t="s">
        <v>19</v>
      </c>
      <c r="I110" s="245"/>
      <c r="J110" s="242"/>
      <c r="K110" s="242"/>
      <c r="L110" s="246"/>
      <c r="M110" s="247"/>
      <c r="N110" s="248"/>
      <c r="O110" s="248"/>
      <c r="P110" s="248"/>
      <c r="Q110" s="248"/>
      <c r="R110" s="248"/>
      <c r="S110" s="248"/>
      <c r="T110" s="249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0" t="s">
        <v>221</v>
      </c>
      <c r="AU110" s="250" t="s">
        <v>80</v>
      </c>
      <c r="AV110" s="14" t="s">
        <v>78</v>
      </c>
      <c r="AW110" s="14" t="s">
        <v>32</v>
      </c>
      <c r="AX110" s="14" t="s">
        <v>71</v>
      </c>
      <c r="AY110" s="250" t="s">
        <v>125</v>
      </c>
    </row>
    <row r="111" s="13" customFormat="1">
      <c r="A111" s="13"/>
      <c r="B111" s="229"/>
      <c r="C111" s="230"/>
      <c r="D111" s="231" t="s">
        <v>221</v>
      </c>
      <c r="E111" s="232" t="s">
        <v>19</v>
      </c>
      <c r="F111" s="233" t="s">
        <v>246</v>
      </c>
      <c r="G111" s="230"/>
      <c r="H111" s="234">
        <v>126</v>
      </c>
      <c r="I111" s="235"/>
      <c r="J111" s="230"/>
      <c r="K111" s="230"/>
      <c r="L111" s="236"/>
      <c r="M111" s="237"/>
      <c r="N111" s="238"/>
      <c r="O111" s="238"/>
      <c r="P111" s="238"/>
      <c r="Q111" s="238"/>
      <c r="R111" s="238"/>
      <c r="S111" s="238"/>
      <c r="T111" s="23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0" t="s">
        <v>221</v>
      </c>
      <c r="AU111" s="240" t="s">
        <v>80</v>
      </c>
      <c r="AV111" s="13" t="s">
        <v>80</v>
      </c>
      <c r="AW111" s="13" t="s">
        <v>32</v>
      </c>
      <c r="AX111" s="13" t="s">
        <v>71</v>
      </c>
      <c r="AY111" s="240" t="s">
        <v>125</v>
      </c>
    </row>
    <row r="112" s="15" customFormat="1">
      <c r="A112" s="15"/>
      <c r="B112" s="251"/>
      <c r="C112" s="252"/>
      <c r="D112" s="231" t="s">
        <v>221</v>
      </c>
      <c r="E112" s="253" t="s">
        <v>19</v>
      </c>
      <c r="F112" s="254" t="s">
        <v>247</v>
      </c>
      <c r="G112" s="252"/>
      <c r="H112" s="255">
        <v>156</v>
      </c>
      <c r="I112" s="256"/>
      <c r="J112" s="252"/>
      <c r="K112" s="252"/>
      <c r="L112" s="257"/>
      <c r="M112" s="258"/>
      <c r="N112" s="259"/>
      <c r="O112" s="259"/>
      <c r="P112" s="259"/>
      <c r="Q112" s="259"/>
      <c r="R112" s="259"/>
      <c r="S112" s="259"/>
      <c r="T112" s="260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1" t="s">
        <v>221</v>
      </c>
      <c r="AU112" s="261" t="s">
        <v>80</v>
      </c>
      <c r="AV112" s="15" t="s">
        <v>143</v>
      </c>
      <c r="AW112" s="15" t="s">
        <v>32</v>
      </c>
      <c r="AX112" s="15" t="s">
        <v>78</v>
      </c>
      <c r="AY112" s="261" t="s">
        <v>125</v>
      </c>
    </row>
    <row r="113" s="2" customFormat="1" ht="24.15" customHeight="1">
      <c r="A113" s="40"/>
      <c r="B113" s="41"/>
      <c r="C113" s="206" t="s">
        <v>154</v>
      </c>
      <c r="D113" s="206" t="s">
        <v>128</v>
      </c>
      <c r="E113" s="207" t="s">
        <v>248</v>
      </c>
      <c r="F113" s="208" t="s">
        <v>249</v>
      </c>
      <c r="G113" s="209" t="s">
        <v>234</v>
      </c>
      <c r="H113" s="210">
        <v>156</v>
      </c>
      <c r="I113" s="211"/>
      <c r="J113" s="212">
        <f>ROUND(I113*H113,2)</f>
        <v>0</v>
      </c>
      <c r="K113" s="208" t="s">
        <v>183</v>
      </c>
      <c r="L113" s="46"/>
      <c r="M113" s="213" t="s">
        <v>19</v>
      </c>
      <c r="N113" s="214" t="s">
        <v>42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143</v>
      </c>
      <c r="AT113" s="217" t="s">
        <v>128</v>
      </c>
      <c r="AU113" s="217" t="s">
        <v>80</v>
      </c>
      <c r="AY113" s="19" t="s">
        <v>125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78</v>
      </c>
      <c r="BK113" s="218">
        <f>ROUND(I113*H113,2)</f>
        <v>0</v>
      </c>
      <c r="BL113" s="19" t="s">
        <v>143</v>
      </c>
      <c r="BM113" s="217" t="s">
        <v>250</v>
      </c>
    </row>
    <row r="114" s="2" customFormat="1">
      <c r="A114" s="40"/>
      <c r="B114" s="41"/>
      <c r="C114" s="42"/>
      <c r="D114" s="219" t="s">
        <v>185</v>
      </c>
      <c r="E114" s="42"/>
      <c r="F114" s="220" t="s">
        <v>251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185</v>
      </c>
      <c r="AU114" s="19" t="s">
        <v>80</v>
      </c>
    </row>
    <row r="115" s="2" customFormat="1" ht="37.8" customHeight="1">
      <c r="A115" s="40"/>
      <c r="B115" s="41"/>
      <c r="C115" s="206" t="s">
        <v>160</v>
      </c>
      <c r="D115" s="206" t="s">
        <v>128</v>
      </c>
      <c r="E115" s="207" t="s">
        <v>252</v>
      </c>
      <c r="F115" s="208" t="s">
        <v>253</v>
      </c>
      <c r="G115" s="209" t="s">
        <v>234</v>
      </c>
      <c r="H115" s="210">
        <v>472.25</v>
      </c>
      <c r="I115" s="211"/>
      <c r="J115" s="212">
        <f>ROUND(I115*H115,2)</f>
        <v>0</v>
      </c>
      <c r="K115" s="208" t="s">
        <v>183</v>
      </c>
      <c r="L115" s="46"/>
      <c r="M115" s="213" t="s">
        <v>19</v>
      </c>
      <c r="N115" s="214" t="s">
        <v>42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143</v>
      </c>
      <c r="AT115" s="217" t="s">
        <v>128</v>
      </c>
      <c r="AU115" s="217" t="s">
        <v>80</v>
      </c>
      <c r="AY115" s="19" t="s">
        <v>125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78</v>
      </c>
      <c r="BK115" s="218">
        <f>ROUND(I115*H115,2)</f>
        <v>0</v>
      </c>
      <c r="BL115" s="19" t="s">
        <v>143</v>
      </c>
      <c r="BM115" s="217" t="s">
        <v>254</v>
      </c>
    </row>
    <row r="116" s="2" customFormat="1">
      <c r="A116" s="40"/>
      <c r="B116" s="41"/>
      <c r="C116" s="42"/>
      <c r="D116" s="219" t="s">
        <v>185</v>
      </c>
      <c r="E116" s="42"/>
      <c r="F116" s="220" t="s">
        <v>255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185</v>
      </c>
      <c r="AU116" s="19" t="s">
        <v>80</v>
      </c>
    </row>
    <row r="117" s="13" customFormat="1">
      <c r="A117" s="13"/>
      <c r="B117" s="229"/>
      <c r="C117" s="230"/>
      <c r="D117" s="231" t="s">
        <v>221</v>
      </c>
      <c r="E117" s="232" t="s">
        <v>19</v>
      </c>
      <c r="F117" s="233" t="s">
        <v>256</v>
      </c>
      <c r="G117" s="230"/>
      <c r="H117" s="234">
        <v>472.25</v>
      </c>
      <c r="I117" s="235"/>
      <c r="J117" s="230"/>
      <c r="K117" s="230"/>
      <c r="L117" s="236"/>
      <c r="M117" s="237"/>
      <c r="N117" s="238"/>
      <c r="O117" s="238"/>
      <c r="P117" s="238"/>
      <c r="Q117" s="238"/>
      <c r="R117" s="238"/>
      <c r="S117" s="238"/>
      <c r="T117" s="23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0" t="s">
        <v>221</v>
      </c>
      <c r="AU117" s="240" t="s">
        <v>80</v>
      </c>
      <c r="AV117" s="13" t="s">
        <v>80</v>
      </c>
      <c r="AW117" s="13" t="s">
        <v>32</v>
      </c>
      <c r="AX117" s="13" t="s">
        <v>78</v>
      </c>
      <c r="AY117" s="240" t="s">
        <v>125</v>
      </c>
    </row>
    <row r="118" s="2" customFormat="1" ht="37.8" customHeight="1">
      <c r="A118" s="40"/>
      <c r="B118" s="41"/>
      <c r="C118" s="206" t="s">
        <v>165</v>
      </c>
      <c r="D118" s="206" t="s">
        <v>128</v>
      </c>
      <c r="E118" s="207" t="s">
        <v>257</v>
      </c>
      <c r="F118" s="208" t="s">
        <v>258</v>
      </c>
      <c r="G118" s="209" t="s">
        <v>234</v>
      </c>
      <c r="H118" s="210">
        <v>3305.75</v>
      </c>
      <c r="I118" s="211"/>
      <c r="J118" s="212">
        <f>ROUND(I118*H118,2)</f>
        <v>0</v>
      </c>
      <c r="K118" s="208" t="s">
        <v>183</v>
      </c>
      <c r="L118" s="46"/>
      <c r="M118" s="213" t="s">
        <v>19</v>
      </c>
      <c r="N118" s="214" t="s">
        <v>42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143</v>
      </c>
      <c r="AT118" s="217" t="s">
        <v>128</v>
      </c>
      <c r="AU118" s="217" t="s">
        <v>80</v>
      </c>
      <c r="AY118" s="19" t="s">
        <v>125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78</v>
      </c>
      <c r="BK118" s="218">
        <f>ROUND(I118*H118,2)</f>
        <v>0</v>
      </c>
      <c r="BL118" s="19" t="s">
        <v>143</v>
      </c>
      <c r="BM118" s="217" t="s">
        <v>259</v>
      </c>
    </row>
    <row r="119" s="2" customFormat="1">
      <c r="A119" s="40"/>
      <c r="B119" s="41"/>
      <c r="C119" s="42"/>
      <c r="D119" s="219" t="s">
        <v>185</v>
      </c>
      <c r="E119" s="42"/>
      <c r="F119" s="220" t="s">
        <v>260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185</v>
      </c>
      <c r="AU119" s="19" t="s">
        <v>80</v>
      </c>
    </row>
    <row r="120" s="13" customFormat="1">
      <c r="A120" s="13"/>
      <c r="B120" s="229"/>
      <c r="C120" s="230"/>
      <c r="D120" s="231" t="s">
        <v>221</v>
      </c>
      <c r="E120" s="232" t="s">
        <v>19</v>
      </c>
      <c r="F120" s="233" t="s">
        <v>261</v>
      </c>
      <c r="G120" s="230"/>
      <c r="H120" s="234">
        <v>3305.75</v>
      </c>
      <c r="I120" s="235"/>
      <c r="J120" s="230"/>
      <c r="K120" s="230"/>
      <c r="L120" s="236"/>
      <c r="M120" s="237"/>
      <c r="N120" s="238"/>
      <c r="O120" s="238"/>
      <c r="P120" s="238"/>
      <c r="Q120" s="238"/>
      <c r="R120" s="238"/>
      <c r="S120" s="238"/>
      <c r="T120" s="23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0" t="s">
        <v>221</v>
      </c>
      <c r="AU120" s="240" t="s">
        <v>80</v>
      </c>
      <c r="AV120" s="13" t="s">
        <v>80</v>
      </c>
      <c r="AW120" s="13" t="s">
        <v>32</v>
      </c>
      <c r="AX120" s="13" t="s">
        <v>78</v>
      </c>
      <c r="AY120" s="240" t="s">
        <v>125</v>
      </c>
    </row>
    <row r="121" s="2" customFormat="1" ht="24.15" customHeight="1">
      <c r="A121" s="40"/>
      <c r="B121" s="41"/>
      <c r="C121" s="206" t="s">
        <v>169</v>
      </c>
      <c r="D121" s="206" t="s">
        <v>128</v>
      </c>
      <c r="E121" s="207" t="s">
        <v>262</v>
      </c>
      <c r="F121" s="208" t="s">
        <v>263</v>
      </c>
      <c r="G121" s="209" t="s">
        <v>234</v>
      </c>
      <c r="H121" s="210">
        <v>472.25</v>
      </c>
      <c r="I121" s="211"/>
      <c r="J121" s="212">
        <f>ROUND(I121*H121,2)</f>
        <v>0</v>
      </c>
      <c r="K121" s="208" t="s">
        <v>183</v>
      </c>
      <c r="L121" s="46"/>
      <c r="M121" s="213" t="s">
        <v>19</v>
      </c>
      <c r="N121" s="214" t="s">
        <v>42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143</v>
      </c>
      <c r="AT121" s="217" t="s">
        <v>128</v>
      </c>
      <c r="AU121" s="217" t="s">
        <v>80</v>
      </c>
      <c r="AY121" s="19" t="s">
        <v>125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78</v>
      </c>
      <c r="BK121" s="218">
        <f>ROUND(I121*H121,2)</f>
        <v>0</v>
      </c>
      <c r="BL121" s="19" t="s">
        <v>143</v>
      </c>
      <c r="BM121" s="217" t="s">
        <v>264</v>
      </c>
    </row>
    <row r="122" s="2" customFormat="1">
      <c r="A122" s="40"/>
      <c r="B122" s="41"/>
      <c r="C122" s="42"/>
      <c r="D122" s="219" t="s">
        <v>185</v>
      </c>
      <c r="E122" s="42"/>
      <c r="F122" s="220" t="s">
        <v>265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185</v>
      </c>
      <c r="AU122" s="19" t="s">
        <v>80</v>
      </c>
    </row>
    <row r="123" s="2" customFormat="1" ht="24.15" customHeight="1">
      <c r="A123" s="40"/>
      <c r="B123" s="41"/>
      <c r="C123" s="206" t="s">
        <v>175</v>
      </c>
      <c r="D123" s="206" t="s">
        <v>128</v>
      </c>
      <c r="E123" s="207" t="s">
        <v>266</v>
      </c>
      <c r="F123" s="208" t="s">
        <v>267</v>
      </c>
      <c r="G123" s="209" t="s">
        <v>268</v>
      </c>
      <c r="H123" s="210">
        <v>850.04999999999995</v>
      </c>
      <c r="I123" s="211"/>
      <c r="J123" s="212">
        <f>ROUND(I123*H123,2)</f>
        <v>0</v>
      </c>
      <c r="K123" s="208" t="s">
        <v>183</v>
      </c>
      <c r="L123" s="46"/>
      <c r="M123" s="213" t="s">
        <v>19</v>
      </c>
      <c r="N123" s="214" t="s">
        <v>42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143</v>
      </c>
      <c r="AT123" s="217" t="s">
        <v>128</v>
      </c>
      <c r="AU123" s="217" t="s">
        <v>80</v>
      </c>
      <c r="AY123" s="19" t="s">
        <v>125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78</v>
      </c>
      <c r="BK123" s="218">
        <f>ROUND(I123*H123,2)</f>
        <v>0</v>
      </c>
      <c r="BL123" s="19" t="s">
        <v>143</v>
      </c>
      <c r="BM123" s="217" t="s">
        <v>269</v>
      </c>
    </row>
    <row r="124" s="2" customFormat="1">
      <c r="A124" s="40"/>
      <c r="B124" s="41"/>
      <c r="C124" s="42"/>
      <c r="D124" s="219" t="s">
        <v>185</v>
      </c>
      <c r="E124" s="42"/>
      <c r="F124" s="220" t="s">
        <v>270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185</v>
      </c>
      <c r="AU124" s="19" t="s">
        <v>80</v>
      </c>
    </row>
    <row r="125" s="13" customFormat="1">
      <c r="A125" s="13"/>
      <c r="B125" s="229"/>
      <c r="C125" s="230"/>
      <c r="D125" s="231" t="s">
        <v>221</v>
      </c>
      <c r="E125" s="232" t="s">
        <v>19</v>
      </c>
      <c r="F125" s="233" t="s">
        <v>271</v>
      </c>
      <c r="G125" s="230"/>
      <c r="H125" s="234">
        <v>850.04999999999995</v>
      </c>
      <c r="I125" s="235"/>
      <c r="J125" s="230"/>
      <c r="K125" s="230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221</v>
      </c>
      <c r="AU125" s="240" t="s">
        <v>80</v>
      </c>
      <c r="AV125" s="13" t="s">
        <v>80</v>
      </c>
      <c r="AW125" s="13" t="s">
        <v>32</v>
      </c>
      <c r="AX125" s="13" t="s">
        <v>78</v>
      </c>
      <c r="AY125" s="240" t="s">
        <v>125</v>
      </c>
    </row>
    <row r="126" s="2" customFormat="1" ht="37.8" customHeight="1">
      <c r="A126" s="40"/>
      <c r="B126" s="41"/>
      <c r="C126" s="206" t="s">
        <v>8</v>
      </c>
      <c r="D126" s="206" t="s">
        <v>128</v>
      </c>
      <c r="E126" s="207" t="s">
        <v>272</v>
      </c>
      <c r="F126" s="208" t="s">
        <v>273</v>
      </c>
      <c r="G126" s="209" t="s">
        <v>234</v>
      </c>
      <c r="H126" s="210">
        <v>63</v>
      </c>
      <c r="I126" s="211"/>
      <c r="J126" s="212">
        <f>ROUND(I126*H126,2)</f>
        <v>0</v>
      </c>
      <c r="K126" s="208" t="s">
        <v>183</v>
      </c>
      <c r="L126" s="46"/>
      <c r="M126" s="213" t="s">
        <v>19</v>
      </c>
      <c r="N126" s="214" t="s">
        <v>42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143</v>
      </c>
      <c r="AT126" s="217" t="s">
        <v>128</v>
      </c>
      <c r="AU126" s="217" t="s">
        <v>80</v>
      </c>
      <c r="AY126" s="19" t="s">
        <v>125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78</v>
      </c>
      <c r="BK126" s="218">
        <f>ROUND(I126*H126,2)</f>
        <v>0</v>
      </c>
      <c r="BL126" s="19" t="s">
        <v>143</v>
      </c>
      <c r="BM126" s="217" t="s">
        <v>274</v>
      </c>
    </row>
    <row r="127" s="2" customFormat="1">
      <c r="A127" s="40"/>
      <c r="B127" s="41"/>
      <c r="C127" s="42"/>
      <c r="D127" s="219" t="s">
        <v>185</v>
      </c>
      <c r="E127" s="42"/>
      <c r="F127" s="220" t="s">
        <v>275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185</v>
      </c>
      <c r="AU127" s="19" t="s">
        <v>80</v>
      </c>
    </row>
    <row r="128" s="14" customFormat="1">
      <c r="A128" s="14"/>
      <c r="B128" s="241"/>
      <c r="C128" s="242"/>
      <c r="D128" s="231" t="s">
        <v>221</v>
      </c>
      <c r="E128" s="243" t="s">
        <v>19</v>
      </c>
      <c r="F128" s="244" t="s">
        <v>245</v>
      </c>
      <c r="G128" s="242"/>
      <c r="H128" s="243" t="s">
        <v>19</v>
      </c>
      <c r="I128" s="245"/>
      <c r="J128" s="242"/>
      <c r="K128" s="242"/>
      <c r="L128" s="246"/>
      <c r="M128" s="247"/>
      <c r="N128" s="248"/>
      <c r="O128" s="248"/>
      <c r="P128" s="248"/>
      <c r="Q128" s="248"/>
      <c r="R128" s="248"/>
      <c r="S128" s="248"/>
      <c r="T128" s="24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0" t="s">
        <v>221</v>
      </c>
      <c r="AU128" s="250" t="s">
        <v>80</v>
      </c>
      <c r="AV128" s="14" t="s">
        <v>78</v>
      </c>
      <c r="AW128" s="14" t="s">
        <v>32</v>
      </c>
      <c r="AX128" s="14" t="s">
        <v>71</v>
      </c>
      <c r="AY128" s="250" t="s">
        <v>125</v>
      </c>
    </row>
    <row r="129" s="13" customFormat="1">
      <c r="A129" s="13"/>
      <c r="B129" s="229"/>
      <c r="C129" s="230"/>
      <c r="D129" s="231" t="s">
        <v>221</v>
      </c>
      <c r="E129" s="232" t="s">
        <v>19</v>
      </c>
      <c r="F129" s="233" t="s">
        <v>276</v>
      </c>
      <c r="G129" s="230"/>
      <c r="H129" s="234">
        <v>63</v>
      </c>
      <c r="I129" s="235"/>
      <c r="J129" s="230"/>
      <c r="K129" s="230"/>
      <c r="L129" s="236"/>
      <c r="M129" s="237"/>
      <c r="N129" s="238"/>
      <c r="O129" s="238"/>
      <c r="P129" s="238"/>
      <c r="Q129" s="238"/>
      <c r="R129" s="238"/>
      <c r="S129" s="238"/>
      <c r="T129" s="23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0" t="s">
        <v>221</v>
      </c>
      <c r="AU129" s="240" t="s">
        <v>80</v>
      </c>
      <c r="AV129" s="13" t="s">
        <v>80</v>
      </c>
      <c r="AW129" s="13" t="s">
        <v>32</v>
      </c>
      <c r="AX129" s="13" t="s">
        <v>78</v>
      </c>
      <c r="AY129" s="240" t="s">
        <v>125</v>
      </c>
    </row>
    <row r="130" s="2" customFormat="1" ht="16.5" customHeight="1">
      <c r="A130" s="40"/>
      <c r="B130" s="41"/>
      <c r="C130" s="262" t="s">
        <v>187</v>
      </c>
      <c r="D130" s="262" t="s">
        <v>277</v>
      </c>
      <c r="E130" s="263" t="s">
        <v>278</v>
      </c>
      <c r="F130" s="264" t="s">
        <v>279</v>
      </c>
      <c r="G130" s="265" t="s">
        <v>268</v>
      </c>
      <c r="H130" s="266">
        <v>126</v>
      </c>
      <c r="I130" s="267"/>
      <c r="J130" s="268">
        <f>ROUND(I130*H130,2)</f>
        <v>0</v>
      </c>
      <c r="K130" s="264" t="s">
        <v>183</v>
      </c>
      <c r="L130" s="269"/>
      <c r="M130" s="270" t="s">
        <v>19</v>
      </c>
      <c r="N130" s="271" t="s">
        <v>42</v>
      </c>
      <c r="O130" s="86"/>
      <c r="P130" s="215">
        <f>O130*H130</f>
        <v>0</v>
      </c>
      <c r="Q130" s="215">
        <v>1</v>
      </c>
      <c r="R130" s="215">
        <f>Q130*H130</f>
        <v>126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160</v>
      </c>
      <c r="AT130" s="217" t="s">
        <v>277</v>
      </c>
      <c r="AU130" s="217" t="s">
        <v>80</v>
      </c>
      <c r="AY130" s="19" t="s">
        <v>125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78</v>
      </c>
      <c r="BK130" s="218">
        <f>ROUND(I130*H130,2)</f>
        <v>0</v>
      </c>
      <c r="BL130" s="19" t="s">
        <v>143</v>
      </c>
      <c r="BM130" s="217" t="s">
        <v>280</v>
      </c>
    </row>
    <row r="131" s="13" customFormat="1">
      <c r="A131" s="13"/>
      <c r="B131" s="229"/>
      <c r="C131" s="230"/>
      <c r="D131" s="231" t="s">
        <v>221</v>
      </c>
      <c r="E131" s="230"/>
      <c r="F131" s="233" t="s">
        <v>281</v>
      </c>
      <c r="G131" s="230"/>
      <c r="H131" s="234">
        <v>126</v>
      </c>
      <c r="I131" s="235"/>
      <c r="J131" s="230"/>
      <c r="K131" s="230"/>
      <c r="L131" s="236"/>
      <c r="M131" s="237"/>
      <c r="N131" s="238"/>
      <c r="O131" s="238"/>
      <c r="P131" s="238"/>
      <c r="Q131" s="238"/>
      <c r="R131" s="238"/>
      <c r="S131" s="238"/>
      <c r="T131" s="23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0" t="s">
        <v>221</v>
      </c>
      <c r="AU131" s="240" t="s">
        <v>80</v>
      </c>
      <c r="AV131" s="13" t="s">
        <v>80</v>
      </c>
      <c r="AW131" s="13" t="s">
        <v>4</v>
      </c>
      <c r="AX131" s="13" t="s">
        <v>78</v>
      </c>
      <c r="AY131" s="240" t="s">
        <v>125</v>
      </c>
    </row>
    <row r="132" s="2" customFormat="1" ht="24.15" customHeight="1">
      <c r="A132" s="40"/>
      <c r="B132" s="41"/>
      <c r="C132" s="206" t="s">
        <v>193</v>
      </c>
      <c r="D132" s="206" t="s">
        <v>128</v>
      </c>
      <c r="E132" s="207" t="s">
        <v>282</v>
      </c>
      <c r="F132" s="208" t="s">
        <v>283</v>
      </c>
      <c r="G132" s="209" t="s">
        <v>234</v>
      </c>
      <c r="H132" s="210">
        <v>50.399999999999999</v>
      </c>
      <c r="I132" s="211"/>
      <c r="J132" s="212">
        <f>ROUND(I132*H132,2)</f>
        <v>0</v>
      </c>
      <c r="K132" s="208" t="s">
        <v>183</v>
      </c>
      <c r="L132" s="46"/>
      <c r="M132" s="213" t="s">
        <v>19</v>
      </c>
      <c r="N132" s="214" t="s">
        <v>42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143</v>
      </c>
      <c r="AT132" s="217" t="s">
        <v>128</v>
      </c>
      <c r="AU132" s="217" t="s">
        <v>80</v>
      </c>
      <c r="AY132" s="19" t="s">
        <v>125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78</v>
      </c>
      <c r="BK132" s="218">
        <f>ROUND(I132*H132,2)</f>
        <v>0</v>
      </c>
      <c r="BL132" s="19" t="s">
        <v>143</v>
      </c>
      <c r="BM132" s="217" t="s">
        <v>284</v>
      </c>
    </row>
    <row r="133" s="2" customFormat="1">
      <c r="A133" s="40"/>
      <c r="B133" s="41"/>
      <c r="C133" s="42"/>
      <c r="D133" s="219" t="s">
        <v>185</v>
      </c>
      <c r="E133" s="42"/>
      <c r="F133" s="220" t="s">
        <v>285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185</v>
      </c>
      <c r="AU133" s="19" t="s">
        <v>80</v>
      </c>
    </row>
    <row r="134" s="14" customFormat="1">
      <c r="A134" s="14"/>
      <c r="B134" s="241"/>
      <c r="C134" s="242"/>
      <c r="D134" s="231" t="s">
        <v>221</v>
      </c>
      <c r="E134" s="243" t="s">
        <v>19</v>
      </c>
      <c r="F134" s="244" t="s">
        <v>245</v>
      </c>
      <c r="G134" s="242"/>
      <c r="H134" s="243" t="s">
        <v>19</v>
      </c>
      <c r="I134" s="245"/>
      <c r="J134" s="242"/>
      <c r="K134" s="242"/>
      <c r="L134" s="246"/>
      <c r="M134" s="247"/>
      <c r="N134" s="248"/>
      <c r="O134" s="248"/>
      <c r="P134" s="248"/>
      <c r="Q134" s="248"/>
      <c r="R134" s="248"/>
      <c r="S134" s="248"/>
      <c r="T134" s="24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0" t="s">
        <v>221</v>
      </c>
      <c r="AU134" s="250" t="s">
        <v>80</v>
      </c>
      <c r="AV134" s="14" t="s">
        <v>78</v>
      </c>
      <c r="AW134" s="14" t="s">
        <v>32</v>
      </c>
      <c r="AX134" s="14" t="s">
        <v>71</v>
      </c>
      <c r="AY134" s="250" t="s">
        <v>125</v>
      </c>
    </row>
    <row r="135" s="13" customFormat="1">
      <c r="A135" s="13"/>
      <c r="B135" s="229"/>
      <c r="C135" s="230"/>
      <c r="D135" s="231" t="s">
        <v>221</v>
      </c>
      <c r="E135" s="232" t="s">
        <v>19</v>
      </c>
      <c r="F135" s="233" t="s">
        <v>286</v>
      </c>
      <c r="G135" s="230"/>
      <c r="H135" s="234">
        <v>50.399999999999999</v>
      </c>
      <c r="I135" s="235"/>
      <c r="J135" s="230"/>
      <c r="K135" s="230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221</v>
      </c>
      <c r="AU135" s="240" t="s">
        <v>80</v>
      </c>
      <c r="AV135" s="13" t="s">
        <v>80</v>
      </c>
      <c r="AW135" s="13" t="s">
        <v>32</v>
      </c>
      <c r="AX135" s="13" t="s">
        <v>78</v>
      </c>
      <c r="AY135" s="240" t="s">
        <v>125</v>
      </c>
    </row>
    <row r="136" s="2" customFormat="1" ht="21.75" customHeight="1">
      <c r="A136" s="40"/>
      <c r="B136" s="41"/>
      <c r="C136" s="206" t="s">
        <v>287</v>
      </c>
      <c r="D136" s="206" t="s">
        <v>128</v>
      </c>
      <c r="E136" s="207" t="s">
        <v>288</v>
      </c>
      <c r="F136" s="208" t="s">
        <v>289</v>
      </c>
      <c r="G136" s="209" t="s">
        <v>214</v>
      </c>
      <c r="H136" s="210">
        <v>1060</v>
      </c>
      <c r="I136" s="211"/>
      <c r="J136" s="212">
        <f>ROUND(I136*H136,2)</f>
        <v>0</v>
      </c>
      <c r="K136" s="208" t="s">
        <v>183</v>
      </c>
      <c r="L136" s="46"/>
      <c r="M136" s="213" t="s">
        <v>19</v>
      </c>
      <c r="N136" s="214" t="s">
        <v>42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143</v>
      </c>
      <c r="AT136" s="217" t="s">
        <v>128</v>
      </c>
      <c r="AU136" s="217" t="s">
        <v>80</v>
      </c>
      <c r="AY136" s="19" t="s">
        <v>125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78</v>
      </c>
      <c r="BK136" s="218">
        <f>ROUND(I136*H136,2)</f>
        <v>0</v>
      </c>
      <c r="BL136" s="19" t="s">
        <v>143</v>
      </c>
      <c r="BM136" s="217" t="s">
        <v>290</v>
      </c>
    </row>
    <row r="137" s="2" customFormat="1">
      <c r="A137" s="40"/>
      <c r="B137" s="41"/>
      <c r="C137" s="42"/>
      <c r="D137" s="219" t="s">
        <v>185</v>
      </c>
      <c r="E137" s="42"/>
      <c r="F137" s="220" t="s">
        <v>291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185</v>
      </c>
      <c r="AU137" s="19" t="s">
        <v>80</v>
      </c>
    </row>
    <row r="138" s="14" customFormat="1">
      <c r="A138" s="14"/>
      <c r="B138" s="241"/>
      <c r="C138" s="242"/>
      <c r="D138" s="231" t="s">
        <v>221</v>
      </c>
      <c r="E138" s="243" t="s">
        <v>19</v>
      </c>
      <c r="F138" s="244" t="s">
        <v>292</v>
      </c>
      <c r="G138" s="242"/>
      <c r="H138" s="243" t="s">
        <v>19</v>
      </c>
      <c r="I138" s="245"/>
      <c r="J138" s="242"/>
      <c r="K138" s="242"/>
      <c r="L138" s="246"/>
      <c r="M138" s="247"/>
      <c r="N138" s="248"/>
      <c r="O138" s="248"/>
      <c r="P138" s="248"/>
      <c r="Q138" s="248"/>
      <c r="R138" s="248"/>
      <c r="S138" s="248"/>
      <c r="T138" s="24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0" t="s">
        <v>221</v>
      </c>
      <c r="AU138" s="250" t="s">
        <v>80</v>
      </c>
      <c r="AV138" s="14" t="s">
        <v>78</v>
      </c>
      <c r="AW138" s="14" t="s">
        <v>32</v>
      </c>
      <c r="AX138" s="14" t="s">
        <v>71</v>
      </c>
      <c r="AY138" s="250" t="s">
        <v>125</v>
      </c>
    </row>
    <row r="139" s="13" customFormat="1">
      <c r="A139" s="13"/>
      <c r="B139" s="229"/>
      <c r="C139" s="230"/>
      <c r="D139" s="231" t="s">
        <v>221</v>
      </c>
      <c r="E139" s="232" t="s">
        <v>19</v>
      </c>
      <c r="F139" s="233" t="s">
        <v>293</v>
      </c>
      <c r="G139" s="230"/>
      <c r="H139" s="234">
        <v>1060</v>
      </c>
      <c r="I139" s="235"/>
      <c r="J139" s="230"/>
      <c r="K139" s="230"/>
      <c r="L139" s="236"/>
      <c r="M139" s="237"/>
      <c r="N139" s="238"/>
      <c r="O139" s="238"/>
      <c r="P139" s="238"/>
      <c r="Q139" s="238"/>
      <c r="R139" s="238"/>
      <c r="S139" s="238"/>
      <c r="T139" s="23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0" t="s">
        <v>221</v>
      </c>
      <c r="AU139" s="240" t="s">
        <v>80</v>
      </c>
      <c r="AV139" s="13" t="s">
        <v>80</v>
      </c>
      <c r="AW139" s="13" t="s">
        <v>32</v>
      </c>
      <c r="AX139" s="13" t="s">
        <v>78</v>
      </c>
      <c r="AY139" s="240" t="s">
        <v>125</v>
      </c>
    </row>
    <row r="140" s="2" customFormat="1" ht="24.15" customHeight="1">
      <c r="A140" s="40"/>
      <c r="B140" s="41"/>
      <c r="C140" s="206" t="s">
        <v>294</v>
      </c>
      <c r="D140" s="206" t="s">
        <v>128</v>
      </c>
      <c r="E140" s="207" t="s">
        <v>295</v>
      </c>
      <c r="F140" s="208" t="s">
        <v>296</v>
      </c>
      <c r="G140" s="209" t="s">
        <v>214</v>
      </c>
      <c r="H140" s="210">
        <v>20</v>
      </c>
      <c r="I140" s="211"/>
      <c r="J140" s="212">
        <f>ROUND(I140*H140,2)</f>
        <v>0</v>
      </c>
      <c r="K140" s="208" t="s">
        <v>183</v>
      </c>
      <c r="L140" s="46"/>
      <c r="M140" s="213" t="s">
        <v>19</v>
      </c>
      <c r="N140" s="214" t="s">
        <v>42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143</v>
      </c>
      <c r="AT140" s="217" t="s">
        <v>128</v>
      </c>
      <c r="AU140" s="217" t="s">
        <v>80</v>
      </c>
      <c r="AY140" s="19" t="s">
        <v>125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78</v>
      </c>
      <c r="BK140" s="218">
        <f>ROUND(I140*H140,2)</f>
        <v>0</v>
      </c>
      <c r="BL140" s="19" t="s">
        <v>143</v>
      </c>
      <c r="BM140" s="217" t="s">
        <v>297</v>
      </c>
    </row>
    <row r="141" s="2" customFormat="1">
      <c r="A141" s="40"/>
      <c r="B141" s="41"/>
      <c r="C141" s="42"/>
      <c r="D141" s="219" t="s">
        <v>185</v>
      </c>
      <c r="E141" s="42"/>
      <c r="F141" s="220" t="s">
        <v>298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185</v>
      </c>
      <c r="AU141" s="19" t="s">
        <v>80</v>
      </c>
    </row>
    <row r="142" s="2" customFormat="1" ht="24.15" customHeight="1">
      <c r="A142" s="40"/>
      <c r="B142" s="41"/>
      <c r="C142" s="206" t="s">
        <v>299</v>
      </c>
      <c r="D142" s="206" t="s">
        <v>128</v>
      </c>
      <c r="E142" s="207" t="s">
        <v>300</v>
      </c>
      <c r="F142" s="208" t="s">
        <v>301</v>
      </c>
      <c r="G142" s="209" t="s">
        <v>214</v>
      </c>
      <c r="H142" s="210">
        <v>20</v>
      </c>
      <c r="I142" s="211"/>
      <c r="J142" s="212">
        <f>ROUND(I142*H142,2)</f>
        <v>0</v>
      </c>
      <c r="K142" s="208" t="s">
        <v>183</v>
      </c>
      <c r="L142" s="46"/>
      <c r="M142" s="213" t="s">
        <v>19</v>
      </c>
      <c r="N142" s="214" t="s">
        <v>42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143</v>
      </c>
      <c r="AT142" s="217" t="s">
        <v>128</v>
      </c>
      <c r="AU142" s="217" t="s">
        <v>80</v>
      </c>
      <c r="AY142" s="19" t="s">
        <v>125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78</v>
      </c>
      <c r="BK142" s="218">
        <f>ROUND(I142*H142,2)</f>
        <v>0</v>
      </c>
      <c r="BL142" s="19" t="s">
        <v>143</v>
      </c>
      <c r="BM142" s="217" t="s">
        <v>302</v>
      </c>
    </row>
    <row r="143" s="2" customFormat="1">
      <c r="A143" s="40"/>
      <c r="B143" s="41"/>
      <c r="C143" s="42"/>
      <c r="D143" s="219" t="s">
        <v>185</v>
      </c>
      <c r="E143" s="42"/>
      <c r="F143" s="220" t="s">
        <v>303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185</v>
      </c>
      <c r="AU143" s="19" t="s">
        <v>80</v>
      </c>
    </row>
    <row r="144" s="2" customFormat="1" ht="16.5" customHeight="1">
      <c r="A144" s="40"/>
      <c r="B144" s="41"/>
      <c r="C144" s="262" t="s">
        <v>304</v>
      </c>
      <c r="D144" s="262" t="s">
        <v>277</v>
      </c>
      <c r="E144" s="263" t="s">
        <v>305</v>
      </c>
      <c r="F144" s="264" t="s">
        <v>306</v>
      </c>
      <c r="G144" s="265" t="s">
        <v>307</v>
      </c>
      <c r="H144" s="266">
        <v>0.40000000000000002</v>
      </c>
      <c r="I144" s="267"/>
      <c r="J144" s="268">
        <f>ROUND(I144*H144,2)</f>
        <v>0</v>
      </c>
      <c r="K144" s="264" t="s">
        <v>183</v>
      </c>
      <c r="L144" s="269"/>
      <c r="M144" s="270" t="s">
        <v>19</v>
      </c>
      <c r="N144" s="271" t="s">
        <v>42</v>
      </c>
      <c r="O144" s="86"/>
      <c r="P144" s="215">
        <f>O144*H144</f>
        <v>0</v>
      </c>
      <c r="Q144" s="215">
        <v>0.001</v>
      </c>
      <c r="R144" s="215">
        <f>Q144*H144</f>
        <v>0.00040000000000000002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160</v>
      </c>
      <c r="AT144" s="217" t="s">
        <v>277</v>
      </c>
      <c r="AU144" s="217" t="s">
        <v>80</v>
      </c>
      <c r="AY144" s="19" t="s">
        <v>125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78</v>
      </c>
      <c r="BK144" s="218">
        <f>ROUND(I144*H144,2)</f>
        <v>0</v>
      </c>
      <c r="BL144" s="19" t="s">
        <v>143</v>
      </c>
      <c r="BM144" s="217" t="s">
        <v>308</v>
      </c>
    </row>
    <row r="145" s="13" customFormat="1">
      <c r="A145" s="13"/>
      <c r="B145" s="229"/>
      <c r="C145" s="230"/>
      <c r="D145" s="231" t="s">
        <v>221</v>
      </c>
      <c r="E145" s="230"/>
      <c r="F145" s="233" t="s">
        <v>309</v>
      </c>
      <c r="G145" s="230"/>
      <c r="H145" s="234">
        <v>0.40000000000000002</v>
      </c>
      <c r="I145" s="235"/>
      <c r="J145" s="230"/>
      <c r="K145" s="230"/>
      <c r="L145" s="236"/>
      <c r="M145" s="237"/>
      <c r="N145" s="238"/>
      <c r="O145" s="238"/>
      <c r="P145" s="238"/>
      <c r="Q145" s="238"/>
      <c r="R145" s="238"/>
      <c r="S145" s="238"/>
      <c r="T145" s="23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0" t="s">
        <v>221</v>
      </c>
      <c r="AU145" s="240" t="s">
        <v>80</v>
      </c>
      <c r="AV145" s="13" t="s">
        <v>80</v>
      </c>
      <c r="AW145" s="13" t="s">
        <v>4</v>
      </c>
      <c r="AX145" s="13" t="s">
        <v>78</v>
      </c>
      <c r="AY145" s="240" t="s">
        <v>125</v>
      </c>
    </row>
    <row r="146" s="2" customFormat="1" ht="16.5" customHeight="1">
      <c r="A146" s="40"/>
      <c r="B146" s="41"/>
      <c r="C146" s="206" t="s">
        <v>310</v>
      </c>
      <c r="D146" s="206" t="s">
        <v>128</v>
      </c>
      <c r="E146" s="207" t="s">
        <v>311</v>
      </c>
      <c r="F146" s="208" t="s">
        <v>312</v>
      </c>
      <c r="G146" s="209" t="s">
        <v>214</v>
      </c>
      <c r="H146" s="210">
        <v>20</v>
      </c>
      <c r="I146" s="211"/>
      <c r="J146" s="212">
        <f>ROUND(I146*H146,2)</f>
        <v>0</v>
      </c>
      <c r="K146" s="208" t="s">
        <v>183</v>
      </c>
      <c r="L146" s="46"/>
      <c r="M146" s="213" t="s">
        <v>19</v>
      </c>
      <c r="N146" s="214" t="s">
        <v>42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143</v>
      </c>
      <c r="AT146" s="217" t="s">
        <v>128</v>
      </c>
      <c r="AU146" s="217" t="s">
        <v>80</v>
      </c>
      <c r="AY146" s="19" t="s">
        <v>125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78</v>
      </c>
      <c r="BK146" s="218">
        <f>ROUND(I146*H146,2)</f>
        <v>0</v>
      </c>
      <c r="BL146" s="19" t="s">
        <v>143</v>
      </c>
      <c r="BM146" s="217" t="s">
        <v>313</v>
      </c>
    </row>
    <row r="147" s="2" customFormat="1">
      <c r="A147" s="40"/>
      <c r="B147" s="41"/>
      <c r="C147" s="42"/>
      <c r="D147" s="219" t="s">
        <v>185</v>
      </c>
      <c r="E147" s="42"/>
      <c r="F147" s="220" t="s">
        <v>314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185</v>
      </c>
      <c r="AU147" s="19" t="s">
        <v>80</v>
      </c>
    </row>
    <row r="148" s="12" customFormat="1" ht="22.8" customHeight="1">
      <c r="A148" s="12"/>
      <c r="B148" s="190"/>
      <c r="C148" s="191"/>
      <c r="D148" s="192" t="s">
        <v>70</v>
      </c>
      <c r="E148" s="204" t="s">
        <v>80</v>
      </c>
      <c r="F148" s="204" t="s">
        <v>315</v>
      </c>
      <c r="G148" s="191"/>
      <c r="H148" s="191"/>
      <c r="I148" s="194"/>
      <c r="J148" s="205">
        <f>BK148</f>
        <v>0</v>
      </c>
      <c r="K148" s="191"/>
      <c r="L148" s="196"/>
      <c r="M148" s="197"/>
      <c r="N148" s="198"/>
      <c r="O148" s="198"/>
      <c r="P148" s="199">
        <f>SUM(P149:P161)</f>
        <v>0</v>
      </c>
      <c r="Q148" s="198"/>
      <c r="R148" s="199">
        <f>SUM(R149:R161)</f>
        <v>16.651749999999996</v>
      </c>
      <c r="S148" s="198"/>
      <c r="T148" s="200">
        <f>SUM(T149:T161)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1" t="s">
        <v>78</v>
      </c>
      <c r="AT148" s="202" t="s">
        <v>70</v>
      </c>
      <c r="AU148" s="202" t="s">
        <v>78</v>
      </c>
      <c r="AY148" s="201" t="s">
        <v>125</v>
      </c>
      <c r="BK148" s="203">
        <f>SUM(BK149:BK161)</f>
        <v>0</v>
      </c>
    </row>
    <row r="149" s="2" customFormat="1" ht="24.15" customHeight="1">
      <c r="A149" s="40"/>
      <c r="B149" s="41"/>
      <c r="C149" s="206" t="s">
        <v>316</v>
      </c>
      <c r="D149" s="206" t="s">
        <v>128</v>
      </c>
      <c r="E149" s="207" t="s">
        <v>317</v>
      </c>
      <c r="F149" s="208" t="s">
        <v>318</v>
      </c>
      <c r="G149" s="209" t="s">
        <v>214</v>
      </c>
      <c r="H149" s="210">
        <v>350</v>
      </c>
      <c r="I149" s="211"/>
      <c r="J149" s="212">
        <f>ROUND(I149*H149,2)</f>
        <v>0</v>
      </c>
      <c r="K149" s="208" t="s">
        <v>183</v>
      </c>
      <c r="L149" s="46"/>
      <c r="M149" s="213" t="s">
        <v>19</v>
      </c>
      <c r="N149" s="214" t="s">
        <v>42</v>
      </c>
      <c r="O149" s="86"/>
      <c r="P149" s="215">
        <f>O149*H149</f>
        <v>0</v>
      </c>
      <c r="Q149" s="215">
        <v>0.00031</v>
      </c>
      <c r="R149" s="215">
        <f>Q149*H149</f>
        <v>0.1085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143</v>
      </c>
      <c r="AT149" s="217" t="s">
        <v>128</v>
      </c>
      <c r="AU149" s="217" t="s">
        <v>80</v>
      </c>
      <c r="AY149" s="19" t="s">
        <v>125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78</v>
      </c>
      <c r="BK149" s="218">
        <f>ROUND(I149*H149,2)</f>
        <v>0</v>
      </c>
      <c r="BL149" s="19" t="s">
        <v>143</v>
      </c>
      <c r="BM149" s="217" t="s">
        <v>319</v>
      </c>
    </row>
    <row r="150" s="2" customFormat="1">
      <c r="A150" s="40"/>
      <c r="B150" s="41"/>
      <c r="C150" s="42"/>
      <c r="D150" s="219" t="s">
        <v>185</v>
      </c>
      <c r="E150" s="42"/>
      <c r="F150" s="220" t="s">
        <v>320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185</v>
      </c>
      <c r="AU150" s="19" t="s">
        <v>80</v>
      </c>
    </row>
    <row r="151" s="13" customFormat="1">
      <c r="A151" s="13"/>
      <c r="B151" s="229"/>
      <c r="C151" s="230"/>
      <c r="D151" s="231" t="s">
        <v>221</v>
      </c>
      <c r="E151" s="232" t="s">
        <v>19</v>
      </c>
      <c r="F151" s="233" t="s">
        <v>321</v>
      </c>
      <c r="G151" s="230"/>
      <c r="H151" s="234">
        <v>350</v>
      </c>
      <c r="I151" s="235"/>
      <c r="J151" s="230"/>
      <c r="K151" s="230"/>
      <c r="L151" s="236"/>
      <c r="M151" s="237"/>
      <c r="N151" s="238"/>
      <c r="O151" s="238"/>
      <c r="P151" s="238"/>
      <c r="Q151" s="238"/>
      <c r="R151" s="238"/>
      <c r="S151" s="238"/>
      <c r="T151" s="23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0" t="s">
        <v>221</v>
      </c>
      <c r="AU151" s="240" t="s">
        <v>80</v>
      </c>
      <c r="AV151" s="13" t="s">
        <v>80</v>
      </c>
      <c r="AW151" s="13" t="s">
        <v>32</v>
      </c>
      <c r="AX151" s="13" t="s">
        <v>78</v>
      </c>
      <c r="AY151" s="240" t="s">
        <v>125</v>
      </c>
    </row>
    <row r="152" s="2" customFormat="1" ht="16.5" customHeight="1">
      <c r="A152" s="40"/>
      <c r="B152" s="41"/>
      <c r="C152" s="262" t="s">
        <v>7</v>
      </c>
      <c r="D152" s="262" t="s">
        <v>277</v>
      </c>
      <c r="E152" s="263" t="s">
        <v>322</v>
      </c>
      <c r="F152" s="264" t="s">
        <v>323</v>
      </c>
      <c r="G152" s="265" t="s">
        <v>214</v>
      </c>
      <c r="H152" s="266">
        <v>402.5</v>
      </c>
      <c r="I152" s="267"/>
      <c r="J152" s="268">
        <f>ROUND(I152*H152,2)</f>
        <v>0</v>
      </c>
      <c r="K152" s="264" t="s">
        <v>183</v>
      </c>
      <c r="L152" s="269"/>
      <c r="M152" s="270" t="s">
        <v>19</v>
      </c>
      <c r="N152" s="271" t="s">
        <v>42</v>
      </c>
      <c r="O152" s="86"/>
      <c r="P152" s="215">
        <f>O152*H152</f>
        <v>0</v>
      </c>
      <c r="Q152" s="215">
        <v>0.00029999999999999997</v>
      </c>
      <c r="R152" s="215">
        <f>Q152*H152</f>
        <v>0.12075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160</v>
      </c>
      <c r="AT152" s="217" t="s">
        <v>277</v>
      </c>
      <c r="AU152" s="217" t="s">
        <v>80</v>
      </c>
      <c r="AY152" s="19" t="s">
        <v>125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78</v>
      </c>
      <c r="BK152" s="218">
        <f>ROUND(I152*H152,2)</f>
        <v>0</v>
      </c>
      <c r="BL152" s="19" t="s">
        <v>143</v>
      </c>
      <c r="BM152" s="217" t="s">
        <v>324</v>
      </c>
    </row>
    <row r="153" s="13" customFormat="1">
      <c r="A153" s="13"/>
      <c r="B153" s="229"/>
      <c r="C153" s="230"/>
      <c r="D153" s="231" t="s">
        <v>221</v>
      </c>
      <c r="E153" s="230"/>
      <c r="F153" s="233" t="s">
        <v>325</v>
      </c>
      <c r="G153" s="230"/>
      <c r="H153" s="234">
        <v>402.5</v>
      </c>
      <c r="I153" s="235"/>
      <c r="J153" s="230"/>
      <c r="K153" s="230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221</v>
      </c>
      <c r="AU153" s="240" t="s">
        <v>80</v>
      </c>
      <c r="AV153" s="13" t="s">
        <v>80</v>
      </c>
      <c r="AW153" s="13" t="s">
        <v>4</v>
      </c>
      <c r="AX153" s="13" t="s">
        <v>78</v>
      </c>
      <c r="AY153" s="240" t="s">
        <v>125</v>
      </c>
    </row>
    <row r="154" s="2" customFormat="1" ht="16.5" customHeight="1">
      <c r="A154" s="40"/>
      <c r="B154" s="41"/>
      <c r="C154" s="206" t="s">
        <v>326</v>
      </c>
      <c r="D154" s="206" t="s">
        <v>128</v>
      </c>
      <c r="E154" s="207" t="s">
        <v>327</v>
      </c>
      <c r="F154" s="208" t="s">
        <v>328</v>
      </c>
      <c r="G154" s="209" t="s">
        <v>234</v>
      </c>
      <c r="H154" s="210">
        <v>10</v>
      </c>
      <c r="I154" s="211"/>
      <c r="J154" s="212">
        <f>ROUND(I154*H154,2)</f>
        <v>0</v>
      </c>
      <c r="K154" s="208" t="s">
        <v>183</v>
      </c>
      <c r="L154" s="46"/>
      <c r="M154" s="213" t="s">
        <v>19</v>
      </c>
      <c r="N154" s="214" t="s">
        <v>42</v>
      </c>
      <c r="O154" s="86"/>
      <c r="P154" s="215">
        <f>O154*H154</f>
        <v>0</v>
      </c>
      <c r="Q154" s="215">
        <v>1.6299999999999999</v>
      </c>
      <c r="R154" s="215">
        <f>Q154*H154</f>
        <v>16.299999999999997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143</v>
      </c>
      <c r="AT154" s="217" t="s">
        <v>128</v>
      </c>
      <c r="AU154" s="217" t="s">
        <v>80</v>
      </c>
      <c r="AY154" s="19" t="s">
        <v>125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78</v>
      </c>
      <c r="BK154" s="218">
        <f>ROUND(I154*H154,2)</f>
        <v>0</v>
      </c>
      <c r="BL154" s="19" t="s">
        <v>143</v>
      </c>
      <c r="BM154" s="217" t="s">
        <v>329</v>
      </c>
    </row>
    <row r="155" s="2" customFormat="1">
      <c r="A155" s="40"/>
      <c r="B155" s="41"/>
      <c r="C155" s="42"/>
      <c r="D155" s="219" t="s">
        <v>185</v>
      </c>
      <c r="E155" s="42"/>
      <c r="F155" s="220" t="s">
        <v>330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185</v>
      </c>
      <c r="AU155" s="19" t="s">
        <v>80</v>
      </c>
    </row>
    <row r="156" s="13" customFormat="1">
      <c r="A156" s="13"/>
      <c r="B156" s="229"/>
      <c r="C156" s="230"/>
      <c r="D156" s="231" t="s">
        <v>221</v>
      </c>
      <c r="E156" s="232" t="s">
        <v>19</v>
      </c>
      <c r="F156" s="233" t="s">
        <v>331</v>
      </c>
      <c r="G156" s="230"/>
      <c r="H156" s="234">
        <v>10</v>
      </c>
      <c r="I156" s="235"/>
      <c r="J156" s="230"/>
      <c r="K156" s="230"/>
      <c r="L156" s="236"/>
      <c r="M156" s="237"/>
      <c r="N156" s="238"/>
      <c r="O156" s="238"/>
      <c r="P156" s="238"/>
      <c r="Q156" s="238"/>
      <c r="R156" s="238"/>
      <c r="S156" s="238"/>
      <c r="T156" s="23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0" t="s">
        <v>221</v>
      </c>
      <c r="AU156" s="240" t="s">
        <v>80</v>
      </c>
      <c r="AV156" s="13" t="s">
        <v>80</v>
      </c>
      <c r="AW156" s="13" t="s">
        <v>32</v>
      </c>
      <c r="AX156" s="13" t="s">
        <v>78</v>
      </c>
      <c r="AY156" s="240" t="s">
        <v>125</v>
      </c>
    </row>
    <row r="157" s="2" customFormat="1" ht="16.5" customHeight="1">
      <c r="A157" s="40"/>
      <c r="B157" s="41"/>
      <c r="C157" s="206" t="s">
        <v>332</v>
      </c>
      <c r="D157" s="206" t="s">
        <v>128</v>
      </c>
      <c r="E157" s="207" t="s">
        <v>333</v>
      </c>
      <c r="F157" s="208" t="s">
        <v>334</v>
      </c>
      <c r="G157" s="209" t="s">
        <v>225</v>
      </c>
      <c r="H157" s="210">
        <v>250</v>
      </c>
      <c r="I157" s="211"/>
      <c r="J157" s="212">
        <f>ROUND(I157*H157,2)</f>
        <v>0</v>
      </c>
      <c r="K157" s="208" t="s">
        <v>183</v>
      </c>
      <c r="L157" s="46"/>
      <c r="M157" s="213" t="s">
        <v>19</v>
      </c>
      <c r="N157" s="214" t="s">
        <v>42</v>
      </c>
      <c r="O157" s="86"/>
      <c r="P157" s="215">
        <f>O157*H157</f>
        <v>0</v>
      </c>
      <c r="Q157" s="215">
        <v>0.00048999999999999998</v>
      </c>
      <c r="R157" s="215">
        <f>Q157*H157</f>
        <v>0.1225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143</v>
      </c>
      <c r="AT157" s="217" t="s">
        <v>128</v>
      </c>
      <c r="AU157" s="217" t="s">
        <v>80</v>
      </c>
      <c r="AY157" s="19" t="s">
        <v>125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78</v>
      </c>
      <c r="BK157" s="218">
        <f>ROUND(I157*H157,2)</f>
        <v>0</v>
      </c>
      <c r="BL157" s="19" t="s">
        <v>143</v>
      </c>
      <c r="BM157" s="217" t="s">
        <v>335</v>
      </c>
    </row>
    <row r="158" s="2" customFormat="1">
      <c r="A158" s="40"/>
      <c r="B158" s="41"/>
      <c r="C158" s="42"/>
      <c r="D158" s="219" t="s">
        <v>185</v>
      </c>
      <c r="E158" s="42"/>
      <c r="F158" s="220" t="s">
        <v>336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185</v>
      </c>
      <c r="AU158" s="19" t="s">
        <v>80</v>
      </c>
    </row>
    <row r="159" s="2" customFormat="1" ht="24.15" customHeight="1">
      <c r="A159" s="40"/>
      <c r="B159" s="41"/>
      <c r="C159" s="206" t="s">
        <v>337</v>
      </c>
      <c r="D159" s="206" t="s">
        <v>128</v>
      </c>
      <c r="E159" s="207" t="s">
        <v>338</v>
      </c>
      <c r="F159" s="208" t="s">
        <v>339</v>
      </c>
      <c r="G159" s="209" t="s">
        <v>234</v>
      </c>
      <c r="H159" s="210">
        <v>20</v>
      </c>
      <c r="I159" s="211"/>
      <c r="J159" s="212">
        <f>ROUND(I159*H159,2)</f>
        <v>0</v>
      </c>
      <c r="K159" s="208" t="s">
        <v>183</v>
      </c>
      <c r="L159" s="46"/>
      <c r="M159" s="213" t="s">
        <v>19</v>
      </c>
      <c r="N159" s="214" t="s">
        <v>42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143</v>
      </c>
      <c r="AT159" s="217" t="s">
        <v>128</v>
      </c>
      <c r="AU159" s="217" t="s">
        <v>80</v>
      </c>
      <c r="AY159" s="19" t="s">
        <v>125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78</v>
      </c>
      <c r="BK159" s="218">
        <f>ROUND(I159*H159,2)</f>
        <v>0</v>
      </c>
      <c r="BL159" s="19" t="s">
        <v>143</v>
      </c>
      <c r="BM159" s="217" t="s">
        <v>340</v>
      </c>
    </row>
    <row r="160" s="2" customFormat="1">
      <c r="A160" s="40"/>
      <c r="B160" s="41"/>
      <c r="C160" s="42"/>
      <c r="D160" s="219" t="s">
        <v>185</v>
      </c>
      <c r="E160" s="42"/>
      <c r="F160" s="220" t="s">
        <v>341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185</v>
      </c>
      <c r="AU160" s="19" t="s">
        <v>80</v>
      </c>
    </row>
    <row r="161" s="13" customFormat="1">
      <c r="A161" s="13"/>
      <c r="B161" s="229"/>
      <c r="C161" s="230"/>
      <c r="D161" s="231" t="s">
        <v>221</v>
      </c>
      <c r="E161" s="232" t="s">
        <v>19</v>
      </c>
      <c r="F161" s="233" t="s">
        <v>342</v>
      </c>
      <c r="G161" s="230"/>
      <c r="H161" s="234">
        <v>20</v>
      </c>
      <c r="I161" s="235"/>
      <c r="J161" s="230"/>
      <c r="K161" s="230"/>
      <c r="L161" s="236"/>
      <c r="M161" s="237"/>
      <c r="N161" s="238"/>
      <c r="O161" s="238"/>
      <c r="P161" s="238"/>
      <c r="Q161" s="238"/>
      <c r="R161" s="238"/>
      <c r="S161" s="238"/>
      <c r="T161" s="23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0" t="s">
        <v>221</v>
      </c>
      <c r="AU161" s="240" t="s">
        <v>80</v>
      </c>
      <c r="AV161" s="13" t="s">
        <v>80</v>
      </c>
      <c r="AW161" s="13" t="s">
        <v>32</v>
      </c>
      <c r="AX161" s="13" t="s">
        <v>78</v>
      </c>
      <c r="AY161" s="240" t="s">
        <v>125</v>
      </c>
    </row>
    <row r="162" s="12" customFormat="1" ht="22.8" customHeight="1">
      <c r="A162" s="12"/>
      <c r="B162" s="190"/>
      <c r="C162" s="191"/>
      <c r="D162" s="192" t="s">
        <v>70</v>
      </c>
      <c r="E162" s="204" t="s">
        <v>143</v>
      </c>
      <c r="F162" s="204" t="s">
        <v>343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SUM(P163:P166)</f>
        <v>0</v>
      </c>
      <c r="Q162" s="198"/>
      <c r="R162" s="199">
        <f>SUM(R163:R166)</f>
        <v>0</v>
      </c>
      <c r="S162" s="198"/>
      <c r="T162" s="200">
        <f>SUM(T163:T166)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78</v>
      </c>
      <c r="AT162" s="202" t="s">
        <v>70</v>
      </c>
      <c r="AU162" s="202" t="s">
        <v>78</v>
      </c>
      <c r="AY162" s="201" t="s">
        <v>125</v>
      </c>
      <c r="BK162" s="203">
        <f>SUM(BK163:BK166)</f>
        <v>0</v>
      </c>
    </row>
    <row r="163" s="2" customFormat="1" ht="21.75" customHeight="1">
      <c r="A163" s="40"/>
      <c r="B163" s="41"/>
      <c r="C163" s="206" t="s">
        <v>344</v>
      </c>
      <c r="D163" s="206" t="s">
        <v>128</v>
      </c>
      <c r="E163" s="207" t="s">
        <v>345</v>
      </c>
      <c r="F163" s="208" t="s">
        <v>346</v>
      </c>
      <c r="G163" s="209" t="s">
        <v>234</v>
      </c>
      <c r="H163" s="210">
        <v>12.6</v>
      </c>
      <c r="I163" s="211"/>
      <c r="J163" s="212">
        <f>ROUND(I163*H163,2)</f>
        <v>0</v>
      </c>
      <c r="K163" s="208" t="s">
        <v>183</v>
      </c>
      <c r="L163" s="46"/>
      <c r="M163" s="213" t="s">
        <v>19</v>
      </c>
      <c r="N163" s="214" t="s">
        <v>42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143</v>
      </c>
      <c r="AT163" s="217" t="s">
        <v>128</v>
      </c>
      <c r="AU163" s="217" t="s">
        <v>80</v>
      </c>
      <c r="AY163" s="19" t="s">
        <v>125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78</v>
      </c>
      <c r="BK163" s="218">
        <f>ROUND(I163*H163,2)</f>
        <v>0</v>
      </c>
      <c r="BL163" s="19" t="s">
        <v>143</v>
      </c>
      <c r="BM163" s="217" t="s">
        <v>347</v>
      </c>
    </row>
    <row r="164" s="2" customFormat="1">
      <c r="A164" s="40"/>
      <c r="B164" s="41"/>
      <c r="C164" s="42"/>
      <c r="D164" s="219" t="s">
        <v>185</v>
      </c>
      <c r="E164" s="42"/>
      <c r="F164" s="220" t="s">
        <v>348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185</v>
      </c>
      <c r="AU164" s="19" t="s">
        <v>80</v>
      </c>
    </row>
    <row r="165" s="14" customFormat="1">
      <c r="A165" s="14"/>
      <c r="B165" s="241"/>
      <c r="C165" s="242"/>
      <c r="D165" s="231" t="s">
        <v>221</v>
      </c>
      <c r="E165" s="243" t="s">
        <v>19</v>
      </c>
      <c r="F165" s="244" t="s">
        <v>245</v>
      </c>
      <c r="G165" s="242"/>
      <c r="H165" s="243" t="s">
        <v>19</v>
      </c>
      <c r="I165" s="245"/>
      <c r="J165" s="242"/>
      <c r="K165" s="242"/>
      <c r="L165" s="246"/>
      <c r="M165" s="247"/>
      <c r="N165" s="248"/>
      <c r="O165" s="248"/>
      <c r="P165" s="248"/>
      <c r="Q165" s="248"/>
      <c r="R165" s="248"/>
      <c r="S165" s="248"/>
      <c r="T165" s="24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0" t="s">
        <v>221</v>
      </c>
      <c r="AU165" s="250" t="s">
        <v>80</v>
      </c>
      <c r="AV165" s="14" t="s">
        <v>78</v>
      </c>
      <c r="AW165" s="14" t="s">
        <v>32</v>
      </c>
      <c r="AX165" s="14" t="s">
        <v>71</v>
      </c>
      <c r="AY165" s="250" t="s">
        <v>125</v>
      </c>
    </row>
    <row r="166" s="13" customFormat="1">
      <c r="A166" s="13"/>
      <c r="B166" s="229"/>
      <c r="C166" s="230"/>
      <c r="D166" s="231" t="s">
        <v>221</v>
      </c>
      <c r="E166" s="232" t="s">
        <v>19</v>
      </c>
      <c r="F166" s="233" t="s">
        <v>349</v>
      </c>
      <c r="G166" s="230"/>
      <c r="H166" s="234">
        <v>12.6</v>
      </c>
      <c r="I166" s="235"/>
      <c r="J166" s="230"/>
      <c r="K166" s="230"/>
      <c r="L166" s="236"/>
      <c r="M166" s="237"/>
      <c r="N166" s="238"/>
      <c r="O166" s="238"/>
      <c r="P166" s="238"/>
      <c r="Q166" s="238"/>
      <c r="R166" s="238"/>
      <c r="S166" s="238"/>
      <c r="T166" s="23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0" t="s">
        <v>221</v>
      </c>
      <c r="AU166" s="240" t="s">
        <v>80</v>
      </c>
      <c r="AV166" s="13" t="s">
        <v>80</v>
      </c>
      <c r="AW166" s="13" t="s">
        <v>32</v>
      </c>
      <c r="AX166" s="13" t="s">
        <v>78</v>
      </c>
      <c r="AY166" s="240" t="s">
        <v>125</v>
      </c>
    </row>
    <row r="167" s="12" customFormat="1" ht="22.8" customHeight="1">
      <c r="A167" s="12"/>
      <c r="B167" s="190"/>
      <c r="C167" s="191"/>
      <c r="D167" s="192" t="s">
        <v>70</v>
      </c>
      <c r="E167" s="204" t="s">
        <v>124</v>
      </c>
      <c r="F167" s="204" t="s">
        <v>350</v>
      </c>
      <c r="G167" s="191"/>
      <c r="H167" s="191"/>
      <c r="I167" s="194"/>
      <c r="J167" s="205">
        <f>BK167</f>
        <v>0</v>
      </c>
      <c r="K167" s="191"/>
      <c r="L167" s="196"/>
      <c r="M167" s="197"/>
      <c r="N167" s="198"/>
      <c r="O167" s="198"/>
      <c r="P167" s="199">
        <f>SUM(P168:P183)</f>
        <v>0</v>
      </c>
      <c r="Q167" s="198"/>
      <c r="R167" s="199">
        <f>SUM(R168:R183)</f>
        <v>0</v>
      </c>
      <c r="S167" s="198"/>
      <c r="T167" s="200">
        <f>SUM(T168:T183)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1" t="s">
        <v>78</v>
      </c>
      <c r="AT167" s="202" t="s">
        <v>70</v>
      </c>
      <c r="AU167" s="202" t="s">
        <v>78</v>
      </c>
      <c r="AY167" s="201" t="s">
        <v>125</v>
      </c>
      <c r="BK167" s="203">
        <f>SUM(BK168:BK183)</f>
        <v>0</v>
      </c>
    </row>
    <row r="168" s="2" customFormat="1" ht="21.75" customHeight="1">
      <c r="A168" s="40"/>
      <c r="B168" s="41"/>
      <c r="C168" s="206" t="s">
        <v>351</v>
      </c>
      <c r="D168" s="206" t="s">
        <v>128</v>
      </c>
      <c r="E168" s="207" t="s">
        <v>352</v>
      </c>
      <c r="F168" s="208" t="s">
        <v>353</v>
      </c>
      <c r="G168" s="209" t="s">
        <v>214</v>
      </c>
      <c r="H168" s="210">
        <v>2120</v>
      </c>
      <c r="I168" s="211"/>
      <c r="J168" s="212">
        <f>ROUND(I168*H168,2)</f>
        <v>0</v>
      </c>
      <c r="K168" s="208" t="s">
        <v>183</v>
      </c>
      <c r="L168" s="46"/>
      <c r="M168" s="213" t="s">
        <v>19</v>
      </c>
      <c r="N168" s="214" t="s">
        <v>42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143</v>
      </c>
      <c r="AT168" s="217" t="s">
        <v>128</v>
      </c>
      <c r="AU168" s="217" t="s">
        <v>80</v>
      </c>
      <c r="AY168" s="19" t="s">
        <v>125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78</v>
      </c>
      <c r="BK168" s="218">
        <f>ROUND(I168*H168,2)</f>
        <v>0</v>
      </c>
      <c r="BL168" s="19" t="s">
        <v>143</v>
      </c>
      <c r="BM168" s="217" t="s">
        <v>354</v>
      </c>
    </row>
    <row r="169" s="2" customFormat="1">
      <c r="A169" s="40"/>
      <c r="B169" s="41"/>
      <c r="C169" s="42"/>
      <c r="D169" s="219" t="s">
        <v>185</v>
      </c>
      <c r="E169" s="42"/>
      <c r="F169" s="220" t="s">
        <v>355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185</v>
      </c>
      <c r="AU169" s="19" t="s">
        <v>80</v>
      </c>
    </row>
    <row r="170" s="14" customFormat="1">
      <c r="A170" s="14"/>
      <c r="B170" s="241"/>
      <c r="C170" s="242"/>
      <c r="D170" s="231" t="s">
        <v>221</v>
      </c>
      <c r="E170" s="243" t="s">
        <v>19</v>
      </c>
      <c r="F170" s="244" t="s">
        <v>292</v>
      </c>
      <c r="G170" s="242"/>
      <c r="H170" s="243" t="s">
        <v>19</v>
      </c>
      <c r="I170" s="245"/>
      <c r="J170" s="242"/>
      <c r="K170" s="242"/>
      <c r="L170" s="246"/>
      <c r="M170" s="247"/>
      <c r="N170" s="248"/>
      <c r="O170" s="248"/>
      <c r="P170" s="248"/>
      <c r="Q170" s="248"/>
      <c r="R170" s="248"/>
      <c r="S170" s="248"/>
      <c r="T170" s="24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0" t="s">
        <v>221</v>
      </c>
      <c r="AU170" s="250" t="s">
        <v>80</v>
      </c>
      <c r="AV170" s="14" t="s">
        <v>78</v>
      </c>
      <c r="AW170" s="14" t="s">
        <v>32</v>
      </c>
      <c r="AX170" s="14" t="s">
        <v>71</v>
      </c>
      <c r="AY170" s="250" t="s">
        <v>125</v>
      </c>
    </row>
    <row r="171" s="14" customFormat="1">
      <c r="A171" s="14"/>
      <c r="B171" s="241"/>
      <c r="C171" s="242"/>
      <c r="D171" s="231" t="s">
        <v>221</v>
      </c>
      <c r="E171" s="243" t="s">
        <v>19</v>
      </c>
      <c r="F171" s="244" t="s">
        <v>356</v>
      </c>
      <c r="G171" s="242"/>
      <c r="H171" s="243" t="s">
        <v>19</v>
      </c>
      <c r="I171" s="245"/>
      <c r="J171" s="242"/>
      <c r="K171" s="242"/>
      <c r="L171" s="246"/>
      <c r="M171" s="247"/>
      <c r="N171" s="248"/>
      <c r="O171" s="248"/>
      <c r="P171" s="248"/>
      <c r="Q171" s="248"/>
      <c r="R171" s="248"/>
      <c r="S171" s="248"/>
      <c r="T171" s="24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0" t="s">
        <v>221</v>
      </c>
      <c r="AU171" s="250" t="s">
        <v>80</v>
      </c>
      <c r="AV171" s="14" t="s">
        <v>78</v>
      </c>
      <c r="AW171" s="14" t="s">
        <v>32</v>
      </c>
      <c r="AX171" s="14" t="s">
        <v>71</v>
      </c>
      <c r="AY171" s="250" t="s">
        <v>125</v>
      </c>
    </row>
    <row r="172" s="13" customFormat="1">
      <c r="A172" s="13"/>
      <c r="B172" s="229"/>
      <c r="C172" s="230"/>
      <c r="D172" s="231" t="s">
        <v>221</v>
      </c>
      <c r="E172" s="232" t="s">
        <v>19</v>
      </c>
      <c r="F172" s="233" t="s">
        <v>293</v>
      </c>
      <c r="G172" s="230"/>
      <c r="H172" s="234">
        <v>1060</v>
      </c>
      <c r="I172" s="235"/>
      <c r="J172" s="230"/>
      <c r="K172" s="230"/>
      <c r="L172" s="236"/>
      <c r="M172" s="237"/>
      <c r="N172" s="238"/>
      <c r="O172" s="238"/>
      <c r="P172" s="238"/>
      <c r="Q172" s="238"/>
      <c r="R172" s="238"/>
      <c r="S172" s="238"/>
      <c r="T172" s="23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0" t="s">
        <v>221</v>
      </c>
      <c r="AU172" s="240" t="s">
        <v>80</v>
      </c>
      <c r="AV172" s="13" t="s">
        <v>80</v>
      </c>
      <c r="AW172" s="13" t="s">
        <v>32</v>
      </c>
      <c r="AX172" s="13" t="s">
        <v>71</v>
      </c>
      <c r="AY172" s="240" t="s">
        <v>125</v>
      </c>
    </row>
    <row r="173" s="14" customFormat="1">
      <c r="A173" s="14"/>
      <c r="B173" s="241"/>
      <c r="C173" s="242"/>
      <c r="D173" s="231" t="s">
        <v>221</v>
      </c>
      <c r="E173" s="243" t="s">
        <v>19</v>
      </c>
      <c r="F173" s="244" t="s">
        <v>357</v>
      </c>
      <c r="G173" s="242"/>
      <c r="H173" s="243" t="s">
        <v>19</v>
      </c>
      <c r="I173" s="245"/>
      <c r="J173" s="242"/>
      <c r="K173" s="242"/>
      <c r="L173" s="246"/>
      <c r="M173" s="247"/>
      <c r="N173" s="248"/>
      <c r="O173" s="248"/>
      <c r="P173" s="248"/>
      <c r="Q173" s="248"/>
      <c r="R173" s="248"/>
      <c r="S173" s="248"/>
      <c r="T173" s="24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0" t="s">
        <v>221</v>
      </c>
      <c r="AU173" s="250" t="s">
        <v>80</v>
      </c>
      <c r="AV173" s="14" t="s">
        <v>78</v>
      </c>
      <c r="AW173" s="14" t="s">
        <v>32</v>
      </c>
      <c r="AX173" s="14" t="s">
        <v>71</v>
      </c>
      <c r="AY173" s="250" t="s">
        <v>125</v>
      </c>
    </row>
    <row r="174" s="13" customFormat="1">
      <c r="A174" s="13"/>
      <c r="B174" s="229"/>
      <c r="C174" s="230"/>
      <c r="D174" s="231" t="s">
        <v>221</v>
      </c>
      <c r="E174" s="232" t="s">
        <v>19</v>
      </c>
      <c r="F174" s="233" t="s">
        <v>293</v>
      </c>
      <c r="G174" s="230"/>
      <c r="H174" s="234">
        <v>1060</v>
      </c>
      <c r="I174" s="235"/>
      <c r="J174" s="230"/>
      <c r="K174" s="230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221</v>
      </c>
      <c r="AU174" s="240" t="s">
        <v>80</v>
      </c>
      <c r="AV174" s="13" t="s">
        <v>80</v>
      </c>
      <c r="AW174" s="13" t="s">
        <v>32</v>
      </c>
      <c r="AX174" s="13" t="s">
        <v>71</v>
      </c>
      <c r="AY174" s="240" t="s">
        <v>125</v>
      </c>
    </row>
    <row r="175" s="15" customFormat="1">
      <c r="A175" s="15"/>
      <c r="B175" s="251"/>
      <c r="C175" s="252"/>
      <c r="D175" s="231" t="s">
        <v>221</v>
      </c>
      <c r="E175" s="253" t="s">
        <v>19</v>
      </c>
      <c r="F175" s="254" t="s">
        <v>247</v>
      </c>
      <c r="G175" s="252"/>
      <c r="H175" s="255">
        <v>2120</v>
      </c>
      <c r="I175" s="256"/>
      <c r="J175" s="252"/>
      <c r="K175" s="252"/>
      <c r="L175" s="257"/>
      <c r="M175" s="258"/>
      <c r="N175" s="259"/>
      <c r="O175" s="259"/>
      <c r="P175" s="259"/>
      <c r="Q175" s="259"/>
      <c r="R175" s="259"/>
      <c r="S175" s="259"/>
      <c r="T175" s="260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1" t="s">
        <v>221</v>
      </c>
      <c r="AU175" s="261" t="s">
        <v>80</v>
      </c>
      <c r="AV175" s="15" t="s">
        <v>143</v>
      </c>
      <c r="AW175" s="15" t="s">
        <v>32</v>
      </c>
      <c r="AX175" s="15" t="s">
        <v>78</v>
      </c>
      <c r="AY175" s="261" t="s">
        <v>125</v>
      </c>
    </row>
    <row r="176" s="2" customFormat="1" ht="16.5" customHeight="1">
      <c r="A176" s="40"/>
      <c r="B176" s="41"/>
      <c r="C176" s="206" t="s">
        <v>358</v>
      </c>
      <c r="D176" s="206" t="s">
        <v>128</v>
      </c>
      <c r="E176" s="207" t="s">
        <v>359</v>
      </c>
      <c r="F176" s="208" t="s">
        <v>360</v>
      </c>
      <c r="G176" s="209" t="s">
        <v>214</v>
      </c>
      <c r="H176" s="210">
        <v>1060</v>
      </c>
      <c r="I176" s="211"/>
      <c r="J176" s="212">
        <f>ROUND(I176*H176,2)</f>
        <v>0</v>
      </c>
      <c r="K176" s="208" t="s">
        <v>183</v>
      </c>
      <c r="L176" s="46"/>
      <c r="M176" s="213" t="s">
        <v>19</v>
      </c>
      <c r="N176" s="214" t="s">
        <v>42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143</v>
      </c>
      <c r="AT176" s="217" t="s">
        <v>128</v>
      </c>
      <c r="AU176" s="217" t="s">
        <v>80</v>
      </c>
      <c r="AY176" s="19" t="s">
        <v>125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78</v>
      </c>
      <c r="BK176" s="218">
        <f>ROUND(I176*H176,2)</f>
        <v>0</v>
      </c>
      <c r="BL176" s="19" t="s">
        <v>143</v>
      </c>
      <c r="BM176" s="217" t="s">
        <v>361</v>
      </c>
    </row>
    <row r="177" s="2" customFormat="1">
      <c r="A177" s="40"/>
      <c r="B177" s="41"/>
      <c r="C177" s="42"/>
      <c r="D177" s="219" t="s">
        <v>185</v>
      </c>
      <c r="E177" s="42"/>
      <c r="F177" s="220" t="s">
        <v>362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185</v>
      </c>
      <c r="AU177" s="19" t="s">
        <v>80</v>
      </c>
    </row>
    <row r="178" s="2" customFormat="1" ht="24.15" customHeight="1">
      <c r="A178" s="40"/>
      <c r="B178" s="41"/>
      <c r="C178" s="206" t="s">
        <v>363</v>
      </c>
      <c r="D178" s="206" t="s">
        <v>128</v>
      </c>
      <c r="E178" s="207" t="s">
        <v>364</v>
      </c>
      <c r="F178" s="208" t="s">
        <v>365</v>
      </c>
      <c r="G178" s="209" t="s">
        <v>214</v>
      </c>
      <c r="H178" s="210">
        <v>1060</v>
      </c>
      <c r="I178" s="211"/>
      <c r="J178" s="212">
        <f>ROUND(I178*H178,2)</f>
        <v>0</v>
      </c>
      <c r="K178" s="208" t="s">
        <v>183</v>
      </c>
      <c r="L178" s="46"/>
      <c r="M178" s="213" t="s">
        <v>19</v>
      </c>
      <c r="N178" s="214" t="s">
        <v>42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143</v>
      </c>
      <c r="AT178" s="217" t="s">
        <v>128</v>
      </c>
      <c r="AU178" s="217" t="s">
        <v>80</v>
      </c>
      <c r="AY178" s="19" t="s">
        <v>125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78</v>
      </c>
      <c r="BK178" s="218">
        <f>ROUND(I178*H178,2)</f>
        <v>0</v>
      </c>
      <c r="BL178" s="19" t="s">
        <v>143</v>
      </c>
      <c r="BM178" s="217" t="s">
        <v>366</v>
      </c>
    </row>
    <row r="179" s="2" customFormat="1">
      <c r="A179" s="40"/>
      <c r="B179" s="41"/>
      <c r="C179" s="42"/>
      <c r="D179" s="219" t="s">
        <v>185</v>
      </c>
      <c r="E179" s="42"/>
      <c r="F179" s="220" t="s">
        <v>367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185</v>
      </c>
      <c r="AU179" s="19" t="s">
        <v>80</v>
      </c>
    </row>
    <row r="180" s="2" customFormat="1" ht="16.5" customHeight="1">
      <c r="A180" s="40"/>
      <c r="B180" s="41"/>
      <c r="C180" s="206" t="s">
        <v>368</v>
      </c>
      <c r="D180" s="206" t="s">
        <v>128</v>
      </c>
      <c r="E180" s="207" t="s">
        <v>369</v>
      </c>
      <c r="F180" s="208" t="s">
        <v>370</v>
      </c>
      <c r="G180" s="209" t="s">
        <v>214</v>
      </c>
      <c r="H180" s="210">
        <v>1060</v>
      </c>
      <c r="I180" s="211"/>
      <c r="J180" s="212">
        <f>ROUND(I180*H180,2)</f>
        <v>0</v>
      </c>
      <c r="K180" s="208" t="s">
        <v>183</v>
      </c>
      <c r="L180" s="46"/>
      <c r="M180" s="213" t="s">
        <v>19</v>
      </c>
      <c r="N180" s="214" t="s">
        <v>42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143</v>
      </c>
      <c r="AT180" s="217" t="s">
        <v>128</v>
      </c>
      <c r="AU180" s="217" t="s">
        <v>80</v>
      </c>
      <c r="AY180" s="19" t="s">
        <v>125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78</v>
      </c>
      <c r="BK180" s="218">
        <f>ROUND(I180*H180,2)</f>
        <v>0</v>
      </c>
      <c r="BL180" s="19" t="s">
        <v>143</v>
      </c>
      <c r="BM180" s="217" t="s">
        <v>371</v>
      </c>
    </row>
    <row r="181" s="2" customFormat="1">
      <c r="A181" s="40"/>
      <c r="B181" s="41"/>
      <c r="C181" s="42"/>
      <c r="D181" s="219" t="s">
        <v>185</v>
      </c>
      <c r="E181" s="42"/>
      <c r="F181" s="220" t="s">
        <v>372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185</v>
      </c>
      <c r="AU181" s="19" t="s">
        <v>80</v>
      </c>
    </row>
    <row r="182" s="2" customFormat="1" ht="24.15" customHeight="1">
      <c r="A182" s="40"/>
      <c r="B182" s="41"/>
      <c r="C182" s="206" t="s">
        <v>373</v>
      </c>
      <c r="D182" s="206" t="s">
        <v>128</v>
      </c>
      <c r="E182" s="207" t="s">
        <v>374</v>
      </c>
      <c r="F182" s="208" t="s">
        <v>375</v>
      </c>
      <c r="G182" s="209" t="s">
        <v>214</v>
      </c>
      <c r="H182" s="210">
        <v>1060</v>
      </c>
      <c r="I182" s="211"/>
      <c r="J182" s="212">
        <f>ROUND(I182*H182,2)</f>
        <v>0</v>
      </c>
      <c r="K182" s="208" t="s">
        <v>183</v>
      </c>
      <c r="L182" s="46"/>
      <c r="M182" s="213" t="s">
        <v>19</v>
      </c>
      <c r="N182" s="214" t="s">
        <v>42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143</v>
      </c>
      <c r="AT182" s="217" t="s">
        <v>128</v>
      </c>
      <c r="AU182" s="217" t="s">
        <v>80</v>
      </c>
      <c r="AY182" s="19" t="s">
        <v>125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78</v>
      </c>
      <c r="BK182" s="218">
        <f>ROUND(I182*H182,2)</f>
        <v>0</v>
      </c>
      <c r="BL182" s="19" t="s">
        <v>143</v>
      </c>
      <c r="BM182" s="217" t="s">
        <v>376</v>
      </c>
    </row>
    <row r="183" s="2" customFormat="1">
      <c r="A183" s="40"/>
      <c r="B183" s="41"/>
      <c r="C183" s="42"/>
      <c r="D183" s="219" t="s">
        <v>185</v>
      </c>
      <c r="E183" s="42"/>
      <c r="F183" s="220" t="s">
        <v>377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185</v>
      </c>
      <c r="AU183" s="19" t="s">
        <v>80</v>
      </c>
    </row>
    <row r="184" s="12" customFormat="1" ht="22.8" customHeight="1">
      <c r="A184" s="12"/>
      <c r="B184" s="190"/>
      <c r="C184" s="191"/>
      <c r="D184" s="192" t="s">
        <v>70</v>
      </c>
      <c r="E184" s="204" t="s">
        <v>160</v>
      </c>
      <c r="F184" s="204" t="s">
        <v>378</v>
      </c>
      <c r="G184" s="191"/>
      <c r="H184" s="191"/>
      <c r="I184" s="194"/>
      <c r="J184" s="205">
        <f>BK184</f>
        <v>0</v>
      </c>
      <c r="K184" s="191"/>
      <c r="L184" s="196"/>
      <c r="M184" s="197"/>
      <c r="N184" s="198"/>
      <c r="O184" s="198"/>
      <c r="P184" s="199">
        <f>SUM(P185:P193)</f>
        <v>0</v>
      </c>
      <c r="Q184" s="198"/>
      <c r="R184" s="199">
        <f>SUM(R185:R193)</f>
        <v>11.541359999999999</v>
      </c>
      <c r="S184" s="198"/>
      <c r="T184" s="200">
        <f>SUM(T185:T193)</f>
        <v>9.6799999999999997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1" t="s">
        <v>78</v>
      </c>
      <c r="AT184" s="202" t="s">
        <v>70</v>
      </c>
      <c r="AU184" s="202" t="s">
        <v>78</v>
      </c>
      <c r="AY184" s="201" t="s">
        <v>125</v>
      </c>
      <c r="BK184" s="203">
        <f>SUM(BK185:BK193)</f>
        <v>0</v>
      </c>
    </row>
    <row r="185" s="2" customFormat="1" ht="24.15" customHeight="1">
      <c r="A185" s="40"/>
      <c r="B185" s="41"/>
      <c r="C185" s="206" t="s">
        <v>379</v>
      </c>
      <c r="D185" s="206" t="s">
        <v>128</v>
      </c>
      <c r="E185" s="207" t="s">
        <v>380</v>
      </c>
      <c r="F185" s="208" t="s">
        <v>381</v>
      </c>
      <c r="G185" s="209" t="s">
        <v>163</v>
      </c>
      <c r="H185" s="210">
        <v>8</v>
      </c>
      <c r="I185" s="211"/>
      <c r="J185" s="212">
        <f>ROUND(I185*H185,2)</f>
        <v>0</v>
      </c>
      <c r="K185" s="208" t="s">
        <v>183</v>
      </c>
      <c r="L185" s="46"/>
      <c r="M185" s="213" t="s">
        <v>19</v>
      </c>
      <c r="N185" s="214" t="s">
        <v>42</v>
      </c>
      <c r="O185" s="86"/>
      <c r="P185" s="215">
        <f>O185*H185</f>
        <v>0</v>
      </c>
      <c r="Q185" s="215">
        <v>0.65847999999999995</v>
      </c>
      <c r="R185" s="215">
        <f>Q185*H185</f>
        <v>5.2678399999999996</v>
      </c>
      <c r="S185" s="215">
        <v>0.66000000000000003</v>
      </c>
      <c r="T185" s="216">
        <f>S185*H185</f>
        <v>5.2800000000000002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143</v>
      </c>
      <c r="AT185" s="217" t="s">
        <v>128</v>
      </c>
      <c r="AU185" s="217" t="s">
        <v>80</v>
      </c>
      <c r="AY185" s="19" t="s">
        <v>125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78</v>
      </c>
      <c r="BK185" s="218">
        <f>ROUND(I185*H185,2)</f>
        <v>0</v>
      </c>
      <c r="BL185" s="19" t="s">
        <v>143</v>
      </c>
      <c r="BM185" s="217" t="s">
        <v>382</v>
      </c>
    </row>
    <row r="186" s="2" customFormat="1">
      <c r="A186" s="40"/>
      <c r="B186" s="41"/>
      <c r="C186" s="42"/>
      <c r="D186" s="219" t="s">
        <v>185</v>
      </c>
      <c r="E186" s="42"/>
      <c r="F186" s="220" t="s">
        <v>383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185</v>
      </c>
      <c r="AU186" s="19" t="s">
        <v>80</v>
      </c>
    </row>
    <row r="187" s="2" customFormat="1" ht="16.5" customHeight="1">
      <c r="A187" s="40"/>
      <c r="B187" s="41"/>
      <c r="C187" s="206" t="s">
        <v>384</v>
      </c>
      <c r="D187" s="206" t="s">
        <v>128</v>
      </c>
      <c r="E187" s="207" t="s">
        <v>385</v>
      </c>
      <c r="F187" s="208" t="s">
        <v>386</v>
      </c>
      <c r="G187" s="209" t="s">
        <v>163</v>
      </c>
      <c r="H187" s="210">
        <v>8</v>
      </c>
      <c r="I187" s="211"/>
      <c r="J187" s="212">
        <f>ROUND(I187*H187,2)</f>
        <v>0</v>
      </c>
      <c r="K187" s="208" t="s">
        <v>183</v>
      </c>
      <c r="L187" s="46"/>
      <c r="M187" s="213" t="s">
        <v>19</v>
      </c>
      <c r="N187" s="214" t="s">
        <v>42</v>
      </c>
      <c r="O187" s="86"/>
      <c r="P187" s="215">
        <f>O187*H187</f>
        <v>0</v>
      </c>
      <c r="Q187" s="215">
        <v>0.10037</v>
      </c>
      <c r="R187" s="215">
        <f>Q187*H187</f>
        <v>0.80296000000000001</v>
      </c>
      <c r="S187" s="215">
        <v>0.10000000000000001</v>
      </c>
      <c r="T187" s="216">
        <f>S187*H187</f>
        <v>0.80000000000000004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143</v>
      </c>
      <c r="AT187" s="217" t="s">
        <v>128</v>
      </c>
      <c r="AU187" s="217" t="s">
        <v>80</v>
      </c>
      <c r="AY187" s="19" t="s">
        <v>125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78</v>
      </c>
      <c r="BK187" s="218">
        <f>ROUND(I187*H187,2)</f>
        <v>0</v>
      </c>
      <c r="BL187" s="19" t="s">
        <v>143</v>
      </c>
      <c r="BM187" s="217" t="s">
        <v>387</v>
      </c>
    </row>
    <row r="188" s="2" customFormat="1">
      <c r="A188" s="40"/>
      <c r="B188" s="41"/>
      <c r="C188" s="42"/>
      <c r="D188" s="219" t="s">
        <v>185</v>
      </c>
      <c r="E188" s="42"/>
      <c r="F188" s="220" t="s">
        <v>388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185</v>
      </c>
      <c r="AU188" s="19" t="s">
        <v>80</v>
      </c>
    </row>
    <row r="189" s="2" customFormat="1" ht="16.5" customHeight="1">
      <c r="A189" s="40"/>
      <c r="B189" s="41"/>
      <c r="C189" s="206" t="s">
        <v>389</v>
      </c>
      <c r="D189" s="206" t="s">
        <v>128</v>
      </c>
      <c r="E189" s="207" t="s">
        <v>390</v>
      </c>
      <c r="F189" s="208" t="s">
        <v>391</v>
      </c>
      <c r="G189" s="209" t="s">
        <v>163</v>
      </c>
      <c r="H189" s="210">
        <v>8</v>
      </c>
      <c r="I189" s="211"/>
      <c r="J189" s="212">
        <f>ROUND(I189*H189,2)</f>
        <v>0</v>
      </c>
      <c r="K189" s="208" t="s">
        <v>183</v>
      </c>
      <c r="L189" s="46"/>
      <c r="M189" s="213" t="s">
        <v>19</v>
      </c>
      <c r="N189" s="214" t="s">
        <v>42</v>
      </c>
      <c r="O189" s="86"/>
      <c r="P189" s="215">
        <f>O189*H189</f>
        <v>0</v>
      </c>
      <c r="Q189" s="215">
        <v>0.15056</v>
      </c>
      <c r="R189" s="215">
        <f>Q189*H189</f>
        <v>1.20448</v>
      </c>
      <c r="S189" s="215">
        <v>0.14999999999999999</v>
      </c>
      <c r="T189" s="216">
        <f>S189*H189</f>
        <v>1.2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143</v>
      </c>
      <c r="AT189" s="217" t="s">
        <v>128</v>
      </c>
      <c r="AU189" s="217" t="s">
        <v>80</v>
      </c>
      <c r="AY189" s="19" t="s">
        <v>125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78</v>
      </c>
      <c r="BK189" s="218">
        <f>ROUND(I189*H189,2)</f>
        <v>0</v>
      </c>
      <c r="BL189" s="19" t="s">
        <v>143</v>
      </c>
      <c r="BM189" s="217" t="s">
        <v>392</v>
      </c>
    </row>
    <row r="190" s="2" customFormat="1">
      <c r="A190" s="40"/>
      <c r="B190" s="41"/>
      <c r="C190" s="42"/>
      <c r="D190" s="219" t="s">
        <v>185</v>
      </c>
      <c r="E190" s="42"/>
      <c r="F190" s="220" t="s">
        <v>393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185</v>
      </c>
      <c r="AU190" s="19" t="s">
        <v>80</v>
      </c>
    </row>
    <row r="191" s="2" customFormat="1" ht="24.15" customHeight="1">
      <c r="A191" s="40"/>
      <c r="B191" s="41"/>
      <c r="C191" s="206" t="s">
        <v>394</v>
      </c>
      <c r="D191" s="206" t="s">
        <v>128</v>
      </c>
      <c r="E191" s="207" t="s">
        <v>395</v>
      </c>
      <c r="F191" s="208" t="s">
        <v>396</v>
      </c>
      <c r="G191" s="209" t="s">
        <v>163</v>
      </c>
      <c r="H191" s="210">
        <v>8</v>
      </c>
      <c r="I191" s="211"/>
      <c r="J191" s="212">
        <f>ROUND(I191*H191,2)</f>
        <v>0</v>
      </c>
      <c r="K191" s="208" t="s">
        <v>183</v>
      </c>
      <c r="L191" s="46"/>
      <c r="M191" s="213" t="s">
        <v>19</v>
      </c>
      <c r="N191" s="214" t="s">
        <v>42</v>
      </c>
      <c r="O191" s="86"/>
      <c r="P191" s="215">
        <f>O191*H191</f>
        <v>0</v>
      </c>
      <c r="Q191" s="215">
        <v>0.53325999999999996</v>
      </c>
      <c r="R191" s="215">
        <f>Q191*H191</f>
        <v>4.2660799999999996</v>
      </c>
      <c r="S191" s="215">
        <v>0.29999999999999999</v>
      </c>
      <c r="T191" s="216">
        <f>S191*H191</f>
        <v>2.3999999999999999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143</v>
      </c>
      <c r="AT191" s="217" t="s">
        <v>128</v>
      </c>
      <c r="AU191" s="217" t="s">
        <v>80</v>
      </c>
      <c r="AY191" s="19" t="s">
        <v>125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78</v>
      </c>
      <c r="BK191" s="218">
        <f>ROUND(I191*H191,2)</f>
        <v>0</v>
      </c>
      <c r="BL191" s="19" t="s">
        <v>143</v>
      </c>
      <c r="BM191" s="217" t="s">
        <v>397</v>
      </c>
    </row>
    <row r="192" s="2" customFormat="1">
      <c r="A192" s="40"/>
      <c r="B192" s="41"/>
      <c r="C192" s="42"/>
      <c r="D192" s="219" t="s">
        <v>185</v>
      </c>
      <c r="E192" s="42"/>
      <c r="F192" s="220" t="s">
        <v>398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185</v>
      </c>
      <c r="AU192" s="19" t="s">
        <v>80</v>
      </c>
    </row>
    <row r="193" s="2" customFormat="1" ht="16.5" customHeight="1">
      <c r="A193" s="40"/>
      <c r="B193" s="41"/>
      <c r="C193" s="206" t="s">
        <v>399</v>
      </c>
      <c r="D193" s="206" t="s">
        <v>128</v>
      </c>
      <c r="E193" s="207" t="s">
        <v>400</v>
      </c>
      <c r="F193" s="208" t="s">
        <v>401</v>
      </c>
      <c r="G193" s="209" t="s">
        <v>163</v>
      </c>
      <c r="H193" s="210">
        <v>5</v>
      </c>
      <c r="I193" s="211"/>
      <c r="J193" s="212">
        <f>ROUND(I193*H193,2)</f>
        <v>0</v>
      </c>
      <c r="K193" s="208" t="s">
        <v>19</v>
      </c>
      <c r="L193" s="46"/>
      <c r="M193" s="213" t="s">
        <v>19</v>
      </c>
      <c r="N193" s="214" t="s">
        <v>42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143</v>
      </c>
      <c r="AT193" s="217" t="s">
        <v>128</v>
      </c>
      <c r="AU193" s="217" t="s">
        <v>80</v>
      </c>
      <c r="AY193" s="19" t="s">
        <v>125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78</v>
      </c>
      <c r="BK193" s="218">
        <f>ROUND(I193*H193,2)</f>
        <v>0</v>
      </c>
      <c r="BL193" s="19" t="s">
        <v>143</v>
      </c>
      <c r="BM193" s="217" t="s">
        <v>402</v>
      </c>
    </row>
    <row r="194" s="12" customFormat="1" ht="22.8" customHeight="1">
      <c r="A194" s="12"/>
      <c r="B194" s="190"/>
      <c r="C194" s="191"/>
      <c r="D194" s="192" t="s">
        <v>70</v>
      </c>
      <c r="E194" s="204" t="s">
        <v>165</v>
      </c>
      <c r="F194" s="204" t="s">
        <v>403</v>
      </c>
      <c r="G194" s="191"/>
      <c r="H194" s="191"/>
      <c r="I194" s="194"/>
      <c r="J194" s="205">
        <f>BK194</f>
        <v>0</v>
      </c>
      <c r="K194" s="191"/>
      <c r="L194" s="196"/>
      <c r="M194" s="197"/>
      <c r="N194" s="198"/>
      <c r="O194" s="198"/>
      <c r="P194" s="199">
        <f>SUM(P195:P225)</f>
        <v>0</v>
      </c>
      <c r="Q194" s="198"/>
      <c r="R194" s="199">
        <f>SUM(R195:R225)</f>
        <v>90.830700000000007</v>
      </c>
      <c r="S194" s="198"/>
      <c r="T194" s="200">
        <f>SUM(T195:T225)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1" t="s">
        <v>78</v>
      </c>
      <c r="AT194" s="202" t="s">
        <v>70</v>
      </c>
      <c r="AU194" s="202" t="s">
        <v>78</v>
      </c>
      <c r="AY194" s="201" t="s">
        <v>125</v>
      </c>
      <c r="BK194" s="203">
        <f>SUM(BK195:BK225)</f>
        <v>0</v>
      </c>
    </row>
    <row r="195" s="2" customFormat="1" ht="16.5" customHeight="1">
      <c r="A195" s="40"/>
      <c r="B195" s="41"/>
      <c r="C195" s="206" t="s">
        <v>404</v>
      </c>
      <c r="D195" s="206" t="s">
        <v>128</v>
      </c>
      <c r="E195" s="207" t="s">
        <v>405</v>
      </c>
      <c r="F195" s="208" t="s">
        <v>406</v>
      </c>
      <c r="G195" s="209" t="s">
        <v>225</v>
      </c>
      <c r="H195" s="210">
        <v>6</v>
      </c>
      <c r="I195" s="211"/>
      <c r="J195" s="212">
        <f>ROUND(I195*H195,2)</f>
        <v>0</v>
      </c>
      <c r="K195" s="208" t="s">
        <v>19</v>
      </c>
      <c r="L195" s="46"/>
      <c r="M195" s="213" t="s">
        <v>19</v>
      </c>
      <c r="N195" s="214" t="s">
        <v>42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143</v>
      </c>
      <c r="AT195" s="217" t="s">
        <v>128</v>
      </c>
      <c r="AU195" s="217" t="s">
        <v>80</v>
      </c>
      <c r="AY195" s="19" t="s">
        <v>125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78</v>
      </c>
      <c r="BK195" s="218">
        <f>ROUND(I195*H195,2)</f>
        <v>0</v>
      </c>
      <c r="BL195" s="19" t="s">
        <v>143</v>
      </c>
      <c r="BM195" s="217" t="s">
        <v>407</v>
      </c>
    </row>
    <row r="196" s="2" customFormat="1" ht="24.15" customHeight="1">
      <c r="A196" s="40"/>
      <c r="B196" s="41"/>
      <c r="C196" s="206" t="s">
        <v>408</v>
      </c>
      <c r="D196" s="206" t="s">
        <v>128</v>
      </c>
      <c r="E196" s="207" t="s">
        <v>409</v>
      </c>
      <c r="F196" s="208" t="s">
        <v>410</v>
      </c>
      <c r="G196" s="209" t="s">
        <v>225</v>
      </c>
      <c r="H196" s="210">
        <v>356</v>
      </c>
      <c r="I196" s="211"/>
      <c r="J196" s="212">
        <f>ROUND(I196*H196,2)</f>
        <v>0</v>
      </c>
      <c r="K196" s="208" t="s">
        <v>183</v>
      </c>
      <c r="L196" s="46"/>
      <c r="M196" s="213" t="s">
        <v>19</v>
      </c>
      <c r="N196" s="214" t="s">
        <v>42</v>
      </c>
      <c r="O196" s="86"/>
      <c r="P196" s="215">
        <f>O196*H196</f>
        <v>0</v>
      </c>
      <c r="Q196" s="215">
        <v>0.15256</v>
      </c>
      <c r="R196" s="215">
        <f>Q196*H196</f>
        <v>54.311360000000001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143</v>
      </c>
      <c r="AT196" s="217" t="s">
        <v>128</v>
      </c>
      <c r="AU196" s="217" t="s">
        <v>80</v>
      </c>
      <c r="AY196" s="19" t="s">
        <v>125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78</v>
      </c>
      <c r="BK196" s="218">
        <f>ROUND(I196*H196,2)</f>
        <v>0</v>
      </c>
      <c r="BL196" s="19" t="s">
        <v>143</v>
      </c>
      <c r="BM196" s="217" t="s">
        <v>411</v>
      </c>
    </row>
    <row r="197" s="2" customFormat="1">
      <c r="A197" s="40"/>
      <c r="B197" s="41"/>
      <c r="C197" s="42"/>
      <c r="D197" s="219" t="s">
        <v>185</v>
      </c>
      <c r="E197" s="42"/>
      <c r="F197" s="220" t="s">
        <v>412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185</v>
      </c>
      <c r="AU197" s="19" t="s">
        <v>80</v>
      </c>
    </row>
    <row r="198" s="13" customFormat="1">
      <c r="A198" s="13"/>
      <c r="B198" s="229"/>
      <c r="C198" s="230"/>
      <c r="D198" s="231" t="s">
        <v>221</v>
      </c>
      <c r="E198" s="232" t="s">
        <v>19</v>
      </c>
      <c r="F198" s="233" t="s">
        <v>413</v>
      </c>
      <c r="G198" s="230"/>
      <c r="H198" s="234">
        <v>356</v>
      </c>
      <c r="I198" s="235"/>
      <c r="J198" s="230"/>
      <c r="K198" s="230"/>
      <c r="L198" s="236"/>
      <c r="M198" s="237"/>
      <c r="N198" s="238"/>
      <c r="O198" s="238"/>
      <c r="P198" s="238"/>
      <c r="Q198" s="238"/>
      <c r="R198" s="238"/>
      <c r="S198" s="238"/>
      <c r="T198" s="23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0" t="s">
        <v>221</v>
      </c>
      <c r="AU198" s="240" t="s">
        <v>80</v>
      </c>
      <c r="AV198" s="13" t="s">
        <v>80</v>
      </c>
      <c r="AW198" s="13" t="s">
        <v>32</v>
      </c>
      <c r="AX198" s="13" t="s">
        <v>78</v>
      </c>
      <c r="AY198" s="240" t="s">
        <v>125</v>
      </c>
    </row>
    <row r="199" s="2" customFormat="1" ht="16.5" customHeight="1">
      <c r="A199" s="40"/>
      <c r="B199" s="41"/>
      <c r="C199" s="262" t="s">
        <v>414</v>
      </c>
      <c r="D199" s="262" t="s">
        <v>277</v>
      </c>
      <c r="E199" s="263" t="s">
        <v>415</v>
      </c>
      <c r="F199" s="264" t="s">
        <v>416</v>
      </c>
      <c r="G199" s="265" t="s">
        <v>225</v>
      </c>
      <c r="H199" s="266">
        <v>234.59999999999999</v>
      </c>
      <c r="I199" s="267"/>
      <c r="J199" s="268">
        <f>ROUND(I199*H199,2)</f>
        <v>0</v>
      </c>
      <c r="K199" s="264" t="s">
        <v>183</v>
      </c>
      <c r="L199" s="269"/>
      <c r="M199" s="270" t="s">
        <v>19</v>
      </c>
      <c r="N199" s="271" t="s">
        <v>42</v>
      </c>
      <c r="O199" s="86"/>
      <c r="P199" s="215">
        <f>O199*H199</f>
        <v>0</v>
      </c>
      <c r="Q199" s="215">
        <v>0.125</v>
      </c>
      <c r="R199" s="215">
        <f>Q199*H199</f>
        <v>29.324999999999999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160</v>
      </c>
      <c r="AT199" s="217" t="s">
        <v>277</v>
      </c>
      <c r="AU199" s="217" t="s">
        <v>80</v>
      </c>
      <c r="AY199" s="19" t="s">
        <v>125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78</v>
      </c>
      <c r="BK199" s="218">
        <f>ROUND(I199*H199,2)</f>
        <v>0</v>
      </c>
      <c r="BL199" s="19" t="s">
        <v>143</v>
      </c>
      <c r="BM199" s="217" t="s">
        <v>417</v>
      </c>
    </row>
    <row r="200" s="2" customFormat="1">
      <c r="A200" s="40"/>
      <c r="B200" s="41"/>
      <c r="C200" s="42"/>
      <c r="D200" s="231" t="s">
        <v>418</v>
      </c>
      <c r="E200" s="42"/>
      <c r="F200" s="272" t="s">
        <v>419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418</v>
      </c>
      <c r="AU200" s="19" t="s">
        <v>80</v>
      </c>
    </row>
    <row r="201" s="13" customFormat="1">
      <c r="A201" s="13"/>
      <c r="B201" s="229"/>
      <c r="C201" s="230"/>
      <c r="D201" s="231" t="s">
        <v>221</v>
      </c>
      <c r="E201" s="230"/>
      <c r="F201" s="233" t="s">
        <v>420</v>
      </c>
      <c r="G201" s="230"/>
      <c r="H201" s="234">
        <v>234.59999999999999</v>
      </c>
      <c r="I201" s="235"/>
      <c r="J201" s="230"/>
      <c r="K201" s="230"/>
      <c r="L201" s="236"/>
      <c r="M201" s="237"/>
      <c r="N201" s="238"/>
      <c r="O201" s="238"/>
      <c r="P201" s="238"/>
      <c r="Q201" s="238"/>
      <c r="R201" s="238"/>
      <c r="S201" s="238"/>
      <c r="T201" s="23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0" t="s">
        <v>221</v>
      </c>
      <c r="AU201" s="240" t="s">
        <v>80</v>
      </c>
      <c r="AV201" s="13" t="s">
        <v>80</v>
      </c>
      <c r="AW201" s="13" t="s">
        <v>4</v>
      </c>
      <c r="AX201" s="13" t="s">
        <v>78</v>
      </c>
      <c r="AY201" s="240" t="s">
        <v>125</v>
      </c>
    </row>
    <row r="202" s="2" customFormat="1" ht="16.5" customHeight="1">
      <c r="A202" s="40"/>
      <c r="B202" s="41"/>
      <c r="C202" s="262" t="s">
        <v>421</v>
      </c>
      <c r="D202" s="262" t="s">
        <v>277</v>
      </c>
      <c r="E202" s="263" t="s">
        <v>422</v>
      </c>
      <c r="F202" s="264" t="s">
        <v>423</v>
      </c>
      <c r="G202" s="265" t="s">
        <v>225</v>
      </c>
      <c r="H202" s="266">
        <v>9.1799999999999997</v>
      </c>
      <c r="I202" s="267"/>
      <c r="J202" s="268">
        <f>ROUND(I202*H202,2)</f>
        <v>0</v>
      </c>
      <c r="K202" s="264" t="s">
        <v>19</v>
      </c>
      <c r="L202" s="269"/>
      <c r="M202" s="270" t="s">
        <v>19</v>
      </c>
      <c r="N202" s="271" t="s">
        <v>42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160</v>
      </c>
      <c r="AT202" s="217" t="s">
        <v>277</v>
      </c>
      <c r="AU202" s="217" t="s">
        <v>80</v>
      </c>
      <c r="AY202" s="19" t="s">
        <v>125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78</v>
      </c>
      <c r="BK202" s="218">
        <f>ROUND(I202*H202,2)</f>
        <v>0</v>
      </c>
      <c r="BL202" s="19" t="s">
        <v>143</v>
      </c>
      <c r="BM202" s="217" t="s">
        <v>424</v>
      </c>
    </row>
    <row r="203" s="13" customFormat="1">
      <c r="A203" s="13"/>
      <c r="B203" s="229"/>
      <c r="C203" s="230"/>
      <c r="D203" s="231" t="s">
        <v>221</v>
      </c>
      <c r="E203" s="230"/>
      <c r="F203" s="233" t="s">
        <v>425</v>
      </c>
      <c r="G203" s="230"/>
      <c r="H203" s="234">
        <v>9.1799999999999997</v>
      </c>
      <c r="I203" s="235"/>
      <c r="J203" s="230"/>
      <c r="K203" s="230"/>
      <c r="L203" s="236"/>
      <c r="M203" s="237"/>
      <c r="N203" s="238"/>
      <c r="O203" s="238"/>
      <c r="P203" s="238"/>
      <c r="Q203" s="238"/>
      <c r="R203" s="238"/>
      <c r="S203" s="238"/>
      <c r="T203" s="23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0" t="s">
        <v>221</v>
      </c>
      <c r="AU203" s="240" t="s">
        <v>80</v>
      </c>
      <c r="AV203" s="13" t="s">
        <v>80</v>
      </c>
      <c r="AW203" s="13" t="s">
        <v>4</v>
      </c>
      <c r="AX203" s="13" t="s">
        <v>78</v>
      </c>
      <c r="AY203" s="240" t="s">
        <v>125</v>
      </c>
    </row>
    <row r="204" s="2" customFormat="1" ht="16.5" customHeight="1">
      <c r="A204" s="40"/>
      <c r="B204" s="41"/>
      <c r="C204" s="262" t="s">
        <v>426</v>
      </c>
      <c r="D204" s="262" t="s">
        <v>277</v>
      </c>
      <c r="E204" s="263" t="s">
        <v>427</v>
      </c>
      <c r="F204" s="264" t="s">
        <v>428</v>
      </c>
      <c r="G204" s="265" t="s">
        <v>225</v>
      </c>
      <c r="H204" s="266">
        <v>19.379999999999999</v>
      </c>
      <c r="I204" s="267"/>
      <c r="J204" s="268">
        <f>ROUND(I204*H204,2)</f>
        <v>0</v>
      </c>
      <c r="K204" s="264" t="s">
        <v>19</v>
      </c>
      <c r="L204" s="269"/>
      <c r="M204" s="270" t="s">
        <v>19</v>
      </c>
      <c r="N204" s="271" t="s">
        <v>42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160</v>
      </c>
      <c r="AT204" s="217" t="s">
        <v>277</v>
      </c>
      <c r="AU204" s="217" t="s">
        <v>80</v>
      </c>
      <c r="AY204" s="19" t="s">
        <v>125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78</v>
      </c>
      <c r="BK204" s="218">
        <f>ROUND(I204*H204,2)</f>
        <v>0</v>
      </c>
      <c r="BL204" s="19" t="s">
        <v>143</v>
      </c>
      <c r="BM204" s="217" t="s">
        <v>429</v>
      </c>
    </row>
    <row r="205" s="13" customFormat="1">
      <c r="A205" s="13"/>
      <c r="B205" s="229"/>
      <c r="C205" s="230"/>
      <c r="D205" s="231" t="s">
        <v>221</v>
      </c>
      <c r="E205" s="230"/>
      <c r="F205" s="233" t="s">
        <v>430</v>
      </c>
      <c r="G205" s="230"/>
      <c r="H205" s="234">
        <v>19.379999999999999</v>
      </c>
      <c r="I205" s="235"/>
      <c r="J205" s="230"/>
      <c r="K205" s="230"/>
      <c r="L205" s="236"/>
      <c r="M205" s="237"/>
      <c r="N205" s="238"/>
      <c r="O205" s="238"/>
      <c r="P205" s="238"/>
      <c r="Q205" s="238"/>
      <c r="R205" s="238"/>
      <c r="S205" s="238"/>
      <c r="T205" s="23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0" t="s">
        <v>221</v>
      </c>
      <c r="AU205" s="240" t="s">
        <v>80</v>
      </c>
      <c r="AV205" s="13" t="s">
        <v>80</v>
      </c>
      <c r="AW205" s="13" t="s">
        <v>4</v>
      </c>
      <c r="AX205" s="13" t="s">
        <v>78</v>
      </c>
      <c r="AY205" s="240" t="s">
        <v>125</v>
      </c>
    </row>
    <row r="206" s="2" customFormat="1" ht="16.5" customHeight="1">
      <c r="A206" s="40"/>
      <c r="B206" s="41"/>
      <c r="C206" s="262" t="s">
        <v>431</v>
      </c>
      <c r="D206" s="262" t="s">
        <v>277</v>
      </c>
      <c r="E206" s="263" t="s">
        <v>432</v>
      </c>
      <c r="F206" s="264" t="s">
        <v>433</v>
      </c>
      <c r="G206" s="265" t="s">
        <v>225</v>
      </c>
      <c r="H206" s="266">
        <v>13.26</v>
      </c>
      <c r="I206" s="267"/>
      <c r="J206" s="268">
        <f>ROUND(I206*H206,2)</f>
        <v>0</v>
      </c>
      <c r="K206" s="264" t="s">
        <v>19</v>
      </c>
      <c r="L206" s="269"/>
      <c r="M206" s="270" t="s">
        <v>19</v>
      </c>
      <c r="N206" s="271" t="s">
        <v>42</v>
      </c>
      <c r="O206" s="86"/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160</v>
      </c>
      <c r="AT206" s="217" t="s">
        <v>277</v>
      </c>
      <c r="AU206" s="217" t="s">
        <v>80</v>
      </c>
      <c r="AY206" s="19" t="s">
        <v>125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78</v>
      </c>
      <c r="BK206" s="218">
        <f>ROUND(I206*H206,2)</f>
        <v>0</v>
      </c>
      <c r="BL206" s="19" t="s">
        <v>143</v>
      </c>
      <c r="BM206" s="217" t="s">
        <v>434</v>
      </c>
    </row>
    <row r="207" s="13" customFormat="1">
      <c r="A207" s="13"/>
      <c r="B207" s="229"/>
      <c r="C207" s="230"/>
      <c r="D207" s="231" t="s">
        <v>221</v>
      </c>
      <c r="E207" s="230"/>
      <c r="F207" s="233" t="s">
        <v>435</v>
      </c>
      <c r="G207" s="230"/>
      <c r="H207" s="234">
        <v>13.26</v>
      </c>
      <c r="I207" s="235"/>
      <c r="J207" s="230"/>
      <c r="K207" s="230"/>
      <c r="L207" s="236"/>
      <c r="M207" s="237"/>
      <c r="N207" s="238"/>
      <c r="O207" s="238"/>
      <c r="P207" s="238"/>
      <c r="Q207" s="238"/>
      <c r="R207" s="238"/>
      <c r="S207" s="238"/>
      <c r="T207" s="23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0" t="s">
        <v>221</v>
      </c>
      <c r="AU207" s="240" t="s">
        <v>80</v>
      </c>
      <c r="AV207" s="13" t="s">
        <v>80</v>
      </c>
      <c r="AW207" s="13" t="s">
        <v>4</v>
      </c>
      <c r="AX207" s="13" t="s">
        <v>78</v>
      </c>
      <c r="AY207" s="240" t="s">
        <v>125</v>
      </c>
    </row>
    <row r="208" s="2" customFormat="1" ht="16.5" customHeight="1">
      <c r="A208" s="40"/>
      <c r="B208" s="41"/>
      <c r="C208" s="262" t="s">
        <v>436</v>
      </c>
      <c r="D208" s="262" t="s">
        <v>277</v>
      </c>
      <c r="E208" s="263" t="s">
        <v>437</v>
      </c>
      <c r="F208" s="264" t="s">
        <v>438</v>
      </c>
      <c r="G208" s="265" t="s">
        <v>225</v>
      </c>
      <c r="H208" s="266">
        <v>5.0999999999999996</v>
      </c>
      <c r="I208" s="267"/>
      <c r="J208" s="268">
        <f>ROUND(I208*H208,2)</f>
        <v>0</v>
      </c>
      <c r="K208" s="264" t="s">
        <v>19</v>
      </c>
      <c r="L208" s="269"/>
      <c r="M208" s="270" t="s">
        <v>19</v>
      </c>
      <c r="N208" s="271" t="s">
        <v>42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160</v>
      </c>
      <c r="AT208" s="217" t="s">
        <v>277</v>
      </c>
      <c r="AU208" s="217" t="s">
        <v>80</v>
      </c>
      <c r="AY208" s="19" t="s">
        <v>125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78</v>
      </c>
      <c r="BK208" s="218">
        <f>ROUND(I208*H208,2)</f>
        <v>0</v>
      </c>
      <c r="BL208" s="19" t="s">
        <v>143</v>
      </c>
      <c r="BM208" s="217" t="s">
        <v>439</v>
      </c>
    </row>
    <row r="209" s="13" customFormat="1">
      <c r="A209" s="13"/>
      <c r="B209" s="229"/>
      <c r="C209" s="230"/>
      <c r="D209" s="231" t="s">
        <v>221</v>
      </c>
      <c r="E209" s="230"/>
      <c r="F209" s="233" t="s">
        <v>440</v>
      </c>
      <c r="G209" s="230"/>
      <c r="H209" s="234">
        <v>5.0999999999999996</v>
      </c>
      <c r="I209" s="235"/>
      <c r="J209" s="230"/>
      <c r="K209" s="230"/>
      <c r="L209" s="236"/>
      <c r="M209" s="237"/>
      <c r="N209" s="238"/>
      <c r="O209" s="238"/>
      <c r="P209" s="238"/>
      <c r="Q209" s="238"/>
      <c r="R209" s="238"/>
      <c r="S209" s="238"/>
      <c r="T209" s="23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0" t="s">
        <v>221</v>
      </c>
      <c r="AU209" s="240" t="s">
        <v>80</v>
      </c>
      <c r="AV209" s="13" t="s">
        <v>80</v>
      </c>
      <c r="AW209" s="13" t="s">
        <v>4</v>
      </c>
      <c r="AX209" s="13" t="s">
        <v>78</v>
      </c>
      <c r="AY209" s="240" t="s">
        <v>125</v>
      </c>
    </row>
    <row r="210" s="2" customFormat="1" ht="16.5" customHeight="1">
      <c r="A210" s="40"/>
      <c r="B210" s="41"/>
      <c r="C210" s="262" t="s">
        <v>441</v>
      </c>
      <c r="D210" s="262" t="s">
        <v>277</v>
      </c>
      <c r="E210" s="263" t="s">
        <v>442</v>
      </c>
      <c r="F210" s="264" t="s">
        <v>443</v>
      </c>
      <c r="G210" s="265" t="s">
        <v>225</v>
      </c>
      <c r="H210" s="266">
        <v>81.599999999999994</v>
      </c>
      <c r="I210" s="267"/>
      <c r="J210" s="268">
        <f>ROUND(I210*H210,2)</f>
        <v>0</v>
      </c>
      <c r="K210" s="264" t="s">
        <v>183</v>
      </c>
      <c r="L210" s="269"/>
      <c r="M210" s="270" t="s">
        <v>19</v>
      </c>
      <c r="N210" s="271" t="s">
        <v>42</v>
      </c>
      <c r="O210" s="86"/>
      <c r="P210" s="215">
        <f>O210*H210</f>
        <v>0</v>
      </c>
      <c r="Q210" s="215">
        <v>0.082000000000000003</v>
      </c>
      <c r="R210" s="215">
        <f>Q210*H210</f>
        <v>6.6912000000000003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160</v>
      </c>
      <c r="AT210" s="217" t="s">
        <v>277</v>
      </c>
      <c r="AU210" s="217" t="s">
        <v>80</v>
      </c>
      <c r="AY210" s="19" t="s">
        <v>125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78</v>
      </c>
      <c r="BK210" s="218">
        <f>ROUND(I210*H210,2)</f>
        <v>0</v>
      </c>
      <c r="BL210" s="19" t="s">
        <v>143</v>
      </c>
      <c r="BM210" s="217" t="s">
        <v>444</v>
      </c>
    </row>
    <row r="211" s="2" customFormat="1">
      <c r="A211" s="40"/>
      <c r="B211" s="41"/>
      <c r="C211" s="42"/>
      <c r="D211" s="231" t="s">
        <v>418</v>
      </c>
      <c r="E211" s="42"/>
      <c r="F211" s="272" t="s">
        <v>445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418</v>
      </c>
      <c r="AU211" s="19" t="s">
        <v>80</v>
      </c>
    </row>
    <row r="212" s="13" customFormat="1">
      <c r="A212" s="13"/>
      <c r="B212" s="229"/>
      <c r="C212" s="230"/>
      <c r="D212" s="231" t="s">
        <v>221</v>
      </c>
      <c r="E212" s="230"/>
      <c r="F212" s="233" t="s">
        <v>446</v>
      </c>
      <c r="G212" s="230"/>
      <c r="H212" s="234">
        <v>81.599999999999994</v>
      </c>
      <c r="I212" s="235"/>
      <c r="J212" s="230"/>
      <c r="K212" s="230"/>
      <c r="L212" s="236"/>
      <c r="M212" s="237"/>
      <c r="N212" s="238"/>
      <c r="O212" s="238"/>
      <c r="P212" s="238"/>
      <c r="Q212" s="238"/>
      <c r="R212" s="238"/>
      <c r="S212" s="238"/>
      <c r="T212" s="23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0" t="s">
        <v>221</v>
      </c>
      <c r="AU212" s="240" t="s">
        <v>80</v>
      </c>
      <c r="AV212" s="13" t="s">
        <v>80</v>
      </c>
      <c r="AW212" s="13" t="s">
        <v>4</v>
      </c>
      <c r="AX212" s="13" t="s">
        <v>78</v>
      </c>
      <c r="AY212" s="240" t="s">
        <v>125</v>
      </c>
    </row>
    <row r="213" s="2" customFormat="1" ht="16.5" customHeight="1">
      <c r="A213" s="40"/>
      <c r="B213" s="41"/>
      <c r="C213" s="206" t="s">
        <v>447</v>
      </c>
      <c r="D213" s="206" t="s">
        <v>128</v>
      </c>
      <c r="E213" s="207" t="s">
        <v>448</v>
      </c>
      <c r="F213" s="208" t="s">
        <v>449</v>
      </c>
      <c r="G213" s="209" t="s">
        <v>163</v>
      </c>
      <c r="H213" s="210">
        <v>4</v>
      </c>
      <c r="I213" s="211"/>
      <c r="J213" s="212">
        <f>ROUND(I213*H213,2)</f>
        <v>0</v>
      </c>
      <c r="K213" s="208" t="s">
        <v>183</v>
      </c>
      <c r="L213" s="46"/>
      <c r="M213" s="213" t="s">
        <v>19</v>
      </c>
      <c r="N213" s="214" t="s">
        <v>42</v>
      </c>
      <c r="O213" s="86"/>
      <c r="P213" s="215">
        <f>O213*H213</f>
        <v>0</v>
      </c>
      <c r="Q213" s="215">
        <v>0.11241</v>
      </c>
      <c r="R213" s="215">
        <f>Q213*H213</f>
        <v>0.44963999999999998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143</v>
      </c>
      <c r="AT213" s="217" t="s">
        <v>128</v>
      </c>
      <c r="AU213" s="217" t="s">
        <v>80</v>
      </c>
      <c r="AY213" s="19" t="s">
        <v>125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78</v>
      </c>
      <c r="BK213" s="218">
        <f>ROUND(I213*H213,2)</f>
        <v>0</v>
      </c>
      <c r="BL213" s="19" t="s">
        <v>143</v>
      </c>
      <c r="BM213" s="217" t="s">
        <v>450</v>
      </c>
    </row>
    <row r="214" s="2" customFormat="1">
      <c r="A214" s="40"/>
      <c r="B214" s="41"/>
      <c r="C214" s="42"/>
      <c r="D214" s="219" t="s">
        <v>185</v>
      </c>
      <c r="E214" s="42"/>
      <c r="F214" s="220" t="s">
        <v>451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185</v>
      </c>
      <c r="AU214" s="19" t="s">
        <v>80</v>
      </c>
    </row>
    <row r="215" s="2" customFormat="1" ht="16.5" customHeight="1">
      <c r="A215" s="40"/>
      <c r="B215" s="41"/>
      <c r="C215" s="262" t="s">
        <v>452</v>
      </c>
      <c r="D215" s="262" t="s">
        <v>277</v>
      </c>
      <c r="E215" s="263" t="s">
        <v>453</v>
      </c>
      <c r="F215" s="264" t="s">
        <v>454</v>
      </c>
      <c r="G215" s="265" t="s">
        <v>163</v>
      </c>
      <c r="H215" s="266">
        <v>4</v>
      </c>
      <c r="I215" s="267"/>
      <c r="J215" s="268">
        <f>ROUND(I215*H215,2)</f>
        <v>0</v>
      </c>
      <c r="K215" s="264" t="s">
        <v>183</v>
      </c>
      <c r="L215" s="269"/>
      <c r="M215" s="270" t="s">
        <v>19</v>
      </c>
      <c r="N215" s="271" t="s">
        <v>42</v>
      </c>
      <c r="O215" s="86"/>
      <c r="P215" s="215">
        <f>O215*H215</f>
        <v>0</v>
      </c>
      <c r="Q215" s="215">
        <v>0.0061000000000000004</v>
      </c>
      <c r="R215" s="215">
        <f>Q215*H215</f>
        <v>0.024400000000000002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160</v>
      </c>
      <c r="AT215" s="217" t="s">
        <v>277</v>
      </c>
      <c r="AU215" s="217" t="s">
        <v>80</v>
      </c>
      <c r="AY215" s="19" t="s">
        <v>125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78</v>
      </c>
      <c r="BK215" s="218">
        <f>ROUND(I215*H215,2)</f>
        <v>0</v>
      </c>
      <c r="BL215" s="19" t="s">
        <v>143</v>
      </c>
      <c r="BM215" s="217" t="s">
        <v>455</v>
      </c>
    </row>
    <row r="216" s="2" customFormat="1" ht="16.5" customHeight="1">
      <c r="A216" s="40"/>
      <c r="B216" s="41"/>
      <c r="C216" s="206" t="s">
        <v>456</v>
      </c>
      <c r="D216" s="206" t="s">
        <v>128</v>
      </c>
      <c r="E216" s="207" t="s">
        <v>457</v>
      </c>
      <c r="F216" s="208" t="s">
        <v>458</v>
      </c>
      <c r="G216" s="209" t="s">
        <v>163</v>
      </c>
      <c r="H216" s="210">
        <v>2</v>
      </c>
      <c r="I216" s="211"/>
      <c r="J216" s="212">
        <f>ROUND(I216*H216,2)</f>
        <v>0</v>
      </c>
      <c r="K216" s="208" t="s">
        <v>183</v>
      </c>
      <c r="L216" s="46"/>
      <c r="M216" s="213" t="s">
        <v>19</v>
      </c>
      <c r="N216" s="214" t="s">
        <v>42</v>
      </c>
      <c r="O216" s="86"/>
      <c r="P216" s="215">
        <f>O216*H216</f>
        <v>0</v>
      </c>
      <c r="Q216" s="215">
        <v>0.00069999999999999999</v>
      </c>
      <c r="R216" s="215">
        <f>Q216*H216</f>
        <v>0.0014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143</v>
      </c>
      <c r="AT216" s="217" t="s">
        <v>128</v>
      </c>
      <c r="AU216" s="217" t="s">
        <v>80</v>
      </c>
      <c r="AY216" s="19" t="s">
        <v>125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78</v>
      </c>
      <c r="BK216" s="218">
        <f>ROUND(I216*H216,2)</f>
        <v>0</v>
      </c>
      <c r="BL216" s="19" t="s">
        <v>143</v>
      </c>
      <c r="BM216" s="217" t="s">
        <v>459</v>
      </c>
    </row>
    <row r="217" s="2" customFormat="1">
      <c r="A217" s="40"/>
      <c r="B217" s="41"/>
      <c r="C217" s="42"/>
      <c r="D217" s="219" t="s">
        <v>185</v>
      </c>
      <c r="E217" s="42"/>
      <c r="F217" s="220" t="s">
        <v>460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185</v>
      </c>
      <c r="AU217" s="19" t="s">
        <v>80</v>
      </c>
    </row>
    <row r="218" s="13" customFormat="1">
      <c r="A218" s="13"/>
      <c r="B218" s="229"/>
      <c r="C218" s="230"/>
      <c r="D218" s="231" t="s">
        <v>221</v>
      </c>
      <c r="E218" s="232" t="s">
        <v>19</v>
      </c>
      <c r="F218" s="233" t="s">
        <v>461</v>
      </c>
      <c r="G218" s="230"/>
      <c r="H218" s="234">
        <v>2</v>
      </c>
      <c r="I218" s="235"/>
      <c r="J218" s="230"/>
      <c r="K218" s="230"/>
      <c r="L218" s="236"/>
      <c r="M218" s="237"/>
      <c r="N218" s="238"/>
      <c r="O218" s="238"/>
      <c r="P218" s="238"/>
      <c r="Q218" s="238"/>
      <c r="R218" s="238"/>
      <c r="S218" s="238"/>
      <c r="T218" s="23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0" t="s">
        <v>221</v>
      </c>
      <c r="AU218" s="240" t="s">
        <v>80</v>
      </c>
      <c r="AV218" s="13" t="s">
        <v>80</v>
      </c>
      <c r="AW218" s="13" t="s">
        <v>32</v>
      </c>
      <c r="AX218" s="13" t="s">
        <v>78</v>
      </c>
      <c r="AY218" s="240" t="s">
        <v>125</v>
      </c>
    </row>
    <row r="219" s="2" customFormat="1" ht="16.5" customHeight="1">
      <c r="A219" s="40"/>
      <c r="B219" s="41"/>
      <c r="C219" s="262" t="s">
        <v>462</v>
      </c>
      <c r="D219" s="262" t="s">
        <v>277</v>
      </c>
      <c r="E219" s="263" t="s">
        <v>463</v>
      </c>
      <c r="F219" s="264" t="s">
        <v>464</v>
      </c>
      <c r="G219" s="265" t="s">
        <v>163</v>
      </c>
      <c r="H219" s="266">
        <v>2</v>
      </c>
      <c r="I219" s="267"/>
      <c r="J219" s="268">
        <f>ROUND(I219*H219,2)</f>
        <v>0</v>
      </c>
      <c r="K219" s="264" t="s">
        <v>19</v>
      </c>
      <c r="L219" s="269"/>
      <c r="M219" s="270" t="s">
        <v>19</v>
      </c>
      <c r="N219" s="271" t="s">
        <v>42</v>
      </c>
      <c r="O219" s="86"/>
      <c r="P219" s="215">
        <f>O219*H219</f>
        <v>0</v>
      </c>
      <c r="Q219" s="215">
        <v>0.0035000000000000001</v>
      </c>
      <c r="R219" s="215">
        <f>Q219*H219</f>
        <v>0.0070000000000000001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160</v>
      </c>
      <c r="AT219" s="217" t="s">
        <v>277</v>
      </c>
      <c r="AU219" s="217" t="s">
        <v>80</v>
      </c>
      <c r="AY219" s="19" t="s">
        <v>125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78</v>
      </c>
      <c r="BK219" s="218">
        <f>ROUND(I219*H219,2)</f>
        <v>0</v>
      </c>
      <c r="BL219" s="19" t="s">
        <v>143</v>
      </c>
      <c r="BM219" s="217" t="s">
        <v>465</v>
      </c>
    </row>
    <row r="220" s="2" customFormat="1" ht="24.15" customHeight="1">
      <c r="A220" s="40"/>
      <c r="B220" s="41"/>
      <c r="C220" s="206" t="s">
        <v>466</v>
      </c>
      <c r="D220" s="206" t="s">
        <v>128</v>
      </c>
      <c r="E220" s="207" t="s">
        <v>467</v>
      </c>
      <c r="F220" s="208" t="s">
        <v>468</v>
      </c>
      <c r="G220" s="209" t="s">
        <v>225</v>
      </c>
      <c r="H220" s="210">
        <v>45</v>
      </c>
      <c r="I220" s="211"/>
      <c r="J220" s="212">
        <f>ROUND(I220*H220,2)</f>
        <v>0</v>
      </c>
      <c r="K220" s="208" t="s">
        <v>183</v>
      </c>
      <c r="L220" s="46"/>
      <c r="M220" s="213" t="s">
        <v>19</v>
      </c>
      <c r="N220" s="214" t="s">
        <v>42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143</v>
      </c>
      <c r="AT220" s="217" t="s">
        <v>128</v>
      </c>
      <c r="AU220" s="217" t="s">
        <v>80</v>
      </c>
      <c r="AY220" s="19" t="s">
        <v>125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78</v>
      </c>
      <c r="BK220" s="218">
        <f>ROUND(I220*H220,2)</f>
        <v>0</v>
      </c>
      <c r="BL220" s="19" t="s">
        <v>143</v>
      </c>
      <c r="BM220" s="217" t="s">
        <v>469</v>
      </c>
    </row>
    <row r="221" s="2" customFormat="1">
      <c r="A221" s="40"/>
      <c r="B221" s="41"/>
      <c r="C221" s="42"/>
      <c r="D221" s="219" t="s">
        <v>185</v>
      </c>
      <c r="E221" s="42"/>
      <c r="F221" s="220" t="s">
        <v>470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185</v>
      </c>
      <c r="AU221" s="19" t="s">
        <v>80</v>
      </c>
    </row>
    <row r="222" s="2" customFormat="1" ht="16.5" customHeight="1">
      <c r="A222" s="40"/>
      <c r="B222" s="41"/>
      <c r="C222" s="206" t="s">
        <v>471</v>
      </c>
      <c r="D222" s="206" t="s">
        <v>128</v>
      </c>
      <c r="E222" s="207" t="s">
        <v>472</v>
      </c>
      <c r="F222" s="208" t="s">
        <v>473</v>
      </c>
      <c r="G222" s="209" t="s">
        <v>225</v>
      </c>
      <c r="H222" s="210">
        <v>90</v>
      </c>
      <c r="I222" s="211"/>
      <c r="J222" s="212">
        <f>ROUND(I222*H222,2)</f>
        <v>0</v>
      </c>
      <c r="K222" s="208" t="s">
        <v>183</v>
      </c>
      <c r="L222" s="46"/>
      <c r="M222" s="213" t="s">
        <v>19</v>
      </c>
      <c r="N222" s="214" t="s">
        <v>42</v>
      </c>
      <c r="O222" s="86"/>
      <c r="P222" s="215">
        <f>O222*H222</f>
        <v>0</v>
      </c>
      <c r="Q222" s="215">
        <v>0.00010000000000000001</v>
      </c>
      <c r="R222" s="215">
        <f>Q222*H222</f>
        <v>0.0090000000000000011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143</v>
      </c>
      <c r="AT222" s="217" t="s">
        <v>128</v>
      </c>
      <c r="AU222" s="217" t="s">
        <v>80</v>
      </c>
      <c r="AY222" s="19" t="s">
        <v>125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78</v>
      </c>
      <c r="BK222" s="218">
        <f>ROUND(I222*H222,2)</f>
        <v>0</v>
      </c>
      <c r="BL222" s="19" t="s">
        <v>143</v>
      </c>
      <c r="BM222" s="217" t="s">
        <v>474</v>
      </c>
    </row>
    <row r="223" s="2" customFormat="1">
      <c r="A223" s="40"/>
      <c r="B223" s="41"/>
      <c r="C223" s="42"/>
      <c r="D223" s="219" t="s">
        <v>185</v>
      </c>
      <c r="E223" s="42"/>
      <c r="F223" s="220" t="s">
        <v>475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185</v>
      </c>
      <c r="AU223" s="19" t="s">
        <v>80</v>
      </c>
    </row>
    <row r="224" s="2" customFormat="1" ht="21.75" customHeight="1">
      <c r="A224" s="40"/>
      <c r="B224" s="41"/>
      <c r="C224" s="206" t="s">
        <v>476</v>
      </c>
      <c r="D224" s="206" t="s">
        <v>128</v>
      </c>
      <c r="E224" s="207" t="s">
        <v>477</v>
      </c>
      <c r="F224" s="208" t="s">
        <v>478</v>
      </c>
      <c r="G224" s="209" t="s">
        <v>225</v>
      </c>
      <c r="H224" s="210">
        <v>90</v>
      </c>
      <c r="I224" s="211"/>
      <c r="J224" s="212">
        <f>ROUND(I224*H224,2)</f>
        <v>0</v>
      </c>
      <c r="K224" s="208" t="s">
        <v>183</v>
      </c>
      <c r="L224" s="46"/>
      <c r="M224" s="213" t="s">
        <v>19</v>
      </c>
      <c r="N224" s="214" t="s">
        <v>42</v>
      </c>
      <c r="O224" s="86"/>
      <c r="P224" s="215">
        <f>O224*H224</f>
        <v>0</v>
      </c>
      <c r="Q224" s="215">
        <v>0.00012999999999999999</v>
      </c>
      <c r="R224" s="215">
        <f>Q224*H224</f>
        <v>0.011699999999999999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143</v>
      </c>
      <c r="AT224" s="217" t="s">
        <v>128</v>
      </c>
      <c r="AU224" s="217" t="s">
        <v>80</v>
      </c>
      <c r="AY224" s="19" t="s">
        <v>125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78</v>
      </c>
      <c r="BK224" s="218">
        <f>ROUND(I224*H224,2)</f>
        <v>0</v>
      </c>
      <c r="BL224" s="19" t="s">
        <v>143</v>
      </c>
      <c r="BM224" s="217" t="s">
        <v>479</v>
      </c>
    </row>
    <row r="225" s="2" customFormat="1">
      <c r="A225" s="40"/>
      <c r="B225" s="41"/>
      <c r="C225" s="42"/>
      <c r="D225" s="219" t="s">
        <v>185</v>
      </c>
      <c r="E225" s="42"/>
      <c r="F225" s="220" t="s">
        <v>480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185</v>
      </c>
      <c r="AU225" s="19" t="s">
        <v>80</v>
      </c>
    </row>
    <row r="226" s="12" customFormat="1" ht="22.8" customHeight="1">
      <c r="A226" s="12"/>
      <c r="B226" s="190"/>
      <c r="C226" s="191"/>
      <c r="D226" s="192" t="s">
        <v>70</v>
      </c>
      <c r="E226" s="204" t="s">
        <v>481</v>
      </c>
      <c r="F226" s="204" t="s">
        <v>482</v>
      </c>
      <c r="G226" s="191"/>
      <c r="H226" s="191"/>
      <c r="I226" s="194"/>
      <c r="J226" s="205">
        <f>BK226</f>
        <v>0</v>
      </c>
      <c r="K226" s="191"/>
      <c r="L226" s="196"/>
      <c r="M226" s="197"/>
      <c r="N226" s="198"/>
      <c r="O226" s="198"/>
      <c r="P226" s="199">
        <f>SUM(P227:P239)</f>
        <v>0</v>
      </c>
      <c r="Q226" s="198"/>
      <c r="R226" s="199">
        <f>SUM(R227:R239)</f>
        <v>0</v>
      </c>
      <c r="S226" s="198"/>
      <c r="T226" s="200">
        <f>SUM(T227:T239)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1" t="s">
        <v>78</v>
      </c>
      <c r="AT226" s="202" t="s">
        <v>70</v>
      </c>
      <c r="AU226" s="202" t="s">
        <v>78</v>
      </c>
      <c r="AY226" s="201" t="s">
        <v>125</v>
      </c>
      <c r="BK226" s="203">
        <f>SUM(BK227:BK239)</f>
        <v>0</v>
      </c>
    </row>
    <row r="227" s="2" customFormat="1" ht="21.75" customHeight="1">
      <c r="A227" s="40"/>
      <c r="B227" s="41"/>
      <c r="C227" s="206" t="s">
        <v>483</v>
      </c>
      <c r="D227" s="206" t="s">
        <v>128</v>
      </c>
      <c r="E227" s="207" t="s">
        <v>484</v>
      </c>
      <c r="F227" s="208" t="s">
        <v>485</v>
      </c>
      <c r="G227" s="209" t="s">
        <v>268</v>
      </c>
      <c r="H227" s="210">
        <v>332.49000000000001</v>
      </c>
      <c r="I227" s="211"/>
      <c r="J227" s="212">
        <f>ROUND(I227*H227,2)</f>
        <v>0</v>
      </c>
      <c r="K227" s="208" t="s">
        <v>183</v>
      </c>
      <c r="L227" s="46"/>
      <c r="M227" s="213" t="s">
        <v>19</v>
      </c>
      <c r="N227" s="214" t="s">
        <v>42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143</v>
      </c>
      <c r="AT227" s="217" t="s">
        <v>128</v>
      </c>
      <c r="AU227" s="217" t="s">
        <v>80</v>
      </c>
      <c r="AY227" s="19" t="s">
        <v>125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78</v>
      </c>
      <c r="BK227" s="218">
        <f>ROUND(I227*H227,2)</f>
        <v>0</v>
      </c>
      <c r="BL227" s="19" t="s">
        <v>143</v>
      </c>
      <c r="BM227" s="217" t="s">
        <v>486</v>
      </c>
    </row>
    <row r="228" s="2" customFormat="1">
      <c r="A228" s="40"/>
      <c r="B228" s="41"/>
      <c r="C228" s="42"/>
      <c r="D228" s="219" t="s">
        <v>185</v>
      </c>
      <c r="E228" s="42"/>
      <c r="F228" s="220" t="s">
        <v>487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185</v>
      </c>
      <c r="AU228" s="19" t="s">
        <v>80</v>
      </c>
    </row>
    <row r="229" s="2" customFormat="1" ht="24.15" customHeight="1">
      <c r="A229" s="40"/>
      <c r="B229" s="41"/>
      <c r="C229" s="206" t="s">
        <v>488</v>
      </c>
      <c r="D229" s="206" t="s">
        <v>128</v>
      </c>
      <c r="E229" s="207" t="s">
        <v>489</v>
      </c>
      <c r="F229" s="208" t="s">
        <v>490</v>
      </c>
      <c r="G229" s="209" t="s">
        <v>268</v>
      </c>
      <c r="H229" s="210">
        <v>5319.8400000000001</v>
      </c>
      <c r="I229" s="211"/>
      <c r="J229" s="212">
        <f>ROUND(I229*H229,2)</f>
        <v>0</v>
      </c>
      <c r="K229" s="208" t="s">
        <v>183</v>
      </c>
      <c r="L229" s="46"/>
      <c r="M229" s="213" t="s">
        <v>19</v>
      </c>
      <c r="N229" s="214" t="s">
        <v>42</v>
      </c>
      <c r="O229" s="86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143</v>
      </c>
      <c r="AT229" s="217" t="s">
        <v>128</v>
      </c>
      <c r="AU229" s="217" t="s">
        <v>80</v>
      </c>
      <c r="AY229" s="19" t="s">
        <v>125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78</v>
      </c>
      <c r="BK229" s="218">
        <f>ROUND(I229*H229,2)</f>
        <v>0</v>
      </c>
      <c r="BL229" s="19" t="s">
        <v>143</v>
      </c>
      <c r="BM229" s="217" t="s">
        <v>491</v>
      </c>
    </row>
    <row r="230" s="2" customFormat="1">
      <c r="A230" s="40"/>
      <c r="B230" s="41"/>
      <c r="C230" s="42"/>
      <c r="D230" s="219" t="s">
        <v>185</v>
      </c>
      <c r="E230" s="42"/>
      <c r="F230" s="220" t="s">
        <v>492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185</v>
      </c>
      <c r="AU230" s="19" t="s">
        <v>80</v>
      </c>
    </row>
    <row r="231" s="13" customFormat="1">
      <c r="A231" s="13"/>
      <c r="B231" s="229"/>
      <c r="C231" s="230"/>
      <c r="D231" s="231" t="s">
        <v>221</v>
      </c>
      <c r="E231" s="232" t="s">
        <v>19</v>
      </c>
      <c r="F231" s="233" t="s">
        <v>493</v>
      </c>
      <c r="G231" s="230"/>
      <c r="H231" s="234">
        <v>5319.8400000000001</v>
      </c>
      <c r="I231" s="235"/>
      <c r="J231" s="230"/>
      <c r="K231" s="230"/>
      <c r="L231" s="236"/>
      <c r="M231" s="237"/>
      <c r="N231" s="238"/>
      <c r="O231" s="238"/>
      <c r="P231" s="238"/>
      <c r="Q231" s="238"/>
      <c r="R231" s="238"/>
      <c r="S231" s="238"/>
      <c r="T231" s="23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0" t="s">
        <v>221</v>
      </c>
      <c r="AU231" s="240" t="s">
        <v>80</v>
      </c>
      <c r="AV231" s="13" t="s">
        <v>80</v>
      </c>
      <c r="AW231" s="13" t="s">
        <v>32</v>
      </c>
      <c r="AX231" s="13" t="s">
        <v>78</v>
      </c>
      <c r="AY231" s="240" t="s">
        <v>125</v>
      </c>
    </row>
    <row r="232" s="2" customFormat="1" ht="24.15" customHeight="1">
      <c r="A232" s="40"/>
      <c r="B232" s="41"/>
      <c r="C232" s="206" t="s">
        <v>494</v>
      </c>
      <c r="D232" s="206" t="s">
        <v>128</v>
      </c>
      <c r="E232" s="207" t="s">
        <v>495</v>
      </c>
      <c r="F232" s="208" t="s">
        <v>496</v>
      </c>
      <c r="G232" s="209" t="s">
        <v>268</v>
      </c>
      <c r="H232" s="210">
        <v>51.25</v>
      </c>
      <c r="I232" s="211"/>
      <c r="J232" s="212">
        <f>ROUND(I232*H232,2)</f>
        <v>0</v>
      </c>
      <c r="K232" s="208" t="s">
        <v>183</v>
      </c>
      <c r="L232" s="46"/>
      <c r="M232" s="213" t="s">
        <v>19</v>
      </c>
      <c r="N232" s="214" t="s">
        <v>42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143</v>
      </c>
      <c r="AT232" s="217" t="s">
        <v>128</v>
      </c>
      <c r="AU232" s="217" t="s">
        <v>80</v>
      </c>
      <c r="AY232" s="19" t="s">
        <v>125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78</v>
      </c>
      <c r="BK232" s="218">
        <f>ROUND(I232*H232,2)</f>
        <v>0</v>
      </c>
      <c r="BL232" s="19" t="s">
        <v>143</v>
      </c>
      <c r="BM232" s="217" t="s">
        <v>497</v>
      </c>
    </row>
    <row r="233" s="2" customFormat="1">
      <c r="A233" s="40"/>
      <c r="B233" s="41"/>
      <c r="C233" s="42"/>
      <c r="D233" s="219" t="s">
        <v>185</v>
      </c>
      <c r="E233" s="42"/>
      <c r="F233" s="220" t="s">
        <v>498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185</v>
      </c>
      <c r="AU233" s="19" t="s">
        <v>80</v>
      </c>
    </row>
    <row r="234" s="2" customFormat="1" ht="24.15" customHeight="1">
      <c r="A234" s="40"/>
      <c r="B234" s="41"/>
      <c r="C234" s="206" t="s">
        <v>499</v>
      </c>
      <c r="D234" s="206" t="s">
        <v>128</v>
      </c>
      <c r="E234" s="207" t="s">
        <v>500</v>
      </c>
      <c r="F234" s="208" t="s">
        <v>501</v>
      </c>
      <c r="G234" s="209" t="s">
        <v>268</v>
      </c>
      <c r="H234" s="210">
        <v>7.29</v>
      </c>
      <c r="I234" s="211"/>
      <c r="J234" s="212">
        <f>ROUND(I234*H234,2)</f>
        <v>0</v>
      </c>
      <c r="K234" s="208" t="s">
        <v>183</v>
      </c>
      <c r="L234" s="46"/>
      <c r="M234" s="213" t="s">
        <v>19</v>
      </c>
      <c r="N234" s="214" t="s">
        <v>42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143</v>
      </c>
      <c r="AT234" s="217" t="s">
        <v>128</v>
      </c>
      <c r="AU234" s="217" t="s">
        <v>80</v>
      </c>
      <c r="AY234" s="19" t="s">
        <v>125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78</v>
      </c>
      <c r="BK234" s="218">
        <f>ROUND(I234*H234,2)</f>
        <v>0</v>
      </c>
      <c r="BL234" s="19" t="s">
        <v>143</v>
      </c>
      <c r="BM234" s="217" t="s">
        <v>502</v>
      </c>
    </row>
    <row r="235" s="2" customFormat="1">
      <c r="A235" s="40"/>
      <c r="B235" s="41"/>
      <c r="C235" s="42"/>
      <c r="D235" s="219" t="s">
        <v>185</v>
      </c>
      <c r="E235" s="42"/>
      <c r="F235" s="220" t="s">
        <v>503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185</v>
      </c>
      <c r="AU235" s="19" t="s">
        <v>80</v>
      </c>
    </row>
    <row r="236" s="2" customFormat="1" ht="24.15" customHeight="1">
      <c r="A236" s="40"/>
      <c r="B236" s="41"/>
      <c r="C236" s="206" t="s">
        <v>504</v>
      </c>
      <c r="D236" s="206" t="s">
        <v>128</v>
      </c>
      <c r="E236" s="207" t="s">
        <v>505</v>
      </c>
      <c r="F236" s="208" t="s">
        <v>506</v>
      </c>
      <c r="G236" s="209" t="s">
        <v>268</v>
      </c>
      <c r="H236" s="210">
        <v>264.26999999999998</v>
      </c>
      <c r="I236" s="211"/>
      <c r="J236" s="212">
        <f>ROUND(I236*H236,2)</f>
        <v>0</v>
      </c>
      <c r="K236" s="208" t="s">
        <v>183</v>
      </c>
      <c r="L236" s="46"/>
      <c r="M236" s="213" t="s">
        <v>19</v>
      </c>
      <c r="N236" s="214" t="s">
        <v>42</v>
      </c>
      <c r="O236" s="86"/>
      <c r="P236" s="215">
        <f>O236*H236</f>
        <v>0</v>
      </c>
      <c r="Q236" s="215">
        <v>0</v>
      </c>
      <c r="R236" s="215">
        <f>Q236*H236</f>
        <v>0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143</v>
      </c>
      <c r="AT236" s="217" t="s">
        <v>128</v>
      </c>
      <c r="AU236" s="217" t="s">
        <v>80</v>
      </c>
      <c r="AY236" s="19" t="s">
        <v>125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78</v>
      </c>
      <c r="BK236" s="218">
        <f>ROUND(I236*H236,2)</f>
        <v>0</v>
      </c>
      <c r="BL236" s="19" t="s">
        <v>143</v>
      </c>
      <c r="BM236" s="217" t="s">
        <v>507</v>
      </c>
    </row>
    <row r="237" s="2" customFormat="1">
      <c r="A237" s="40"/>
      <c r="B237" s="41"/>
      <c r="C237" s="42"/>
      <c r="D237" s="219" t="s">
        <v>185</v>
      </c>
      <c r="E237" s="42"/>
      <c r="F237" s="220" t="s">
        <v>508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185</v>
      </c>
      <c r="AU237" s="19" t="s">
        <v>80</v>
      </c>
    </row>
    <row r="238" s="2" customFormat="1" ht="33" customHeight="1">
      <c r="A238" s="40"/>
      <c r="B238" s="41"/>
      <c r="C238" s="206" t="s">
        <v>509</v>
      </c>
      <c r="D238" s="206" t="s">
        <v>128</v>
      </c>
      <c r="E238" s="207" t="s">
        <v>510</v>
      </c>
      <c r="F238" s="208" t="s">
        <v>511</v>
      </c>
      <c r="G238" s="209" t="s">
        <v>268</v>
      </c>
      <c r="H238" s="210">
        <v>9.6799999999999997</v>
      </c>
      <c r="I238" s="211"/>
      <c r="J238" s="212">
        <f>ROUND(I238*H238,2)</f>
        <v>0</v>
      </c>
      <c r="K238" s="208" t="s">
        <v>183</v>
      </c>
      <c r="L238" s="46"/>
      <c r="M238" s="213" t="s">
        <v>19</v>
      </c>
      <c r="N238" s="214" t="s">
        <v>42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143</v>
      </c>
      <c r="AT238" s="217" t="s">
        <v>128</v>
      </c>
      <c r="AU238" s="217" t="s">
        <v>80</v>
      </c>
      <c r="AY238" s="19" t="s">
        <v>125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78</v>
      </c>
      <c r="BK238" s="218">
        <f>ROUND(I238*H238,2)</f>
        <v>0</v>
      </c>
      <c r="BL238" s="19" t="s">
        <v>143</v>
      </c>
      <c r="BM238" s="217" t="s">
        <v>512</v>
      </c>
    </row>
    <row r="239" s="2" customFormat="1">
      <c r="A239" s="40"/>
      <c r="B239" s="41"/>
      <c r="C239" s="42"/>
      <c r="D239" s="219" t="s">
        <v>185</v>
      </c>
      <c r="E239" s="42"/>
      <c r="F239" s="220" t="s">
        <v>513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185</v>
      </c>
      <c r="AU239" s="19" t="s">
        <v>80</v>
      </c>
    </row>
    <row r="240" s="12" customFormat="1" ht="22.8" customHeight="1">
      <c r="A240" s="12"/>
      <c r="B240" s="190"/>
      <c r="C240" s="191"/>
      <c r="D240" s="192" t="s">
        <v>70</v>
      </c>
      <c r="E240" s="204" t="s">
        <v>514</v>
      </c>
      <c r="F240" s="204" t="s">
        <v>515</v>
      </c>
      <c r="G240" s="191"/>
      <c r="H240" s="191"/>
      <c r="I240" s="194"/>
      <c r="J240" s="205">
        <f>BK240</f>
        <v>0</v>
      </c>
      <c r="K240" s="191"/>
      <c r="L240" s="196"/>
      <c r="M240" s="197"/>
      <c r="N240" s="198"/>
      <c r="O240" s="198"/>
      <c r="P240" s="199">
        <f>SUM(P241:P242)</f>
        <v>0</v>
      </c>
      <c r="Q240" s="198"/>
      <c r="R240" s="199">
        <f>SUM(R241:R242)</f>
        <v>0</v>
      </c>
      <c r="S240" s="198"/>
      <c r="T240" s="200">
        <f>SUM(T241:T242)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1" t="s">
        <v>78</v>
      </c>
      <c r="AT240" s="202" t="s">
        <v>70</v>
      </c>
      <c r="AU240" s="202" t="s">
        <v>78</v>
      </c>
      <c r="AY240" s="201" t="s">
        <v>125</v>
      </c>
      <c r="BK240" s="203">
        <f>SUM(BK241:BK242)</f>
        <v>0</v>
      </c>
    </row>
    <row r="241" s="2" customFormat="1" ht="24.15" customHeight="1">
      <c r="A241" s="40"/>
      <c r="B241" s="41"/>
      <c r="C241" s="206" t="s">
        <v>516</v>
      </c>
      <c r="D241" s="206" t="s">
        <v>128</v>
      </c>
      <c r="E241" s="207" t="s">
        <v>517</v>
      </c>
      <c r="F241" s="208" t="s">
        <v>518</v>
      </c>
      <c r="G241" s="209" t="s">
        <v>268</v>
      </c>
      <c r="H241" s="210">
        <v>245.059</v>
      </c>
      <c r="I241" s="211"/>
      <c r="J241" s="212">
        <f>ROUND(I241*H241,2)</f>
        <v>0</v>
      </c>
      <c r="K241" s="208" t="s">
        <v>183</v>
      </c>
      <c r="L241" s="46"/>
      <c r="M241" s="213" t="s">
        <v>19</v>
      </c>
      <c r="N241" s="214" t="s">
        <v>42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143</v>
      </c>
      <c r="AT241" s="217" t="s">
        <v>128</v>
      </c>
      <c r="AU241" s="217" t="s">
        <v>80</v>
      </c>
      <c r="AY241" s="19" t="s">
        <v>125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78</v>
      </c>
      <c r="BK241" s="218">
        <f>ROUND(I241*H241,2)</f>
        <v>0</v>
      </c>
      <c r="BL241" s="19" t="s">
        <v>143</v>
      </c>
      <c r="BM241" s="217" t="s">
        <v>519</v>
      </c>
    </row>
    <row r="242" s="2" customFormat="1">
      <c r="A242" s="40"/>
      <c r="B242" s="41"/>
      <c r="C242" s="42"/>
      <c r="D242" s="219" t="s">
        <v>185</v>
      </c>
      <c r="E242" s="42"/>
      <c r="F242" s="220" t="s">
        <v>520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185</v>
      </c>
      <c r="AU242" s="19" t="s">
        <v>80</v>
      </c>
    </row>
    <row r="243" s="12" customFormat="1" ht="25.92" customHeight="1">
      <c r="A243" s="12"/>
      <c r="B243" s="190"/>
      <c r="C243" s="191"/>
      <c r="D243" s="192" t="s">
        <v>70</v>
      </c>
      <c r="E243" s="193" t="s">
        <v>521</v>
      </c>
      <c r="F243" s="193" t="s">
        <v>522</v>
      </c>
      <c r="G243" s="191"/>
      <c r="H243" s="191"/>
      <c r="I243" s="194"/>
      <c r="J243" s="195">
        <f>BK243</f>
        <v>0</v>
      </c>
      <c r="K243" s="191"/>
      <c r="L243" s="196"/>
      <c r="M243" s="197"/>
      <c r="N243" s="198"/>
      <c r="O243" s="198"/>
      <c r="P243" s="199">
        <f>P244</f>
        <v>0</v>
      </c>
      <c r="Q243" s="198"/>
      <c r="R243" s="199">
        <f>R244</f>
        <v>0.1246</v>
      </c>
      <c r="S243" s="198"/>
      <c r="T243" s="200">
        <f>T244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1" t="s">
        <v>80</v>
      </c>
      <c r="AT243" s="202" t="s">
        <v>70</v>
      </c>
      <c r="AU243" s="202" t="s">
        <v>71</v>
      </c>
      <c r="AY243" s="201" t="s">
        <v>125</v>
      </c>
      <c r="BK243" s="203">
        <f>BK244</f>
        <v>0</v>
      </c>
    </row>
    <row r="244" s="12" customFormat="1" ht="22.8" customHeight="1">
      <c r="A244" s="12"/>
      <c r="B244" s="190"/>
      <c r="C244" s="191"/>
      <c r="D244" s="192" t="s">
        <v>70</v>
      </c>
      <c r="E244" s="204" t="s">
        <v>523</v>
      </c>
      <c r="F244" s="204" t="s">
        <v>524</v>
      </c>
      <c r="G244" s="191"/>
      <c r="H244" s="191"/>
      <c r="I244" s="194"/>
      <c r="J244" s="205">
        <f>BK244</f>
        <v>0</v>
      </c>
      <c r="K244" s="191"/>
      <c r="L244" s="196"/>
      <c r="M244" s="197"/>
      <c r="N244" s="198"/>
      <c r="O244" s="198"/>
      <c r="P244" s="199">
        <f>SUM(P245:P253)</f>
        <v>0</v>
      </c>
      <c r="Q244" s="198"/>
      <c r="R244" s="199">
        <f>SUM(R245:R253)</f>
        <v>0.1246</v>
      </c>
      <c r="S244" s="198"/>
      <c r="T244" s="200">
        <f>SUM(T245:T253)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1" t="s">
        <v>80</v>
      </c>
      <c r="AT244" s="202" t="s">
        <v>70</v>
      </c>
      <c r="AU244" s="202" t="s">
        <v>78</v>
      </c>
      <c r="AY244" s="201" t="s">
        <v>125</v>
      </c>
      <c r="BK244" s="203">
        <f>SUM(BK245:BK253)</f>
        <v>0</v>
      </c>
    </row>
    <row r="245" s="2" customFormat="1" ht="33" customHeight="1">
      <c r="A245" s="40"/>
      <c r="B245" s="41"/>
      <c r="C245" s="206" t="s">
        <v>525</v>
      </c>
      <c r="D245" s="206" t="s">
        <v>128</v>
      </c>
      <c r="E245" s="207" t="s">
        <v>526</v>
      </c>
      <c r="F245" s="208" t="s">
        <v>527</v>
      </c>
      <c r="G245" s="209" t="s">
        <v>214</v>
      </c>
      <c r="H245" s="210">
        <v>140</v>
      </c>
      <c r="I245" s="211"/>
      <c r="J245" s="212">
        <f>ROUND(I245*H245,2)</f>
        <v>0</v>
      </c>
      <c r="K245" s="208" t="s">
        <v>183</v>
      </c>
      <c r="L245" s="46"/>
      <c r="M245" s="213" t="s">
        <v>19</v>
      </c>
      <c r="N245" s="214" t="s">
        <v>42</v>
      </c>
      <c r="O245" s="86"/>
      <c r="P245" s="215">
        <f>O245*H245</f>
        <v>0</v>
      </c>
      <c r="Q245" s="215">
        <v>0.00063000000000000003</v>
      </c>
      <c r="R245" s="215">
        <f>Q245*H245</f>
        <v>0.088200000000000001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294</v>
      </c>
      <c r="AT245" s="217" t="s">
        <v>128</v>
      </c>
      <c r="AU245" s="217" t="s">
        <v>80</v>
      </c>
      <c r="AY245" s="19" t="s">
        <v>125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78</v>
      </c>
      <c r="BK245" s="218">
        <f>ROUND(I245*H245,2)</f>
        <v>0</v>
      </c>
      <c r="BL245" s="19" t="s">
        <v>294</v>
      </c>
      <c r="BM245" s="217" t="s">
        <v>528</v>
      </c>
    </row>
    <row r="246" s="2" customFormat="1">
      <c r="A246" s="40"/>
      <c r="B246" s="41"/>
      <c r="C246" s="42"/>
      <c r="D246" s="219" t="s">
        <v>185</v>
      </c>
      <c r="E246" s="42"/>
      <c r="F246" s="220" t="s">
        <v>529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185</v>
      </c>
      <c r="AU246" s="19" t="s">
        <v>80</v>
      </c>
    </row>
    <row r="247" s="2" customFormat="1" ht="16.5" customHeight="1">
      <c r="A247" s="40"/>
      <c r="B247" s="41"/>
      <c r="C247" s="206" t="s">
        <v>530</v>
      </c>
      <c r="D247" s="206" t="s">
        <v>128</v>
      </c>
      <c r="E247" s="207" t="s">
        <v>531</v>
      </c>
      <c r="F247" s="208" t="s">
        <v>532</v>
      </c>
      <c r="G247" s="209" t="s">
        <v>225</v>
      </c>
      <c r="H247" s="210">
        <v>140</v>
      </c>
      <c r="I247" s="211"/>
      <c r="J247" s="212">
        <f>ROUND(I247*H247,2)</f>
        <v>0</v>
      </c>
      <c r="K247" s="208" t="s">
        <v>183</v>
      </c>
      <c r="L247" s="46"/>
      <c r="M247" s="213" t="s">
        <v>19</v>
      </c>
      <c r="N247" s="214" t="s">
        <v>42</v>
      </c>
      <c r="O247" s="86"/>
      <c r="P247" s="215">
        <f>O247*H247</f>
        <v>0</v>
      </c>
      <c r="Q247" s="215">
        <v>0.00016000000000000001</v>
      </c>
      <c r="R247" s="215">
        <f>Q247*H247</f>
        <v>0.022400000000000003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294</v>
      </c>
      <c r="AT247" s="217" t="s">
        <v>128</v>
      </c>
      <c r="AU247" s="217" t="s">
        <v>80</v>
      </c>
      <c r="AY247" s="19" t="s">
        <v>125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78</v>
      </c>
      <c r="BK247" s="218">
        <f>ROUND(I247*H247,2)</f>
        <v>0</v>
      </c>
      <c r="BL247" s="19" t="s">
        <v>294</v>
      </c>
      <c r="BM247" s="217" t="s">
        <v>533</v>
      </c>
    </row>
    <row r="248" s="2" customFormat="1">
      <c r="A248" s="40"/>
      <c r="B248" s="41"/>
      <c r="C248" s="42"/>
      <c r="D248" s="219" t="s">
        <v>185</v>
      </c>
      <c r="E248" s="42"/>
      <c r="F248" s="220" t="s">
        <v>534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185</v>
      </c>
      <c r="AU248" s="19" t="s">
        <v>80</v>
      </c>
    </row>
    <row r="249" s="2" customFormat="1" ht="21.75" customHeight="1">
      <c r="A249" s="40"/>
      <c r="B249" s="41"/>
      <c r="C249" s="206" t="s">
        <v>535</v>
      </c>
      <c r="D249" s="206" t="s">
        <v>128</v>
      </c>
      <c r="E249" s="207" t="s">
        <v>536</v>
      </c>
      <c r="F249" s="208" t="s">
        <v>537</v>
      </c>
      <c r="G249" s="209" t="s">
        <v>163</v>
      </c>
      <c r="H249" s="210">
        <v>1400</v>
      </c>
      <c r="I249" s="211"/>
      <c r="J249" s="212">
        <f>ROUND(I249*H249,2)</f>
        <v>0</v>
      </c>
      <c r="K249" s="208" t="s">
        <v>183</v>
      </c>
      <c r="L249" s="46"/>
      <c r="M249" s="213" t="s">
        <v>19</v>
      </c>
      <c r="N249" s="214" t="s">
        <v>42</v>
      </c>
      <c r="O249" s="86"/>
      <c r="P249" s="215">
        <f>O249*H249</f>
        <v>0</v>
      </c>
      <c r="Q249" s="215">
        <v>1.0000000000000001E-05</v>
      </c>
      <c r="R249" s="215">
        <f>Q249*H249</f>
        <v>0.014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294</v>
      </c>
      <c r="AT249" s="217" t="s">
        <v>128</v>
      </c>
      <c r="AU249" s="217" t="s">
        <v>80</v>
      </c>
      <c r="AY249" s="19" t="s">
        <v>125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78</v>
      </c>
      <c r="BK249" s="218">
        <f>ROUND(I249*H249,2)</f>
        <v>0</v>
      </c>
      <c r="BL249" s="19" t="s">
        <v>294</v>
      </c>
      <c r="BM249" s="217" t="s">
        <v>538</v>
      </c>
    </row>
    <row r="250" s="2" customFormat="1">
      <c r="A250" s="40"/>
      <c r="B250" s="41"/>
      <c r="C250" s="42"/>
      <c r="D250" s="219" t="s">
        <v>185</v>
      </c>
      <c r="E250" s="42"/>
      <c r="F250" s="220" t="s">
        <v>539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185</v>
      </c>
      <c r="AU250" s="19" t="s">
        <v>80</v>
      </c>
    </row>
    <row r="251" s="13" customFormat="1">
      <c r="A251" s="13"/>
      <c r="B251" s="229"/>
      <c r="C251" s="230"/>
      <c r="D251" s="231" t="s">
        <v>221</v>
      </c>
      <c r="E251" s="232" t="s">
        <v>19</v>
      </c>
      <c r="F251" s="233" t="s">
        <v>540</v>
      </c>
      <c r="G251" s="230"/>
      <c r="H251" s="234">
        <v>1400</v>
      </c>
      <c r="I251" s="235"/>
      <c r="J251" s="230"/>
      <c r="K251" s="230"/>
      <c r="L251" s="236"/>
      <c r="M251" s="237"/>
      <c r="N251" s="238"/>
      <c r="O251" s="238"/>
      <c r="P251" s="238"/>
      <c r="Q251" s="238"/>
      <c r="R251" s="238"/>
      <c r="S251" s="238"/>
      <c r="T251" s="23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0" t="s">
        <v>221</v>
      </c>
      <c r="AU251" s="240" t="s">
        <v>80</v>
      </c>
      <c r="AV251" s="13" t="s">
        <v>80</v>
      </c>
      <c r="AW251" s="13" t="s">
        <v>32</v>
      </c>
      <c r="AX251" s="13" t="s">
        <v>78</v>
      </c>
      <c r="AY251" s="240" t="s">
        <v>125</v>
      </c>
    </row>
    <row r="252" s="2" customFormat="1" ht="24.15" customHeight="1">
      <c r="A252" s="40"/>
      <c r="B252" s="41"/>
      <c r="C252" s="206" t="s">
        <v>541</v>
      </c>
      <c r="D252" s="206" t="s">
        <v>128</v>
      </c>
      <c r="E252" s="207" t="s">
        <v>542</v>
      </c>
      <c r="F252" s="208" t="s">
        <v>543</v>
      </c>
      <c r="G252" s="209" t="s">
        <v>544</v>
      </c>
      <c r="H252" s="273"/>
      <c r="I252" s="211"/>
      <c r="J252" s="212">
        <f>ROUND(I252*H252,2)</f>
        <v>0</v>
      </c>
      <c r="K252" s="208" t="s">
        <v>183</v>
      </c>
      <c r="L252" s="46"/>
      <c r="M252" s="213" t="s">
        <v>19</v>
      </c>
      <c r="N252" s="214" t="s">
        <v>42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143</v>
      </c>
      <c r="AT252" s="217" t="s">
        <v>128</v>
      </c>
      <c r="AU252" s="217" t="s">
        <v>80</v>
      </c>
      <c r="AY252" s="19" t="s">
        <v>125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78</v>
      </c>
      <c r="BK252" s="218">
        <f>ROUND(I252*H252,2)</f>
        <v>0</v>
      </c>
      <c r="BL252" s="19" t="s">
        <v>143</v>
      </c>
      <c r="BM252" s="217" t="s">
        <v>545</v>
      </c>
    </row>
    <row r="253" s="2" customFormat="1">
      <c r="A253" s="40"/>
      <c r="B253" s="41"/>
      <c r="C253" s="42"/>
      <c r="D253" s="219" t="s">
        <v>185</v>
      </c>
      <c r="E253" s="42"/>
      <c r="F253" s="220" t="s">
        <v>546</v>
      </c>
      <c r="G253" s="42"/>
      <c r="H253" s="42"/>
      <c r="I253" s="221"/>
      <c r="J253" s="42"/>
      <c r="K253" s="42"/>
      <c r="L253" s="46"/>
      <c r="M253" s="274"/>
      <c r="N253" s="275"/>
      <c r="O253" s="226"/>
      <c r="P253" s="226"/>
      <c r="Q253" s="226"/>
      <c r="R253" s="226"/>
      <c r="S253" s="226"/>
      <c r="T253" s="276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185</v>
      </c>
      <c r="AU253" s="19" t="s">
        <v>80</v>
      </c>
    </row>
    <row r="254" s="2" customFormat="1" ht="6.96" customHeight="1">
      <c r="A254" s="40"/>
      <c r="B254" s="61"/>
      <c r="C254" s="62"/>
      <c r="D254" s="62"/>
      <c r="E254" s="62"/>
      <c r="F254" s="62"/>
      <c r="G254" s="62"/>
      <c r="H254" s="62"/>
      <c r="I254" s="62"/>
      <c r="J254" s="62"/>
      <c r="K254" s="62"/>
      <c r="L254" s="46"/>
      <c r="M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</row>
  </sheetData>
  <sheetProtection sheet="1" autoFilter="0" formatColumns="0" formatRows="0" objects="1" scenarios="1" spinCount="100000" saltValue="4QppDGsmjqFaozvHDbWbp3V4XWD9khTQbixoVGd+U7/+2ZowcXlXxfRytf8f3C3j12jgzoQzkJufw1LNs74F/g==" hashValue="u+CH7BThYTJMpAK99STgvZ8AQRUn4I/UUfhVLJn8LQhQbNb1RfXt7I/dyRTkBkBh1jVHUWSF1L8e9s+P2EXosw==" algorithmName="SHA-512" password="80EB"/>
  <autoFilter ref="C89:K253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5_01/113107335"/>
    <hyperlink ref="F96" r:id="rId2" display="https://podminky.urs.cz/item/CS_URS_2025_01/113154538"/>
    <hyperlink ref="F99" r:id="rId3" display="https://podminky.urs.cz/item/CS_URS_2025_01/113202111"/>
    <hyperlink ref="F101" r:id="rId4" display="https://podminky.urs.cz/item/CS_URS_2025_01/121151103"/>
    <hyperlink ref="F103" r:id="rId5" display="https://podminky.urs.cz/item/CS_URS_2025_01/122251105"/>
    <hyperlink ref="F107" r:id="rId6" display="https://podminky.urs.cz/item/CS_URS_2025_01/132251104"/>
    <hyperlink ref="F114" r:id="rId7" display="https://podminky.urs.cz/item/CS_URS_2025_01/139001101"/>
    <hyperlink ref="F116" r:id="rId8" display="https://podminky.urs.cz/item/CS_URS_2025_01/162751117"/>
    <hyperlink ref="F119" r:id="rId9" display="https://podminky.urs.cz/item/CS_URS_2025_01/162751119"/>
    <hyperlink ref="F122" r:id="rId10" display="https://podminky.urs.cz/item/CS_URS_2025_01/171251201"/>
    <hyperlink ref="F124" r:id="rId11" display="https://podminky.urs.cz/item/CS_URS_2025_01/171201231"/>
    <hyperlink ref="F127" r:id="rId12" display="https://podminky.urs.cz/item/CS_URS_2025_01/175151101"/>
    <hyperlink ref="F133" r:id="rId13" display="https://podminky.urs.cz/item/CS_URS_2025_01/174151101"/>
    <hyperlink ref="F137" r:id="rId14" display="https://podminky.urs.cz/item/CS_URS_2025_01/181951112"/>
    <hyperlink ref="F141" r:id="rId15" display="https://podminky.urs.cz/item/CS_URS_2025_01/181351003"/>
    <hyperlink ref="F143" r:id="rId16" display="https://podminky.urs.cz/item/CS_URS_2025_01/181411131"/>
    <hyperlink ref="F147" r:id="rId17" display="https://podminky.urs.cz/item/CS_URS_2025_01/183403153"/>
    <hyperlink ref="F150" r:id="rId18" display="https://podminky.urs.cz/item/CS_URS_2025_01/211971121"/>
    <hyperlink ref="F155" r:id="rId19" display="https://podminky.urs.cz/item/CS_URS_2025_01/212532111"/>
    <hyperlink ref="F158" r:id="rId20" display="https://podminky.urs.cz/item/CS_URS_2025_01/212755214"/>
    <hyperlink ref="F160" r:id="rId21" display="https://podminky.urs.cz/item/CS_URS_2025_01/211531111"/>
    <hyperlink ref="F164" r:id="rId22" display="https://podminky.urs.cz/item/CS_URS_2025_01/451572111"/>
    <hyperlink ref="F169" r:id="rId23" display="https://podminky.urs.cz/item/CS_URS_2025_01/564851111"/>
    <hyperlink ref="F177" r:id="rId24" display="https://podminky.urs.cz/item/CS_URS_2025_01/573111115"/>
    <hyperlink ref="F179" r:id="rId25" display="https://podminky.urs.cz/item/CS_URS_2025_01/565155111"/>
    <hyperlink ref="F181" r:id="rId26" display="https://podminky.urs.cz/item/CS_URS_2025_01/573231112"/>
    <hyperlink ref="F183" r:id="rId27" display="https://podminky.urs.cz/item/CS_URS_2025_01/577144131"/>
    <hyperlink ref="F186" r:id="rId28" display="https://podminky.urs.cz/item/CS_URS_2025_01/899132121"/>
    <hyperlink ref="F188" r:id="rId29" display="https://podminky.urs.cz/item/CS_URS_2025_01/899132212"/>
    <hyperlink ref="F190" r:id="rId30" display="https://podminky.urs.cz/item/CS_URS_2025_01/899132213"/>
    <hyperlink ref="F192" r:id="rId31" display="https://podminky.urs.cz/item/CS_URS_2025_01/899133211"/>
    <hyperlink ref="F197" r:id="rId32" display="https://podminky.urs.cz/item/CS_URS_2025_01/916241213"/>
    <hyperlink ref="F214" r:id="rId33" display="https://podminky.urs.cz/item/CS_URS_2025_01/914511112"/>
    <hyperlink ref="F217" r:id="rId34" display="https://podminky.urs.cz/item/CS_URS_2025_01/914111111"/>
    <hyperlink ref="F221" r:id="rId35" display="https://podminky.urs.cz/item/CS_URS_2025_01/915611111"/>
    <hyperlink ref="F223" r:id="rId36" display="https://podminky.urs.cz/item/CS_URS_2025_01/915121121"/>
    <hyperlink ref="F225" r:id="rId37" display="https://podminky.urs.cz/item/CS_URS_2025_01/915221121"/>
    <hyperlink ref="F228" r:id="rId38" display="https://podminky.urs.cz/item/CS_URS_2025_01/997013501"/>
    <hyperlink ref="F230" r:id="rId39" display="https://podminky.urs.cz/item/CS_URS_2025_01/997013509"/>
    <hyperlink ref="F233" r:id="rId40" display="https://podminky.urs.cz/item/CS_URS_2025_01/997221861"/>
    <hyperlink ref="F235" r:id="rId41" display="https://podminky.urs.cz/item/CS_URS_2025_01/997221862"/>
    <hyperlink ref="F237" r:id="rId42" display="https://podminky.urs.cz/item/CS_URS_2025_01/997221875"/>
    <hyperlink ref="F239" r:id="rId43" display="https://podminky.urs.cz/item/CS_URS_2025_01/997013869"/>
    <hyperlink ref="F242" r:id="rId44" display="https://podminky.urs.cz/item/CS_URS_2025_01/998225111"/>
    <hyperlink ref="F246" r:id="rId45" display="https://podminky.urs.cz/item/CS_URS_2025_01/711161222"/>
    <hyperlink ref="F248" r:id="rId46" display="https://podminky.urs.cz/item/CS_URS_2025_01/711161383"/>
    <hyperlink ref="F250" r:id="rId47" display="https://podminky.urs.cz/item/CS_URS_2025_01/711161391"/>
    <hyperlink ref="F253" r:id="rId48" display="https://podminky.urs.cz/item/CS_URS_2025_01/99871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Jáchymov - oprava ulice Mathesiova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547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29. 5. 2025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22</v>
      </c>
      <c r="F15" s="40"/>
      <c r="G15" s="40"/>
      <c r="H15" s="40"/>
      <c r="I15" s="134" t="s">
        <v>27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31</v>
      </c>
      <c r="F21" s="40"/>
      <c r="G21" s="40"/>
      <c r="H21" s="40"/>
      <c r="I21" s="134" t="s">
        <v>27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ROUND((SUM(BE88:BE201)),  2)</f>
        <v>0</v>
      </c>
      <c r="G33" s="40"/>
      <c r="H33" s="40"/>
      <c r="I33" s="150">
        <v>0.20999999999999999</v>
      </c>
      <c r="J33" s="149">
        <f>ROUND(((SUM(BE88:BE201))*I33),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ROUND((SUM(BF88:BF201)),  2)</f>
        <v>0</v>
      </c>
      <c r="G34" s="40"/>
      <c r="H34" s="40"/>
      <c r="I34" s="150">
        <v>0.12</v>
      </c>
      <c r="J34" s="149">
        <f>ROUND(((SUM(BF88:BF201))*I34),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ROUND((SUM(BG88:BG201)),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ROUND((SUM(BH88:BH201)),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ROUND((SUM(BI88:BI201)),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Jáchymov - oprava ulice Mathesiova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101.2 - Oprava ulice Mathesiova - Chodník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Město Jáchymov</v>
      </c>
      <c r="G52" s="42"/>
      <c r="H52" s="42"/>
      <c r="I52" s="34" t="s">
        <v>23</v>
      </c>
      <c r="J52" s="74" t="str">
        <f>IF(J12="","",J12)</f>
        <v>29. 5. 2025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Jáchymov</v>
      </c>
      <c r="G54" s="42"/>
      <c r="H54" s="42"/>
      <c r="I54" s="34" t="s">
        <v>30</v>
      </c>
      <c r="J54" s="38" t="str">
        <f>E21</f>
        <v>Ing. Jiří Oboznenko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100</v>
      </c>
      <c r="D57" s="164"/>
      <c r="E57" s="164"/>
      <c r="F57" s="164"/>
      <c r="G57" s="164"/>
      <c r="H57" s="164"/>
      <c r="I57" s="164"/>
      <c r="J57" s="165" t="s">
        <v>101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102</v>
      </c>
    </row>
    <row r="60" s="9" customFormat="1" ht="24.96" customHeight="1">
      <c r="A60" s="9"/>
      <c r="B60" s="167"/>
      <c r="C60" s="168"/>
      <c r="D60" s="169" t="s">
        <v>198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199</v>
      </c>
      <c r="E61" s="176"/>
      <c r="F61" s="176"/>
      <c r="G61" s="176"/>
      <c r="H61" s="176"/>
      <c r="I61" s="176"/>
      <c r="J61" s="177">
        <f>J90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548</v>
      </c>
      <c r="E62" s="176"/>
      <c r="F62" s="176"/>
      <c r="G62" s="176"/>
      <c r="H62" s="176"/>
      <c r="I62" s="176"/>
      <c r="J62" s="177">
        <f>J127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202</v>
      </c>
      <c r="E63" s="176"/>
      <c r="F63" s="176"/>
      <c r="G63" s="176"/>
      <c r="H63" s="176"/>
      <c r="I63" s="176"/>
      <c r="J63" s="177">
        <f>J129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549</v>
      </c>
      <c r="E64" s="176"/>
      <c r="F64" s="176"/>
      <c r="G64" s="176"/>
      <c r="H64" s="176"/>
      <c r="I64" s="176"/>
      <c r="J64" s="177">
        <f>J170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203</v>
      </c>
      <c r="E65" s="176"/>
      <c r="F65" s="176"/>
      <c r="G65" s="176"/>
      <c r="H65" s="176"/>
      <c r="I65" s="176"/>
      <c r="J65" s="177">
        <f>J182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204</v>
      </c>
      <c r="E66" s="176"/>
      <c r="F66" s="176"/>
      <c r="G66" s="176"/>
      <c r="H66" s="176"/>
      <c r="I66" s="176"/>
      <c r="J66" s="177">
        <f>J185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205</v>
      </c>
      <c r="E67" s="176"/>
      <c r="F67" s="176"/>
      <c r="G67" s="176"/>
      <c r="H67" s="176"/>
      <c r="I67" s="176"/>
      <c r="J67" s="177">
        <f>J187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206</v>
      </c>
      <c r="E68" s="176"/>
      <c r="F68" s="176"/>
      <c r="G68" s="176"/>
      <c r="H68" s="176"/>
      <c r="I68" s="176"/>
      <c r="J68" s="177">
        <f>J199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110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2" t="str">
        <f>E7</f>
        <v>Jáchymov - oprava ulice Mathesiova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97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SO 101.2 - Oprava ulice Mathesiova - Chodník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>Město Jáchymov</v>
      </c>
      <c r="G82" s="42"/>
      <c r="H82" s="42"/>
      <c r="I82" s="34" t="s">
        <v>23</v>
      </c>
      <c r="J82" s="74" t="str">
        <f>IF(J12="","",J12)</f>
        <v>29. 5. 2025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E15</f>
        <v>Město Jáchymov</v>
      </c>
      <c r="G84" s="42"/>
      <c r="H84" s="42"/>
      <c r="I84" s="34" t="s">
        <v>30</v>
      </c>
      <c r="J84" s="38" t="str">
        <f>E21</f>
        <v>Ing. Jiří Oboznenko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28</v>
      </c>
      <c r="D85" s="42"/>
      <c r="E85" s="42"/>
      <c r="F85" s="29" t="str">
        <f>IF(E18="","",E18)</f>
        <v>Vyplň údaj</v>
      </c>
      <c r="G85" s="42"/>
      <c r="H85" s="42"/>
      <c r="I85" s="34" t="s">
        <v>33</v>
      </c>
      <c r="J85" s="38" t="str">
        <f>E24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111</v>
      </c>
      <c r="D87" s="182" t="s">
        <v>56</v>
      </c>
      <c r="E87" s="182" t="s">
        <v>52</v>
      </c>
      <c r="F87" s="182" t="s">
        <v>53</v>
      </c>
      <c r="G87" s="182" t="s">
        <v>112</v>
      </c>
      <c r="H87" s="182" t="s">
        <v>113</v>
      </c>
      <c r="I87" s="182" t="s">
        <v>114</v>
      </c>
      <c r="J87" s="182" t="s">
        <v>101</v>
      </c>
      <c r="K87" s="183" t="s">
        <v>115</v>
      </c>
      <c r="L87" s="184"/>
      <c r="M87" s="94" t="s">
        <v>19</v>
      </c>
      <c r="N87" s="95" t="s">
        <v>41</v>
      </c>
      <c r="O87" s="95" t="s">
        <v>116</v>
      </c>
      <c r="P87" s="95" t="s">
        <v>117</v>
      </c>
      <c r="Q87" s="95" t="s">
        <v>118</v>
      </c>
      <c r="R87" s="95" t="s">
        <v>119</v>
      </c>
      <c r="S87" s="95" t="s">
        <v>120</v>
      </c>
      <c r="T87" s="96" t="s">
        <v>121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122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</f>
        <v>0</v>
      </c>
      <c r="Q88" s="98"/>
      <c r="R88" s="187">
        <f>R89</f>
        <v>146.42318000000003</v>
      </c>
      <c r="S88" s="98"/>
      <c r="T88" s="188">
        <f>T89</f>
        <v>117.562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70</v>
      </c>
      <c r="AU88" s="19" t="s">
        <v>102</v>
      </c>
      <c r="BK88" s="189">
        <f>BK89</f>
        <v>0</v>
      </c>
    </row>
    <row r="89" s="12" customFormat="1" ht="25.92" customHeight="1">
      <c r="A89" s="12"/>
      <c r="B89" s="190"/>
      <c r="C89" s="191"/>
      <c r="D89" s="192" t="s">
        <v>70</v>
      </c>
      <c r="E89" s="193" t="s">
        <v>209</v>
      </c>
      <c r="F89" s="193" t="s">
        <v>210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P90+P127+P129+P170+P182+P185+P187+P199</f>
        <v>0</v>
      </c>
      <c r="Q89" s="198"/>
      <c r="R89" s="199">
        <f>R90+R127+R129+R170+R182+R185+R187+R199</f>
        <v>146.42318000000003</v>
      </c>
      <c r="S89" s="198"/>
      <c r="T89" s="200">
        <f>T90+T127+T129+T170+T182+T185+T187+T199</f>
        <v>117.562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78</v>
      </c>
      <c r="AT89" s="202" t="s">
        <v>70</v>
      </c>
      <c r="AU89" s="202" t="s">
        <v>71</v>
      </c>
      <c r="AY89" s="201" t="s">
        <v>125</v>
      </c>
      <c r="BK89" s="203">
        <f>BK90+BK127+BK129+BK170+BK182+BK185+BK187+BK199</f>
        <v>0</v>
      </c>
    </row>
    <row r="90" s="12" customFormat="1" ht="22.8" customHeight="1">
      <c r="A90" s="12"/>
      <c r="B90" s="190"/>
      <c r="C90" s="191"/>
      <c r="D90" s="192" t="s">
        <v>70</v>
      </c>
      <c r="E90" s="204" t="s">
        <v>78</v>
      </c>
      <c r="F90" s="204" t="s">
        <v>211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SUM(P91:P126)</f>
        <v>0</v>
      </c>
      <c r="Q90" s="198"/>
      <c r="R90" s="199">
        <f>SUM(R91:R126)</f>
        <v>0.01383</v>
      </c>
      <c r="S90" s="198"/>
      <c r="T90" s="200">
        <f>SUM(T91:T126)</f>
        <v>116.762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78</v>
      </c>
      <c r="AT90" s="202" t="s">
        <v>70</v>
      </c>
      <c r="AU90" s="202" t="s">
        <v>78</v>
      </c>
      <c r="AY90" s="201" t="s">
        <v>125</v>
      </c>
      <c r="BK90" s="203">
        <f>SUM(BK91:BK126)</f>
        <v>0</v>
      </c>
    </row>
    <row r="91" s="2" customFormat="1" ht="33" customHeight="1">
      <c r="A91" s="40"/>
      <c r="B91" s="41"/>
      <c r="C91" s="206" t="s">
        <v>78</v>
      </c>
      <c r="D91" s="206" t="s">
        <v>128</v>
      </c>
      <c r="E91" s="207" t="s">
        <v>550</v>
      </c>
      <c r="F91" s="208" t="s">
        <v>551</v>
      </c>
      <c r="G91" s="209" t="s">
        <v>214</v>
      </c>
      <c r="H91" s="210">
        <v>12</v>
      </c>
      <c r="I91" s="211"/>
      <c r="J91" s="212">
        <f>ROUND(I91*H91,2)</f>
        <v>0</v>
      </c>
      <c r="K91" s="208" t="s">
        <v>183</v>
      </c>
      <c r="L91" s="46"/>
      <c r="M91" s="213" t="s">
        <v>19</v>
      </c>
      <c r="N91" s="214" t="s">
        <v>42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0.28100000000000003</v>
      </c>
      <c r="T91" s="216">
        <f>S91*H91</f>
        <v>3.3720000000000003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143</v>
      </c>
      <c r="AT91" s="217" t="s">
        <v>128</v>
      </c>
      <c r="AU91" s="217" t="s">
        <v>80</v>
      </c>
      <c r="AY91" s="19" t="s">
        <v>125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78</v>
      </c>
      <c r="BK91" s="218">
        <f>ROUND(I91*H91,2)</f>
        <v>0</v>
      </c>
      <c r="BL91" s="19" t="s">
        <v>143</v>
      </c>
      <c r="BM91" s="217" t="s">
        <v>552</v>
      </c>
    </row>
    <row r="92" s="2" customFormat="1">
      <c r="A92" s="40"/>
      <c r="B92" s="41"/>
      <c r="C92" s="42"/>
      <c r="D92" s="219" t="s">
        <v>185</v>
      </c>
      <c r="E92" s="42"/>
      <c r="F92" s="220" t="s">
        <v>553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185</v>
      </c>
      <c r="AU92" s="19" t="s">
        <v>80</v>
      </c>
    </row>
    <row r="93" s="14" customFormat="1">
      <c r="A93" s="14"/>
      <c r="B93" s="241"/>
      <c r="C93" s="242"/>
      <c r="D93" s="231" t="s">
        <v>221</v>
      </c>
      <c r="E93" s="243" t="s">
        <v>19</v>
      </c>
      <c r="F93" s="244" t="s">
        <v>554</v>
      </c>
      <c r="G93" s="242"/>
      <c r="H93" s="243" t="s">
        <v>19</v>
      </c>
      <c r="I93" s="245"/>
      <c r="J93" s="242"/>
      <c r="K93" s="242"/>
      <c r="L93" s="246"/>
      <c r="M93" s="247"/>
      <c r="N93" s="248"/>
      <c r="O93" s="248"/>
      <c r="P93" s="248"/>
      <c r="Q93" s="248"/>
      <c r="R93" s="248"/>
      <c r="S93" s="248"/>
      <c r="T93" s="249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0" t="s">
        <v>221</v>
      </c>
      <c r="AU93" s="250" t="s">
        <v>80</v>
      </c>
      <c r="AV93" s="14" t="s">
        <v>78</v>
      </c>
      <c r="AW93" s="14" t="s">
        <v>32</v>
      </c>
      <c r="AX93" s="14" t="s">
        <v>71</v>
      </c>
      <c r="AY93" s="250" t="s">
        <v>125</v>
      </c>
    </row>
    <row r="94" s="13" customFormat="1">
      <c r="A94" s="13"/>
      <c r="B94" s="229"/>
      <c r="C94" s="230"/>
      <c r="D94" s="231" t="s">
        <v>221</v>
      </c>
      <c r="E94" s="232" t="s">
        <v>19</v>
      </c>
      <c r="F94" s="233" t="s">
        <v>8</v>
      </c>
      <c r="G94" s="230"/>
      <c r="H94" s="234">
        <v>12</v>
      </c>
      <c r="I94" s="235"/>
      <c r="J94" s="230"/>
      <c r="K94" s="230"/>
      <c r="L94" s="236"/>
      <c r="M94" s="237"/>
      <c r="N94" s="238"/>
      <c r="O94" s="238"/>
      <c r="P94" s="238"/>
      <c r="Q94" s="238"/>
      <c r="R94" s="238"/>
      <c r="S94" s="238"/>
      <c r="T94" s="239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0" t="s">
        <v>221</v>
      </c>
      <c r="AU94" s="240" t="s">
        <v>80</v>
      </c>
      <c r="AV94" s="13" t="s">
        <v>80</v>
      </c>
      <c r="AW94" s="13" t="s">
        <v>32</v>
      </c>
      <c r="AX94" s="13" t="s">
        <v>78</v>
      </c>
      <c r="AY94" s="240" t="s">
        <v>125</v>
      </c>
    </row>
    <row r="95" s="2" customFormat="1" ht="33" customHeight="1">
      <c r="A95" s="40"/>
      <c r="B95" s="41"/>
      <c r="C95" s="206" t="s">
        <v>80</v>
      </c>
      <c r="D95" s="206" t="s">
        <v>128</v>
      </c>
      <c r="E95" s="207" t="s">
        <v>555</v>
      </c>
      <c r="F95" s="208" t="s">
        <v>556</v>
      </c>
      <c r="G95" s="209" t="s">
        <v>214</v>
      </c>
      <c r="H95" s="210">
        <v>23</v>
      </c>
      <c r="I95" s="211"/>
      <c r="J95" s="212">
        <f>ROUND(I95*H95,2)</f>
        <v>0</v>
      </c>
      <c r="K95" s="208" t="s">
        <v>183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0.32000000000000001</v>
      </c>
      <c r="T95" s="216">
        <f>S95*H95</f>
        <v>7.3600000000000003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143</v>
      </c>
      <c r="AT95" s="217" t="s">
        <v>128</v>
      </c>
      <c r="AU95" s="217" t="s">
        <v>80</v>
      </c>
      <c r="AY95" s="19" t="s">
        <v>125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78</v>
      </c>
      <c r="BK95" s="218">
        <f>ROUND(I95*H95,2)</f>
        <v>0</v>
      </c>
      <c r="BL95" s="19" t="s">
        <v>143</v>
      </c>
      <c r="BM95" s="217" t="s">
        <v>557</v>
      </c>
    </row>
    <row r="96" s="2" customFormat="1">
      <c r="A96" s="40"/>
      <c r="B96" s="41"/>
      <c r="C96" s="42"/>
      <c r="D96" s="219" t="s">
        <v>185</v>
      </c>
      <c r="E96" s="42"/>
      <c r="F96" s="220" t="s">
        <v>558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185</v>
      </c>
      <c r="AU96" s="19" t="s">
        <v>80</v>
      </c>
    </row>
    <row r="97" s="14" customFormat="1">
      <c r="A97" s="14"/>
      <c r="B97" s="241"/>
      <c r="C97" s="242"/>
      <c r="D97" s="231" t="s">
        <v>221</v>
      </c>
      <c r="E97" s="243" t="s">
        <v>19</v>
      </c>
      <c r="F97" s="244" t="s">
        <v>554</v>
      </c>
      <c r="G97" s="242"/>
      <c r="H97" s="243" t="s">
        <v>19</v>
      </c>
      <c r="I97" s="245"/>
      <c r="J97" s="242"/>
      <c r="K97" s="242"/>
      <c r="L97" s="246"/>
      <c r="M97" s="247"/>
      <c r="N97" s="248"/>
      <c r="O97" s="248"/>
      <c r="P97" s="248"/>
      <c r="Q97" s="248"/>
      <c r="R97" s="248"/>
      <c r="S97" s="248"/>
      <c r="T97" s="249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0" t="s">
        <v>221</v>
      </c>
      <c r="AU97" s="250" t="s">
        <v>80</v>
      </c>
      <c r="AV97" s="14" t="s">
        <v>78</v>
      </c>
      <c r="AW97" s="14" t="s">
        <v>32</v>
      </c>
      <c r="AX97" s="14" t="s">
        <v>71</v>
      </c>
      <c r="AY97" s="250" t="s">
        <v>125</v>
      </c>
    </row>
    <row r="98" s="13" customFormat="1">
      <c r="A98" s="13"/>
      <c r="B98" s="229"/>
      <c r="C98" s="230"/>
      <c r="D98" s="231" t="s">
        <v>221</v>
      </c>
      <c r="E98" s="232" t="s">
        <v>19</v>
      </c>
      <c r="F98" s="233" t="s">
        <v>332</v>
      </c>
      <c r="G98" s="230"/>
      <c r="H98" s="234">
        <v>23</v>
      </c>
      <c r="I98" s="235"/>
      <c r="J98" s="230"/>
      <c r="K98" s="230"/>
      <c r="L98" s="236"/>
      <c r="M98" s="237"/>
      <c r="N98" s="238"/>
      <c r="O98" s="238"/>
      <c r="P98" s="238"/>
      <c r="Q98" s="238"/>
      <c r="R98" s="238"/>
      <c r="S98" s="238"/>
      <c r="T98" s="239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0" t="s">
        <v>221</v>
      </c>
      <c r="AU98" s="240" t="s">
        <v>80</v>
      </c>
      <c r="AV98" s="13" t="s">
        <v>80</v>
      </c>
      <c r="AW98" s="13" t="s">
        <v>32</v>
      </c>
      <c r="AX98" s="13" t="s">
        <v>78</v>
      </c>
      <c r="AY98" s="240" t="s">
        <v>125</v>
      </c>
    </row>
    <row r="99" s="2" customFormat="1" ht="24.15" customHeight="1">
      <c r="A99" s="40"/>
      <c r="B99" s="41"/>
      <c r="C99" s="206" t="s">
        <v>137</v>
      </c>
      <c r="D99" s="206" t="s">
        <v>128</v>
      </c>
      <c r="E99" s="207" t="s">
        <v>217</v>
      </c>
      <c r="F99" s="208" t="s">
        <v>218</v>
      </c>
      <c r="G99" s="209" t="s">
        <v>214</v>
      </c>
      <c r="H99" s="210">
        <v>461</v>
      </c>
      <c r="I99" s="211"/>
      <c r="J99" s="212">
        <f>ROUND(I99*H99,2)</f>
        <v>0</v>
      </c>
      <c r="K99" s="208" t="s">
        <v>183</v>
      </c>
      <c r="L99" s="46"/>
      <c r="M99" s="213" t="s">
        <v>19</v>
      </c>
      <c r="N99" s="214" t="s">
        <v>42</v>
      </c>
      <c r="O99" s="86"/>
      <c r="P99" s="215">
        <f>O99*H99</f>
        <v>0</v>
      </c>
      <c r="Q99" s="215">
        <v>3.0000000000000001E-05</v>
      </c>
      <c r="R99" s="215">
        <f>Q99*H99</f>
        <v>0.01383</v>
      </c>
      <c r="S99" s="215">
        <v>0.23000000000000001</v>
      </c>
      <c r="T99" s="216">
        <f>S99*H99</f>
        <v>106.03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143</v>
      </c>
      <c r="AT99" s="217" t="s">
        <v>128</v>
      </c>
      <c r="AU99" s="217" t="s">
        <v>80</v>
      </c>
      <c r="AY99" s="19" t="s">
        <v>125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78</v>
      </c>
      <c r="BK99" s="218">
        <f>ROUND(I99*H99,2)</f>
        <v>0</v>
      </c>
      <c r="BL99" s="19" t="s">
        <v>143</v>
      </c>
      <c r="BM99" s="217" t="s">
        <v>219</v>
      </c>
    </row>
    <row r="100" s="2" customFormat="1">
      <c r="A100" s="40"/>
      <c r="B100" s="41"/>
      <c r="C100" s="42"/>
      <c r="D100" s="219" t="s">
        <v>185</v>
      </c>
      <c r="E100" s="42"/>
      <c r="F100" s="220" t="s">
        <v>220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185</v>
      </c>
      <c r="AU100" s="19" t="s">
        <v>80</v>
      </c>
    </row>
    <row r="101" s="2" customFormat="1" ht="21.75" customHeight="1">
      <c r="A101" s="40"/>
      <c r="B101" s="41"/>
      <c r="C101" s="206" t="s">
        <v>143</v>
      </c>
      <c r="D101" s="206" t="s">
        <v>128</v>
      </c>
      <c r="E101" s="207" t="s">
        <v>232</v>
      </c>
      <c r="F101" s="208" t="s">
        <v>233</v>
      </c>
      <c r="G101" s="209" t="s">
        <v>234</v>
      </c>
      <c r="H101" s="210">
        <v>161.34999999999999</v>
      </c>
      <c r="I101" s="211"/>
      <c r="J101" s="212">
        <f>ROUND(I101*H101,2)</f>
        <v>0</v>
      </c>
      <c r="K101" s="208" t="s">
        <v>183</v>
      </c>
      <c r="L101" s="46"/>
      <c r="M101" s="213" t="s">
        <v>19</v>
      </c>
      <c r="N101" s="214" t="s">
        <v>42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143</v>
      </c>
      <c r="AT101" s="217" t="s">
        <v>128</v>
      </c>
      <c r="AU101" s="217" t="s">
        <v>80</v>
      </c>
      <c r="AY101" s="19" t="s">
        <v>125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78</v>
      </c>
      <c r="BK101" s="218">
        <f>ROUND(I101*H101,2)</f>
        <v>0</v>
      </c>
      <c r="BL101" s="19" t="s">
        <v>143</v>
      </c>
      <c r="BM101" s="217" t="s">
        <v>235</v>
      </c>
    </row>
    <row r="102" s="2" customFormat="1">
      <c r="A102" s="40"/>
      <c r="B102" s="41"/>
      <c r="C102" s="42"/>
      <c r="D102" s="219" t="s">
        <v>185</v>
      </c>
      <c r="E102" s="42"/>
      <c r="F102" s="220" t="s">
        <v>236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185</v>
      </c>
      <c r="AU102" s="19" t="s">
        <v>80</v>
      </c>
    </row>
    <row r="103" s="14" customFormat="1">
      <c r="A103" s="14"/>
      <c r="B103" s="241"/>
      <c r="C103" s="242"/>
      <c r="D103" s="231" t="s">
        <v>221</v>
      </c>
      <c r="E103" s="243" t="s">
        <v>19</v>
      </c>
      <c r="F103" s="244" t="s">
        <v>237</v>
      </c>
      <c r="G103" s="242"/>
      <c r="H103" s="243" t="s">
        <v>19</v>
      </c>
      <c r="I103" s="245"/>
      <c r="J103" s="242"/>
      <c r="K103" s="242"/>
      <c r="L103" s="246"/>
      <c r="M103" s="247"/>
      <c r="N103" s="248"/>
      <c r="O103" s="248"/>
      <c r="P103" s="248"/>
      <c r="Q103" s="248"/>
      <c r="R103" s="248"/>
      <c r="S103" s="248"/>
      <c r="T103" s="249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0" t="s">
        <v>221</v>
      </c>
      <c r="AU103" s="250" t="s">
        <v>80</v>
      </c>
      <c r="AV103" s="14" t="s">
        <v>78</v>
      </c>
      <c r="AW103" s="14" t="s">
        <v>32</v>
      </c>
      <c r="AX103" s="14" t="s">
        <v>71</v>
      </c>
      <c r="AY103" s="250" t="s">
        <v>125</v>
      </c>
    </row>
    <row r="104" s="13" customFormat="1">
      <c r="A104" s="13"/>
      <c r="B104" s="229"/>
      <c r="C104" s="230"/>
      <c r="D104" s="231" t="s">
        <v>221</v>
      </c>
      <c r="E104" s="232" t="s">
        <v>19</v>
      </c>
      <c r="F104" s="233" t="s">
        <v>559</v>
      </c>
      <c r="G104" s="230"/>
      <c r="H104" s="234">
        <v>161.34999999999999</v>
      </c>
      <c r="I104" s="235"/>
      <c r="J104" s="230"/>
      <c r="K104" s="230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221</v>
      </c>
      <c r="AU104" s="240" t="s">
        <v>80</v>
      </c>
      <c r="AV104" s="13" t="s">
        <v>80</v>
      </c>
      <c r="AW104" s="13" t="s">
        <v>32</v>
      </c>
      <c r="AX104" s="13" t="s">
        <v>78</v>
      </c>
      <c r="AY104" s="240" t="s">
        <v>125</v>
      </c>
    </row>
    <row r="105" s="2" customFormat="1" ht="37.8" customHeight="1">
      <c r="A105" s="40"/>
      <c r="B105" s="41"/>
      <c r="C105" s="206" t="s">
        <v>124</v>
      </c>
      <c r="D105" s="206" t="s">
        <v>128</v>
      </c>
      <c r="E105" s="207" t="s">
        <v>252</v>
      </c>
      <c r="F105" s="208" t="s">
        <v>253</v>
      </c>
      <c r="G105" s="209" t="s">
        <v>234</v>
      </c>
      <c r="H105" s="210">
        <v>161.34999999999999</v>
      </c>
      <c r="I105" s="211"/>
      <c r="J105" s="212">
        <f>ROUND(I105*H105,2)</f>
        <v>0</v>
      </c>
      <c r="K105" s="208" t="s">
        <v>183</v>
      </c>
      <c r="L105" s="46"/>
      <c r="M105" s="213" t="s">
        <v>19</v>
      </c>
      <c r="N105" s="214" t="s">
        <v>42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143</v>
      </c>
      <c r="AT105" s="217" t="s">
        <v>128</v>
      </c>
      <c r="AU105" s="217" t="s">
        <v>80</v>
      </c>
      <c r="AY105" s="19" t="s">
        <v>125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78</v>
      </c>
      <c r="BK105" s="218">
        <f>ROUND(I105*H105,2)</f>
        <v>0</v>
      </c>
      <c r="BL105" s="19" t="s">
        <v>143</v>
      </c>
      <c r="BM105" s="217" t="s">
        <v>254</v>
      </c>
    </row>
    <row r="106" s="2" customFormat="1">
      <c r="A106" s="40"/>
      <c r="B106" s="41"/>
      <c r="C106" s="42"/>
      <c r="D106" s="219" t="s">
        <v>185</v>
      </c>
      <c r="E106" s="42"/>
      <c r="F106" s="220" t="s">
        <v>255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185</v>
      </c>
      <c r="AU106" s="19" t="s">
        <v>80</v>
      </c>
    </row>
    <row r="107" s="13" customFormat="1">
      <c r="A107" s="13"/>
      <c r="B107" s="229"/>
      <c r="C107" s="230"/>
      <c r="D107" s="231" t="s">
        <v>221</v>
      </c>
      <c r="E107" s="232" t="s">
        <v>19</v>
      </c>
      <c r="F107" s="233" t="s">
        <v>560</v>
      </c>
      <c r="G107" s="230"/>
      <c r="H107" s="234">
        <v>161.34999999999999</v>
      </c>
      <c r="I107" s="235"/>
      <c r="J107" s="230"/>
      <c r="K107" s="230"/>
      <c r="L107" s="236"/>
      <c r="M107" s="237"/>
      <c r="N107" s="238"/>
      <c r="O107" s="238"/>
      <c r="P107" s="238"/>
      <c r="Q107" s="238"/>
      <c r="R107" s="238"/>
      <c r="S107" s="238"/>
      <c r="T107" s="23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0" t="s">
        <v>221</v>
      </c>
      <c r="AU107" s="240" t="s">
        <v>80</v>
      </c>
      <c r="AV107" s="13" t="s">
        <v>80</v>
      </c>
      <c r="AW107" s="13" t="s">
        <v>32</v>
      </c>
      <c r="AX107" s="13" t="s">
        <v>78</v>
      </c>
      <c r="AY107" s="240" t="s">
        <v>125</v>
      </c>
    </row>
    <row r="108" s="2" customFormat="1" ht="37.8" customHeight="1">
      <c r="A108" s="40"/>
      <c r="B108" s="41"/>
      <c r="C108" s="206" t="s">
        <v>150</v>
      </c>
      <c r="D108" s="206" t="s">
        <v>128</v>
      </c>
      <c r="E108" s="207" t="s">
        <v>257</v>
      </c>
      <c r="F108" s="208" t="s">
        <v>258</v>
      </c>
      <c r="G108" s="209" t="s">
        <v>234</v>
      </c>
      <c r="H108" s="210">
        <v>1129.4500000000001</v>
      </c>
      <c r="I108" s="211"/>
      <c r="J108" s="212">
        <f>ROUND(I108*H108,2)</f>
        <v>0</v>
      </c>
      <c r="K108" s="208" t="s">
        <v>183</v>
      </c>
      <c r="L108" s="46"/>
      <c r="M108" s="213" t="s">
        <v>19</v>
      </c>
      <c r="N108" s="214" t="s">
        <v>42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143</v>
      </c>
      <c r="AT108" s="217" t="s">
        <v>128</v>
      </c>
      <c r="AU108" s="217" t="s">
        <v>80</v>
      </c>
      <c r="AY108" s="19" t="s">
        <v>125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78</v>
      </c>
      <c r="BK108" s="218">
        <f>ROUND(I108*H108,2)</f>
        <v>0</v>
      </c>
      <c r="BL108" s="19" t="s">
        <v>143</v>
      </c>
      <c r="BM108" s="217" t="s">
        <v>259</v>
      </c>
    </row>
    <row r="109" s="2" customFormat="1">
      <c r="A109" s="40"/>
      <c r="B109" s="41"/>
      <c r="C109" s="42"/>
      <c r="D109" s="219" t="s">
        <v>185</v>
      </c>
      <c r="E109" s="42"/>
      <c r="F109" s="220" t="s">
        <v>260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185</v>
      </c>
      <c r="AU109" s="19" t="s">
        <v>80</v>
      </c>
    </row>
    <row r="110" s="13" customFormat="1">
      <c r="A110" s="13"/>
      <c r="B110" s="229"/>
      <c r="C110" s="230"/>
      <c r="D110" s="231" t="s">
        <v>221</v>
      </c>
      <c r="E110" s="232" t="s">
        <v>19</v>
      </c>
      <c r="F110" s="233" t="s">
        <v>561</v>
      </c>
      <c r="G110" s="230"/>
      <c r="H110" s="234">
        <v>1129.4500000000001</v>
      </c>
      <c r="I110" s="235"/>
      <c r="J110" s="230"/>
      <c r="K110" s="230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221</v>
      </c>
      <c r="AU110" s="240" t="s">
        <v>80</v>
      </c>
      <c r="AV110" s="13" t="s">
        <v>80</v>
      </c>
      <c r="AW110" s="13" t="s">
        <v>32</v>
      </c>
      <c r="AX110" s="13" t="s">
        <v>78</v>
      </c>
      <c r="AY110" s="240" t="s">
        <v>125</v>
      </c>
    </row>
    <row r="111" s="2" customFormat="1" ht="24.15" customHeight="1">
      <c r="A111" s="40"/>
      <c r="B111" s="41"/>
      <c r="C111" s="206" t="s">
        <v>154</v>
      </c>
      <c r="D111" s="206" t="s">
        <v>128</v>
      </c>
      <c r="E111" s="207" t="s">
        <v>262</v>
      </c>
      <c r="F111" s="208" t="s">
        <v>263</v>
      </c>
      <c r="G111" s="209" t="s">
        <v>234</v>
      </c>
      <c r="H111" s="210">
        <v>161.34999999999999</v>
      </c>
      <c r="I111" s="211"/>
      <c r="J111" s="212">
        <f>ROUND(I111*H111,2)</f>
        <v>0</v>
      </c>
      <c r="K111" s="208" t="s">
        <v>183</v>
      </c>
      <c r="L111" s="46"/>
      <c r="M111" s="213" t="s">
        <v>19</v>
      </c>
      <c r="N111" s="214" t="s">
        <v>42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143</v>
      </c>
      <c r="AT111" s="217" t="s">
        <v>128</v>
      </c>
      <c r="AU111" s="217" t="s">
        <v>80</v>
      </c>
      <c r="AY111" s="19" t="s">
        <v>125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78</v>
      </c>
      <c r="BK111" s="218">
        <f>ROUND(I111*H111,2)</f>
        <v>0</v>
      </c>
      <c r="BL111" s="19" t="s">
        <v>143</v>
      </c>
      <c r="BM111" s="217" t="s">
        <v>264</v>
      </c>
    </row>
    <row r="112" s="2" customFormat="1">
      <c r="A112" s="40"/>
      <c r="B112" s="41"/>
      <c r="C112" s="42"/>
      <c r="D112" s="219" t="s">
        <v>185</v>
      </c>
      <c r="E112" s="42"/>
      <c r="F112" s="220" t="s">
        <v>265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185</v>
      </c>
      <c r="AU112" s="19" t="s">
        <v>80</v>
      </c>
    </row>
    <row r="113" s="2" customFormat="1" ht="24.15" customHeight="1">
      <c r="A113" s="40"/>
      <c r="B113" s="41"/>
      <c r="C113" s="206" t="s">
        <v>160</v>
      </c>
      <c r="D113" s="206" t="s">
        <v>128</v>
      </c>
      <c r="E113" s="207" t="s">
        <v>266</v>
      </c>
      <c r="F113" s="208" t="s">
        <v>267</v>
      </c>
      <c r="G113" s="209" t="s">
        <v>268</v>
      </c>
      <c r="H113" s="210">
        <v>290.43000000000001</v>
      </c>
      <c r="I113" s="211"/>
      <c r="J113" s="212">
        <f>ROUND(I113*H113,2)</f>
        <v>0</v>
      </c>
      <c r="K113" s="208" t="s">
        <v>183</v>
      </c>
      <c r="L113" s="46"/>
      <c r="M113" s="213" t="s">
        <v>19</v>
      </c>
      <c r="N113" s="214" t="s">
        <v>42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143</v>
      </c>
      <c r="AT113" s="217" t="s">
        <v>128</v>
      </c>
      <c r="AU113" s="217" t="s">
        <v>80</v>
      </c>
      <c r="AY113" s="19" t="s">
        <v>125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78</v>
      </c>
      <c r="BK113" s="218">
        <f>ROUND(I113*H113,2)</f>
        <v>0</v>
      </c>
      <c r="BL113" s="19" t="s">
        <v>143</v>
      </c>
      <c r="BM113" s="217" t="s">
        <v>269</v>
      </c>
    </row>
    <row r="114" s="2" customFormat="1">
      <c r="A114" s="40"/>
      <c r="B114" s="41"/>
      <c r="C114" s="42"/>
      <c r="D114" s="219" t="s">
        <v>185</v>
      </c>
      <c r="E114" s="42"/>
      <c r="F114" s="220" t="s">
        <v>270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185</v>
      </c>
      <c r="AU114" s="19" t="s">
        <v>80</v>
      </c>
    </row>
    <row r="115" s="13" customFormat="1">
      <c r="A115" s="13"/>
      <c r="B115" s="229"/>
      <c r="C115" s="230"/>
      <c r="D115" s="231" t="s">
        <v>221</v>
      </c>
      <c r="E115" s="232" t="s">
        <v>19</v>
      </c>
      <c r="F115" s="233" t="s">
        <v>562</v>
      </c>
      <c r="G115" s="230"/>
      <c r="H115" s="234">
        <v>290.43000000000001</v>
      </c>
      <c r="I115" s="235"/>
      <c r="J115" s="230"/>
      <c r="K115" s="230"/>
      <c r="L115" s="236"/>
      <c r="M115" s="237"/>
      <c r="N115" s="238"/>
      <c r="O115" s="238"/>
      <c r="P115" s="238"/>
      <c r="Q115" s="238"/>
      <c r="R115" s="238"/>
      <c r="S115" s="238"/>
      <c r="T115" s="23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0" t="s">
        <v>221</v>
      </c>
      <c r="AU115" s="240" t="s">
        <v>80</v>
      </c>
      <c r="AV115" s="13" t="s">
        <v>80</v>
      </c>
      <c r="AW115" s="13" t="s">
        <v>32</v>
      </c>
      <c r="AX115" s="13" t="s">
        <v>78</v>
      </c>
      <c r="AY115" s="240" t="s">
        <v>125</v>
      </c>
    </row>
    <row r="116" s="2" customFormat="1" ht="21.75" customHeight="1">
      <c r="A116" s="40"/>
      <c r="B116" s="41"/>
      <c r="C116" s="206" t="s">
        <v>165</v>
      </c>
      <c r="D116" s="206" t="s">
        <v>128</v>
      </c>
      <c r="E116" s="207" t="s">
        <v>288</v>
      </c>
      <c r="F116" s="208" t="s">
        <v>289</v>
      </c>
      <c r="G116" s="209" t="s">
        <v>214</v>
      </c>
      <c r="H116" s="210">
        <v>461</v>
      </c>
      <c r="I116" s="211"/>
      <c r="J116" s="212">
        <f>ROUND(I116*H116,2)</f>
        <v>0</v>
      </c>
      <c r="K116" s="208" t="s">
        <v>183</v>
      </c>
      <c r="L116" s="46"/>
      <c r="M116" s="213" t="s">
        <v>19</v>
      </c>
      <c r="N116" s="214" t="s">
        <v>42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143</v>
      </c>
      <c r="AT116" s="217" t="s">
        <v>128</v>
      </c>
      <c r="AU116" s="217" t="s">
        <v>80</v>
      </c>
      <c r="AY116" s="19" t="s">
        <v>125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78</v>
      </c>
      <c r="BK116" s="218">
        <f>ROUND(I116*H116,2)</f>
        <v>0</v>
      </c>
      <c r="BL116" s="19" t="s">
        <v>143</v>
      </c>
      <c r="BM116" s="217" t="s">
        <v>290</v>
      </c>
    </row>
    <row r="117" s="2" customFormat="1">
      <c r="A117" s="40"/>
      <c r="B117" s="41"/>
      <c r="C117" s="42"/>
      <c r="D117" s="219" t="s">
        <v>185</v>
      </c>
      <c r="E117" s="42"/>
      <c r="F117" s="220" t="s">
        <v>291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185</v>
      </c>
      <c r="AU117" s="19" t="s">
        <v>80</v>
      </c>
    </row>
    <row r="118" s="14" customFormat="1">
      <c r="A118" s="14"/>
      <c r="B118" s="241"/>
      <c r="C118" s="242"/>
      <c r="D118" s="231" t="s">
        <v>221</v>
      </c>
      <c r="E118" s="243" t="s">
        <v>19</v>
      </c>
      <c r="F118" s="244" t="s">
        <v>563</v>
      </c>
      <c r="G118" s="242"/>
      <c r="H118" s="243" t="s">
        <v>19</v>
      </c>
      <c r="I118" s="245"/>
      <c r="J118" s="242"/>
      <c r="K118" s="242"/>
      <c r="L118" s="246"/>
      <c r="M118" s="247"/>
      <c r="N118" s="248"/>
      <c r="O118" s="248"/>
      <c r="P118" s="248"/>
      <c r="Q118" s="248"/>
      <c r="R118" s="248"/>
      <c r="S118" s="248"/>
      <c r="T118" s="24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0" t="s">
        <v>221</v>
      </c>
      <c r="AU118" s="250" t="s">
        <v>80</v>
      </c>
      <c r="AV118" s="14" t="s">
        <v>78</v>
      </c>
      <c r="AW118" s="14" t="s">
        <v>32</v>
      </c>
      <c r="AX118" s="14" t="s">
        <v>71</v>
      </c>
      <c r="AY118" s="250" t="s">
        <v>125</v>
      </c>
    </row>
    <row r="119" s="13" customFormat="1">
      <c r="A119" s="13"/>
      <c r="B119" s="229"/>
      <c r="C119" s="230"/>
      <c r="D119" s="231" t="s">
        <v>221</v>
      </c>
      <c r="E119" s="232" t="s">
        <v>19</v>
      </c>
      <c r="F119" s="233" t="s">
        <v>175</v>
      </c>
      <c r="G119" s="230"/>
      <c r="H119" s="234">
        <v>11</v>
      </c>
      <c r="I119" s="235"/>
      <c r="J119" s="230"/>
      <c r="K119" s="230"/>
      <c r="L119" s="236"/>
      <c r="M119" s="237"/>
      <c r="N119" s="238"/>
      <c r="O119" s="238"/>
      <c r="P119" s="238"/>
      <c r="Q119" s="238"/>
      <c r="R119" s="238"/>
      <c r="S119" s="238"/>
      <c r="T119" s="23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0" t="s">
        <v>221</v>
      </c>
      <c r="AU119" s="240" t="s">
        <v>80</v>
      </c>
      <c r="AV119" s="13" t="s">
        <v>80</v>
      </c>
      <c r="AW119" s="13" t="s">
        <v>32</v>
      </c>
      <c r="AX119" s="13" t="s">
        <v>71</v>
      </c>
      <c r="AY119" s="240" t="s">
        <v>125</v>
      </c>
    </row>
    <row r="120" s="14" customFormat="1">
      <c r="A120" s="14"/>
      <c r="B120" s="241"/>
      <c r="C120" s="242"/>
      <c r="D120" s="231" t="s">
        <v>221</v>
      </c>
      <c r="E120" s="243" t="s">
        <v>19</v>
      </c>
      <c r="F120" s="244" t="s">
        <v>564</v>
      </c>
      <c r="G120" s="242"/>
      <c r="H120" s="243" t="s">
        <v>19</v>
      </c>
      <c r="I120" s="245"/>
      <c r="J120" s="242"/>
      <c r="K120" s="242"/>
      <c r="L120" s="246"/>
      <c r="M120" s="247"/>
      <c r="N120" s="248"/>
      <c r="O120" s="248"/>
      <c r="P120" s="248"/>
      <c r="Q120" s="248"/>
      <c r="R120" s="248"/>
      <c r="S120" s="248"/>
      <c r="T120" s="249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0" t="s">
        <v>221</v>
      </c>
      <c r="AU120" s="250" t="s">
        <v>80</v>
      </c>
      <c r="AV120" s="14" t="s">
        <v>78</v>
      </c>
      <c r="AW120" s="14" t="s">
        <v>32</v>
      </c>
      <c r="AX120" s="14" t="s">
        <v>71</v>
      </c>
      <c r="AY120" s="250" t="s">
        <v>125</v>
      </c>
    </row>
    <row r="121" s="13" customFormat="1">
      <c r="A121" s="13"/>
      <c r="B121" s="229"/>
      <c r="C121" s="230"/>
      <c r="D121" s="231" t="s">
        <v>221</v>
      </c>
      <c r="E121" s="232" t="s">
        <v>19</v>
      </c>
      <c r="F121" s="233" t="s">
        <v>175</v>
      </c>
      <c r="G121" s="230"/>
      <c r="H121" s="234">
        <v>11</v>
      </c>
      <c r="I121" s="235"/>
      <c r="J121" s="230"/>
      <c r="K121" s="230"/>
      <c r="L121" s="236"/>
      <c r="M121" s="237"/>
      <c r="N121" s="238"/>
      <c r="O121" s="238"/>
      <c r="P121" s="238"/>
      <c r="Q121" s="238"/>
      <c r="R121" s="238"/>
      <c r="S121" s="238"/>
      <c r="T121" s="239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0" t="s">
        <v>221</v>
      </c>
      <c r="AU121" s="240" t="s">
        <v>80</v>
      </c>
      <c r="AV121" s="13" t="s">
        <v>80</v>
      </c>
      <c r="AW121" s="13" t="s">
        <v>32</v>
      </c>
      <c r="AX121" s="13" t="s">
        <v>71</v>
      </c>
      <c r="AY121" s="240" t="s">
        <v>125</v>
      </c>
    </row>
    <row r="122" s="14" customFormat="1">
      <c r="A122" s="14"/>
      <c r="B122" s="241"/>
      <c r="C122" s="242"/>
      <c r="D122" s="231" t="s">
        <v>221</v>
      </c>
      <c r="E122" s="243" t="s">
        <v>19</v>
      </c>
      <c r="F122" s="244" t="s">
        <v>565</v>
      </c>
      <c r="G122" s="242"/>
      <c r="H122" s="243" t="s">
        <v>19</v>
      </c>
      <c r="I122" s="245"/>
      <c r="J122" s="242"/>
      <c r="K122" s="242"/>
      <c r="L122" s="246"/>
      <c r="M122" s="247"/>
      <c r="N122" s="248"/>
      <c r="O122" s="248"/>
      <c r="P122" s="248"/>
      <c r="Q122" s="248"/>
      <c r="R122" s="248"/>
      <c r="S122" s="248"/>
      <c r="T122" s="249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0" t="s">
        <v>221</v>
      </c>
      <c r="AU122" s="250" t="s">
        <v>80</v>
      </c>
      <c r="AV122" s="14" t="s">
        <v>78</v>
      </c>
      <c r="AW122" s="14" t="s">
        <v>32</v>
      </c>
      <c r="AX122" s="14" t="s">
        <v>71</v>
      </c>
      <c r="AY122" s="250" t="s">
        <v>125</v>
      </c>
    </row>
    <row r="123" s="13" customFormat="1">
      <c r="A123" s="13"/>
      <c r="B123" s="229"/>
      <c r="C123" s="230"/>
      <c r="D123" s="231" t="s">
        <v>221</v>
      </c>
      <c r="E123" s="232" t="s">
        <v>19</v>
      </c>
      <c r="F123" s="233" t="s">
        <v>175</v>
      </c>
      <c r="G123" s="230"/>
      <c r="H123" s="234">
        <v>11</v>
      </c>
      <c r="I123" s="235"/>
      <c r="J123" s="230"/>
      <c r="K123" s="230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221</v>
      </c>
      <c r="AU123" s="240" t="s">
        <v>80</v>
      </c>
      <c r="AV123" s="13" t="s">
        <v>80</v>
      </c>
      <c r="AW123" s="13" t="s">
        <v>32</v>
      </c>
      <c r="AX123" s="13" t="s">
        <v>71</v>
      </c>
      <c r="AY123" s="240" t="s">
        <v>125</v>
      </c>
    </row>
    <row r="124" s="14" customFormat="1">
      <c r="A124" s="14"/>
      <c r="B124" s="241"/>
      <c r="C124" s="242"/>
      <c r="D124" s="231" t="s">
        <v>221</v>
      </c>
      <c r="E124" s="243" t="s">
        <v>19</v>
      </c>
      <c r="F124" s="244" t="s">
        <v>566</v>
      </c>
      <c r="G124" s="242"/>
      <c r="H124" s="243" t="s">
        <v>19</v>
      </c>
      <c r="I124" s="245"/>
      <c r="J124" s="242"/>
      <c r="K124" s="242"/>
      <c r="L124" s="246"/>
      <c r="M124" s="247"/>
      <c r="N124" s="248"/>
      <c r="O124" s="248"/>
      <c r="P124" s="248"/>
      <c r="Q124" s="248"/>
      <c r="R124" s="248"/>
      <c r="S124" s="248"/>
      <c r="T124" s="24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0" t="s">
        <v>221</v>
      </c>
      <c r="AU124" s="250" t="s">
        <v>80</v>
      </c>
      <c r="AV124" s="14" t="s">
        <v>78</v>
      </c>
      <c r="AW124" s="14" t="s">
        <v>32</v>
      </c>
      <c r="AX124" s="14" t="s">
        <v>71</v>
      </c>
      <c r="AY124" s="250" t="s">
        <v>125</v>
      </c>
    </row>
    <row r="125" s="13" customFormat="1">
      <c r="A125" s="13"/>
      <c r="B125" s="229"/>
      <c r="C125" s="230"/>
      <c r="D125" s="231" t="s">
        <v>221</v>
      </c>
      <c r="E125" s="232" t="s">
        <v>19</v>
      </c>
      <c r="F125" s="233" t="s">
        <v>567</v>
      </c>
      <c r="G125" s="230"/>
      <c r="H125" s="234">
        <v>428</v>
      </c>
      <c r="I125" s="235"/>
      <c r="J125" s="230"/>
      <c r="K125" s="230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221</v>
      </c>
      <c r="AU125" s="240" t="s">
        <v>80</v>
      </c>
      <c r="AV125" s="13" t="s">
        <v>80</v>
      </c>
      <c r="AW125" s="13" t="s">
        <v>32</v>
      </c>
      <c r="AX125" s="13" t="s">
        <v>71</v>
      </c>
      <c r="AY125" s="240" t="s">
        <v>125</v>
      </c>
    </row>
    <row r="126" s="15" customFormat="1">
      <c r="A126" s="15"/>
      <c r="B126" s="251"/>
      <c r="C126" s="252"/>
      <c r="D126" s="231" t="s">
        <v>221</v>
      </c>
      <c r="E126" s="253" t="s">
        <v>19</v>
      </c>
      <c r="F126" s="254" t="s">
        <v>247</v>
      </c>
      <c r="G126" s="252"/>
      <c r="H126" s="255">
        <v>461</v>
      </c>
      <c r="I126" s="256"/>
      <c r="J126" s="252"/>
      <c r="K126" s="252"/>
      <c r="L126" s="257"/>
      <c r="M126" s="258"/>
      <c r="N126" s="259"/>
      <c r="O126" s="259"/>
      <c r="P126" s="259"/>
      <c r="Q126" s="259"/>
      <c r="R126" s="259"/>
      <c r="S126" s="259"/>
      <c r="T126" s="260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1" t="s">
        <v>221</v>
      </c>
      <c r="AU126" s="261" t="s">
        <v>80</v>
      </c>
      <c r="AV126" s="15" t="s">
        <v>143</v>
      </c>
      <c r="AW126" s="15" t="s">
        <v>32</v>
      </c>
      <c r="AX126" s="15" t="s">
        <v>78</v>
      </c>
      <c r="AY126" s="261" t="s">
        <v>125</v>
      </c>
    </row>
    <row r="127" s="12" customFormat="1" ht="22.8" customHeight="1">
      <c r="A127" s="12"/>
      <c r="B127" s="190"/>
      <c r="C127" s="191"/>
      <c r="D127" s="192" t="s">
        <v>70</v>
      </c>
      <c r="E127" s="204" t="s">
        <v>137</v>
      </c>
      <c r="F127" s="204" t="s">
        <v>568</v>
      </c>
      <c r="G127" s="191"/>
      <c r="H127" s="191"/>
      <c r="I127" s="194"/>
      <c r="J127" s="205">
        <f>BK127</f>
        <v>0</v>
      </c>
      <c r="K127" s="191"/>
      <c r="L127" s="196"/>
      <c r="M127" s="197"/>
      <c r="N127" s="198"/>
      <c r="O127" s="198"/>
      <c r="P127" s="199">
        <f>P128</f>
        <v>0</v>
      </c>
      <c r="Q127" s="198"/>
      <c r="R127" s="199">
        <f>R128</f>
        <v>0</v>
      </c>
      <c r="S127" s="198"/>
      <c r="T127" s="200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1" t="s">
        <v>78</v>
      </c>
      <c r="AT127" s="202" t="s">
        <v>70</v>
      </c>
      <c r="AU127" s="202" t="s">
        <v>78</v>
      </c>
      <c r="AY127" s="201" t="s">
        <v>125</v>
      </c>
      <c r="BK127" s="203">
        <f>BK128</f>
        <v>0</v>
      </c>
    </row>
    <row r="128" s="2" customFormat="1" ht="24.15" customHeight="1">
      <c r="A128" s="40"/>
      <c r="B128" s="41"/>
      <c r="C128" s="206" t="s">
        <v>169</v>
      </c>
      <c r="D128" s="206" t="s">
        <v>128</v>
      </c>
      <c r="E128" s="207" t="s">
        <v>569</v>
      </c>
      <c r="F128" s="208" t="s">
        <v>570</v>
      </c>
      <c r="G128" s="209" t="s">
        <v>214</v>
      </c>
      <c r="H128" s="210">
        <v>4</v>
      </c>
      <c r="I128" s="211"/>
      <c r="J128" s="212">
        <f>ROUND(I128*H128,2)</f>
        <v>0</v>
      </c>
      <c r="K128" s="208" t="s">
        <v>19</v>
      </c>
      <c r="L128" s="46"/>
      <c r="M128" s="213" t="s">
        <v>19</v>
      </c>
      <c r="N128" s="214" t="s">
        <v>42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143</v>
      </c>
      <c r="AT128" s="217" t="s">
        <v>128</v>
      </c>
      <c r="AU128" s="217" t="s">
        <v>80</v>
      </c>
      <c r="AY128" s="19" t="s">
        <v>125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78</v>
      </c>
      <c r="BK128" s="218">
        <f>ROUND(I128*H128,2)</f>
        <v>0</v>
      </c>
      <c r="BL128" s="19" t="s">
        <v>143</v>
      </c>
      <c r="BM128" s="217" t="s">
        <v>571</v>
      </c>
    </row>
    <row r="129" s="12" customFormat="1" ht="22.8" customHeight="1">
      <c r="A129" s="12"/>
      <c r="B129" s="190"/>
      <c r="C129" s="191"/>
      <c r="D129" s="192" t="s">
        <v>70</v>
      </c>
      <c r="E129" s="204" t="s">
        <v>124</v>
      </c>
      <c r="F129" s="204" t="s">
        <v>350</v>
      </c>
      <c r="G129" s="191"/>
      <c r="H129" s="191"/>
      <c r="I129" s="194"/>
      <c r="J129" s="205">
        <f>BK129</f>
        <v>0</v>
      </c>
      <c r="K129" s="191"/>
      <c r="L129" s="196"/>
      <c r="M129" s="197"/>
      <c r="N129" s="198"/>
      <c r="O129" s="198"/>
      <c r="P129" s="199">
        <f>SUM(P130:P169)</f>
        <v>0</v>
      </c>
      <c r="Q129" s="198"/>
      <c r="R129" s="199">
        <f>SUM(R130:R169)</f>
        <v>140.16319000000001</v>
      </c>
      <c r="S129" s="198"/>
      <c r="T129" s="200">
        <f>SUM(T130:T169)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1" t="s">
        <v>78</v>
      </c>
      <c r="AT129" s="202" t="s">
        <v>70</v>
      </c>
      <c r="AU129" s="202" t="s">
        <v>78</v>
      </c>
      <c r="AY129" s="201" t="s">
        <v>125</v>
      </c>
      <c r="BK129" s="203">
        <f>SUM(BK130:BK169)</f>
        <v>0</v>
      </c>
    </row>
    <row r="130" s="2" customFormat="1" ht="21.75" customHeight="1">
      <c r="A130" s="40"/>
      <c r="B130" s="41"/>
      <c r="C130" s="206" t="s">
        <v>175</v>
      </c>
      <c r="D130" s="206" t="s">
        <v>128</v>
      </c>
      <c r="E130" s="207" t="s">
        <v>572</v>
      </c>
      <c r="F130" s="208" t="s">
        <v>573</v>
      </c>
      <c r="G130" s="209" t="s">
        <v>214</v>
      </c>
      <c r="H130" s="210">
        <v>461</v>
      </c>
      <c r="I130" s="211"/>
      <c r="J130" s="212">
        <f>ROUND(I130*H130,2)</f>
        <v>0</v>
      </c>
      <c r="K130" s="208" t="s">
        <v>183</v>
      </c>
      <c r="L130" s="46"/>
      <c r="M130" s="213" t="s">
        <v>19</v>
      </c>
      <c r="N130" s="214" t="s">
        <v>42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143</v>
      </c>
      <c r="AT130" s="217" t="s">
        <v>128</v>
      </c>
      <c r="AU130" s="217" t="s">
        <v>80</v>
      </c>
      <c r="AY130" s="19" t="s">
        <v>125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78</v>
      </c>
      <c r="BK130" s="218">
        <f>ROUND(I130*H130,2)</f>
        <v>0</v>
      </c>
      <c r="BL130" s="19" t="s">
        <v>143</v>
      </c>
      <c r="BM130" s="217" t="s">
        <v>574</v>
      </c>
    </row>
    <row r="131" s="2" customFormat="1">
      <c r="A131" s="40"/>
      <c r="B131" s="41"/>
      <c r="C131" s="42"/>
      <c r="D131" s="219" t="s">
        <v>185</v>
      </c>
      <c r="E131" s="42"/>
      <c r="F131" s="220" t="s">
        <v>575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185</v>
      </c>
      <c r="AU131" s="19" t="s">
        <v>80</v>
      </c>
    </row>
    <row r="132" s="14" customFormat="1">
      <c r="A132" s="14"/>
      <c r="B132" s="241"/>
      <c r="C132" s="242"/>
      <c r="D132" s="231" t="s">
        <v>221</v>
      </c>
      <c r="E132" s="243" t="s">
        <v>19</v>
      </c>
      <c r="F132" s="244" t="s">
        <v>563</v>
      </c>
      <c r="G132" s="242"/>
      <c r="H132" s="243" t="s">
        <v>19</v>
      </c>
      <c r="I132" s="245"/>
      <c r="J132" s="242"/>
      <c r="K132" s="242"/>
      <c r="L132" s="246"/>
      <c r="M132" s="247"/>
      <c r="N132" s="248"/>
      <c r="O132" s="248"/>
      <c r="P132" s="248"/>
      <c r="Q132" s="248"/>
      <c r="R132" s="248"/>
      <c r="S132" s="248"/>
      <c r="T132" s="24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0" t="s">
        <v>221</v>
      </c>
      <c r="AU132" s="250" t="s">
        <v>80</v>
      </c>
      <c r="AV132" s="14" t="s">
        <v>78</v>
      </c>
      <c r="AW132" s="14" t="s">
        <v>32</v>
      </c>
      <c r="AX132" s="14" t="s">
        <v>71</v>
      </c>
      <c r="AY132" s="250" t="s">
        <v>125</v>
      </c>
    </row>
    <row r="133" s="13" customFormat="1">
      <c r="A133" s="13"/>
      <c r="B133" s="229"/>
      <c r="C133" s="230"/>
      <c r="D133" s="231" t="s">
        <v>221</v>
      </c>
      <c r="E133" s="232" t="s">
        <v>19</v>
      </c>
      <c r="F133" s="233" t="s">
        <v>175</v>
      </c>
      <c r="G133" s="230"/>
      <c r="H133" s="234">
        <v>11</v>
      </c>
      <c r="I133" s="235"/>
      <c r="J133" s="230"/>
      <c r="K133" s="230"/>
      <c r="L133" s="236"/>
      <c r="M133" s="237"/>
      <c r="N133" s="238"/>
      <c r="O133" s="238"/>
      <c r="P133" s="238"/>
      <c r="Q133" s="238"/>
      <c r="R133" s="238"/>
      <c r="S133" s="238"/>
      <c r="T133" s="23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0" t="s">
        <v>221</v>
      </c>
      <c r="AU133" s="240" t="s">
        <v>80</v>
      </c>
      <c r="AV133" s="13" t="s">
        <v>80</v>
      </c>
      <c r="AW133" s="13" t="s">
        <v>32</v>
      </c>
      <c r="AX133" s="13" t="s">
        <v>71</v>
      </c>
      <c r="AY133" s="240" t="s">
        <v>125</v>
      </c>
    </row>
    <row r="134" s="14" customFormat="1">
      <c r="A134" s="14"/>
      <c r="B134" s="241"/>
      <c r="C134" s="242"/>
      <c r="D134" s="231" t="s">
        <v>221</v>
      </c>
      <c r="E134" s="243" t="s">
        <v>19</v>
      </c>
      <c r="F134" s="244" t="s">
        <v>564</v>
      </c>
      <c r="G134" s="242"/>
      <c r="H134" s="243" t="s">
        <v>19</v>
      </c>
      <c r="I134" s="245"/>
      <c r="J134" s="242"/>
      <c r="K134" s="242"/>
      <c r="L134" s="246"/>
      <c r="M134" s="247"/>
      <c r="N134" s="248"/>
      <c r="O134" s="248"/>
      <c r="P134" s="248"/>
      <c r="Q134" s="248"/>
      <c r="R134" s="248"/>
      <c r="S134" s="248"/>
      <c r="T134" s="24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0" t="s">
        <v>221</v>
      </c>
      <c r="AU134" s="250" t="s">
        <v>80</v>
      </c>
      <c r="AV134" s="14" t="s">
        <v>78</v>
      </c>
      <c r="AW134" s="14" t="s">
        <v>32</v>
      </c>
      <c r="AX134" s="14" t="s">
        <v>71</v>
      </c>
      <c r="AY134" s="250" t="s">
        <v>125</v>
      </c>
    </row>
    <row r="135" s="13" customFormat="1">
      <c r="A135" s="13"/>
      <c r="B135" s="229"/>
      <c r="C135" s="230"/>
      <c r="D135" s="231" t="s">
        <v>221</v>
      </c>
      <c r="E135" s="232" t="s">
        <v>19</v>
      </c>
      <c r="F135" s="233" t="s">
        <v>175</v>
      </c>
      <c r="G135" s="230"/>
      <c r="H135" s="234">
        <v>11</v>
      </c>
      <c r="I135" s="235"/>
      <c r="J135" s="230"/>
      <c r="K135" s="230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221</v>
      </c>
      <c r="AU135" s="240" t="s">
        <v>80</v>
      </c>
      <c r="AV135" s="13" t="s">
        <v>80</v>
      </c>
      <c r="AW135" s="13" t="s">
        <v>32</v>
      </c>
      <c r="AX135" s="13" t="s">
        <v>71</v>
      </c>
      <c r="AY135" s="240" t="s">
        <v>125</v>
      </c>
    </row>
    <row r="136" s="14" customFormat="1">
      <c r="A136" s="14"/>
      <c r="B136" s="241"/>
      <c r="C136" s="242"/>
      <c r="D136" s="231" t="s">
        <v>221</v>
      </c>
      <c r="E136" s="243" t="s">
        <v>19</v>
      </c>
      <c r="F136" s="244" t="s">
        <v>565</v>
      </c>
      <c r="G136" s="242"/>
      <c r="H136" s="243" t="s">
        <v>19</v>
      </c>
      <c r="I136" s="245"/>
      <c r="J136" s="242"/>
      <c r="K136" s="242"/>
      <c r="L136" s="246"/>
      <c r="M136" s="247"/>
      <c r="N136" s="248"/>
      <c r="O136" s="248"/>
      <c r="P136" s="248"/>
      <c r="Q136" s="248"/>
      <c r="R136" s="248"/>
      <c r="S136" s="248"/>
      <c r="T136" s="24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0" t="s">
        <v>221</v>
      </c>
      <c r="AU136" s="250" t="s">
        <v>80</v>
      </c>
      <c r="AV136" s="14" t="s">
        <v>78</v>
      </c>
      <c r="AW136" s="14" t="s">
        <v>32</v>
      </c>
      <c r="AX136" s="14" t="s">
        <v>71</v>
      </c>
      <c r="AY136" s="250" t="s">
        <v>125</v>
      </c>
    </row>
    <row r="137" s="13" customFormat="1">
      <c r="A137" s="13"/>
      <c r="B137" s="229"/>
      <c r="C137" s="230"/>
      <c r="D137" s="231" t="s">
        <v>221</v>
      </c>
      <c r="E137" s="232" t="s">
        <v>19</v>
      </c>
      <c r="F137" s="233" t="s">
        <v>175</v>
      </c>
      <c r="G137" s="230"/>
      <c r="H137" s="234">
        <v>11</v>
      </c>
      <c r="I137" s="235"/>
      <c r="J137" s="230"/>
      <c r="K137" s="230"/>
      <c r="L137" s="236"/>
      <c r="M137" s="237"/>
      <c r="N137" s="238"/>
      <c r="O137" s="238"/>
      <c r="P137" s="238"/>
      <c r="Q137" s="238"/>
      <c r="R137" s="238"/>
      <c r="S137" s="238"/>
      <c r="T137" s="23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0" t="s">
        <v>221</v>
      </c>
      <c r="AU137" s="240" t="s">
        <v>80</v>
      </c>
      <c r="AV137" s="13" t="s">
        <v>80</v>
      </c>
      <c r="AW137" s="13" t="s">
        <v>32</v>
      </c>
      <c r="AX137" s="13" t="s">
        <v>71</v>
      </c>
      <c r="AY137" s="240" t="s">
        <v>125</v>
      </c>
    </row>
    <row r="138" s="14" customFormat="1">
      <c r="A138" s="14"/>
      <c r="B138" s="241"/>
      <c r="C138" s="242"/>
      <c r="D138" s="231" t="s">
        <v>221</v>
      </c>
      <c r="E138" s="243" t="s">
        <v>19</v>
      </c>
      <c r="F138" s="244" t="s">
        <v>566</v>
      </c>
      <c r="G138" s="242"/>
      <c r="H138" s="243" t="s">
        <v>19</v>
      </c>
      <c r="I138" s="245"/>
      <c r="J138" s="242"/>
      <c r="K138" s="242"/>
      <c r="L138" s="246"/>
      <c r="M138" s="247"/>
      <c r="N138" s="248"/>
      <c r="O138" s="248"/>
      <c r="P138" s="248"/>
      <c r="Q138" s="248"/>
      <c r="R138" s="248"/>
      <c r="S138" s="248"/>
      <c r="T138" s="24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0" t="s">
        <v>221</v>
      </c>
      <c r="AU138" s="250" t="s">
        <v>80</v>
      </c>
      <c r="AV138" s="14" t="s">
        <v>78</v>
      </c>
      <c r="AW138" s="14" t="s">
        <v>32</v>
      </c>
      <c r="AX138" s="14" t="s">
        <v>71</v>
      </c>
      <c r="AY138" s="250" t="s">
        <v>125</v>
      </c>
    </row>
    <row r="139" s="13" customFormat="1">
      <c r="A139" s="13"/>
      <c r="B139" s="229"/>
      <c r="C139" s="230"/>
      <c r="D139" s="231" t="s">
        <v>221</v>
      </c>
      <c r="E139" s="232" t="s">
        <v>19</v>
      </c>
      <c r="F139" s="233" t="s">
        <v>567</v>
      </c>
      <c r="G139" s="230"/>
      <c r="H139" s="234">
        <v>428</v>
      </c>
      <c r="I139" s="235"/>
      <c r="J139" s="230"/>
      <c r="K139" s="230"/>
      <c r="L139" s="236"/>
      <c r="M139" s="237"/>
      <c r="N139" s="238"/>
      <c r="O139" s="238"/>
      <c r="P139" s="238"/>
      <c r="Q139" s="238"/>
      <c r="R139" s="238"/>
      <c r="S139" s="238"/>
      <c r="T139" s="23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0" t="s">
        <v>221</v>
      </c>
      <c r="AU139" s="240" t="s">
        <v>80</v>
      </c>
      <c r="AV139" s="13" t="s">
        <v>80</v>
      </c>
      <c r="AW139" s="13" t="s">
        <v>32</v>
      </c>
      <c r="AX139" s="13" t="s">
        <v>71</v>
      </c>
      <c r="AY139" s="240" t="s">
        <v>125</v>
      </c>
    </row>
    <row r="140" s="15" customFormat="1">
      <c r="A140" s="15"/>
      <c r="B140" s="251"/>
      <c r="C140" s="252"/>
      <c r="D140" s="231" t="s">
        <v>221</v>
      </c>
      <c r="E140" s="253" t="s">
        <v>19</v>
      </c>
      <c r="F140" s="254" t="s">
        <v>247</v>
      </c>
      <c r="G140" s="252"/>
      <c r="H140" s="255">
        <v>461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1" t="s">
        <v>221</v>
      </c>
      <c r="AU140" s="261" t="s">
        <v>80</v>
      </c>
      <c r="AV140" s="15" t="s">
        <v>143</v>
      </c>
      <c r="AW140" s="15" t="s">
        <v>32</v>
      </c>
      <c r="AX140" s="15" t="s">
        <v>78</v>
      </c>
      <c r="AY140" s="261" t="s">
        <v>125</v>
      </c>
    </row>
    <row r="141" s="2" customFormat="1" ht="33" customHeight="1">
      <c r="A141" s="40"/>
      <c r="B141" s="41"/>
      <c r="C141" s="206" t="s">
        <v>8</v>
      </c>
      <c r="D141" s="206" t="s">
        <v>128</v>
      </c>
      <c r="E141" s="207" t="s">
        <v>576</v>
      </c>
      <c r="F141" s="208" t="s">
        <v>577</v>
      </c>
      <c r="G141" s="209" t="s">
        <v>214</v>
      </c>
      <c r="H141" s="210">
        <v>34</v>
      </c>
      <c r="I141" s="211"/>
      <c r="J141" s="212">
        <f>ROUND(I141*H141,2)</f>
        <v>0</v>
      </c>
      <c r="K141" s="208" t="s">
        <v>183</v>
      </c>
      <c r="L141" s="46"/>
      <c r="M141" s="213" t="s">
        <v>19</v>
      </c>
      <c r="N141" s="214" t="s">
        <v>42</v>
      </c>
      <c r="O141" s="86"/>
      <c r="P141" s="215">
        <f>O141*H141</f>
        <v>0</v>
      </c>
      <c r="Q141" s="215">
        <v>0.1837</v>
      </c>
      <c r="R141" s="215">
        <f>Q141*H141</f>
        <v>6.2458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143</v>
      </c>
      <c r="AT141" s="217" t="s">
        <v>128</v>
      </c>
      <c r="AU141" s="217" t="s">
        <v>80</v>
      </c>
      <c r="AY141" s="19" t="s">
        <v>125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78</v>
      </c>
      <c r="BK141" s="218">
        <f>ROUND(I141*H141,2)</f>
        <v>0</v>
      </c>
      <c r="BL141" s="19" t="s">
        <v>143</v>
      </c>
      <c r="BM141" s="217" t="s">
        <v>578</v>
      </c>
    </row>
    <row r="142" s="2" customFormat="1">
      <c r="A142" s="40"/>
      <c r="B142" s="41"/>
      <c r="C142" s="42"/>
      <c r="D142" s="219" t="s">
        <v>185</v>
      </c>
      <c r="E142" s="42"/>
      <c r="F142" s="220" t="s">
        <v>579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185</v>
      </c>
      <c r="AU142" s="19" t="s">
        <v>80</v>
      </c>
    </row>
    <row r="143" s="14" customFormat="1">
      <c r="A143" s="14"/>
      <c r="B143" s="241"/>
      <c r="C143" s="242"/>
      <c r="D143" s="231" t="s">
        <v>221</v>
      </c>
      <c r="E143" s="243" t="s">
        <v>19</v>
      </c>
      <c r="F143" s="244" t="s">
        <v>580</v>
      </c>
      <c r="G143" s="242"/>
      <c r="H143" s="243" t="s">
        <v>19</v>
      </c>
      <c r="I143" s="245"/>
      <c r="J143" s="242"/>
      <c r="K143" s="242"/>
      <c r="L143" s="246"/>
      <c r="M143" s="247"/>
      <c r="N143" s="248"/>
      <c r="O143" s="248"/>
      <c r="P143" s="248"/>
      <c r="Q143" s="248"/>
      <c r="R143" s="248"/>
      <c r="S143" s="248"/>
      <c r="T143" s="24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0" t="s">
        <v>221</v>
      </c>
      <c r="AU143" s="250" t="s">
        <v>80</v>
      </c>
      <c r="AV143" s="14" t="s">
        <v>78</v>
      </c>
      <c r="AW143" s="14" t="s">
        <v>32</v>
      </c>
      <c r="AX143" s="14" t="s">
        <v>71</v>
      </c>
      <c r="AY143" s="250" t="s">
        <v>125</v>
      </c>
    </row>
    <row r="144" s="13" customFormat="1">
      <c r="A144" s="13"/>
      <c r="B144" s="229"/>
      <c r="C144" s="230"/>
      <c r="D144" s="231" t="s">
        <v>221</v>
      </c>
      <c r="E144" s="232" t="s">
        <v>19</v>
      </c>
      <c r="F144" s="233" t="s">
        <v>175</v>
      </c>
      <c r="G144" s="230"/>
      <c r="H144" s="234">
        <v>11</v>
      </c>
      <c r="I144" s="235"/>
      <c r="J144" s="230"/>
      <c r="K144" s="230"/>
      <c r="L144" s="236"/>
      <c r="M144" s="237"/>
      <c r="N144" s="238"/>
      <c r="O144" s="238"/>
      <c r="P144" s="238"/>
      <c r="Q144" s="238"/>
      <c r="R144" s="238"/>
      <c r="S144" s="238"/>
      <c r="T144" s="23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0" t="s">
        <v>221</v>
      </c>
      <c r="AU144" s="240" t="s">
        <v>80</v>
      </c>
      <c r="AV144" s="13" t="s">
        <v>80</v>
      </c>
      <c r="AW144" s="13" t="s">
        <v>32</v>
      </c>
      <c r="AX144" s="13" t="s">
        <v>71</v>
      </c>
      <c r="AY144" s="240" t="s">
        <v>125</v>
      </c>
    </row>
    <row r="145" s="14" customFormat="1">
      <c r="A145" s="14"/>
      <c r="B145" s="241"/>
      <c r="C145" s="242"/>
      <c r="D145" s="231" t="s">
        <v>221</v>
      </c>
      <c r="E145" s="243" t="s">
        <v>19</v>
      </c>
      <c r="F145" s="244" t="s">
        <v>581</v>
      </c>
      <c r="G145" s="242"/>
      <c r="H145" s="243" t="s">
        <v>19</v>
      </c>
      <c r="I145" s="245"/>
      <c r="J145" s="242"/>
      <c r="K145" s="242"/>
      <c r="L145" s="246"/>
      <c r="M145" s="247"/>
      <c r="N145" s="248"/>
      <c r="O145" s="248"/>
      <c r="P145" s="248"/>
      <c r="Q145" s="248"/>
      <c r="R145" s="248"/>
      <c r="S145" s="248"/>
      <c r="T145" s="24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0" t="s">
        <v>221</v>
      </c>
      <c r="AU145" s="250" t="s">
        <v>80</v>
      </c>
      <c r="AV145" s="14" t="s">
        <v>78</v>
      </c>
      <c r="AW145" s="14" t="s">
        <v>32</v>
      </c>
      <c r="AX145" s="14" t="s">
        <v>71</v>
      </c>
      <c r="AY145" s="250" t="s">
        <v>125</v>
      </c>
    </row>
    <row r="146" s="13" customFormat="1">
      <c r="A146" s="13"/>
      <c r="B146" s="229"/>
      <c r="C146" s="230"/>
      <c r="D146" s="231" t="s">
        <v>221</v>
      </c>
      <c r="E146" s="232" t="s">
        <v>19</v>
      </c>
      <c r="F146" s="233" t="s">
        <v>332</v>
      </c>
      <c r="G146" s="230"/>
      <c r="H146" s="234">
        <v>23</v>
      </c>
      <c r="I146" s="235"/>
      <c r="J146" s="230"/>
      <c r="K146" s="230"/>
      <c r="L146" s="236"/>
      <c r="M146" s="237"/>
      <c r="N146" s="238"/>
      <c r="O146" s="238"/>
      <c r="P146" s="238"/>
      <c r="Q146" s="238"/>
      <c r="R146" s="238"/>
      <c r="S146" s="238"/>
      <c r="T146" s="23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0" t="s">
        <v>221</v>
      </c>
      <c r="AU146" s="240" t="s">
        <v>80</v>
      </c>
      <c r="AV146" s="13" t="s">
        <v>80</v>
      </c>
      <c r="AW146" s="13" t="s">
        <v>32</v>
      </c>
      <c r="AX146" s="13" t="s">
        <v>71</v>
      </c>
      <c r="AY146" s="240" t="s">
        <v>125</v>
      </c>
    </row>
    <row r="147" s="15" customFormat="1">
      <c r="A147" s="15"/>
      <c r="B147" s="251"/>
      <c r="C147" s="252"/>
      <c r="D147" s="231" t="s">
        <v>221</v>
      </c>
      <c r="E147" s="253" t="s">
        <v>19</v>
      </c>
      <c r="F147" s="254" t="s">
        <v>247</v>
      </c>
      <c r="G147" s="252"/>
      <c r="H147" s="255">
        <v>34</v>
      </c>
      <c r="I147" s="256"/>
      <c r="J147" s="252"/>
      <c r="K147" s="252"/>
      <c r="L147" s="257"/>
      <c r="M147" s="258"/>
      <c r="N147" s="259"/>
      <c r="O147" s="259"/>
      <c r="P147" s="259"/>
      <c r="Q147" s="259"/>
      <c r="R147" s="259"/>
      <c r="S147" s="259"/>
      <c r="T147" s="26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1" t="s">
        <v>221</v>
      </c>
      <c r="AU147" s="261" t="s">
        <v>80</v>
      </c>
      <c r="AV147" s="15" t="s">
        <v>143</v>
      </c>
      <c r="AW147" s="15" t="s">
        <v>32</v>
      </c>
      <c r="AX147" s="15" t="s">
        <v>78</v>
      </c>
      <c r="AY147" s="261" t="s">
        <v>125</v>
      </c>
    </row>
    <row r="148" s="2" customFormat="1" ht="16.5" customHeight="1">
      <c r="A148" s="40"/>
      <c r="B148" s="41"/>
      <c r="C148" s="262" t="s">
        <v>187</v>
      </c>
      <c r="D148" s="262" t="s">
        <v>277</v>
      </c>
      <c r="E148" s="263" t="s">
        <v>582</v>
      </c>
      <c r="F148" s="264" t="s">
        <v>583</v>
      </c>
      <c r="G148" s="265" t="s">
        <v>214</v>
      </c>
      <c r="H148" s="266">
        <v>11.220000000000001</v>
      </c>
      <c r="I148" s="267"/>
      <c r="J148" s="268">
        <f>ROUND(I148*H148,2)</f>
        <v>0</v>
      </c>
      <c r="K148" s="264" t="s">
        <v>183</v>
      </c>
      <c r="L148" s="269"/>
      <c r="M148" s="270" t="s">
        <v>19</v>
      </c>
      <c r="N148" s="271" t="s">
        <v>42</v>
      </c>
      <c r="O148" s="86"/>
      <c r="P148" s="215">
        <f>O148*H148</f>
        <v>0</v>
      </c>
      <c r="Q148" s="215">
        <v>0.222</v>
      </c>
      <c r="R148" s="215">
        <f>Q148*H148</f>
        <v>2.4908400000000004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160</v>
      </c>
      <c r="AT148" s="217" t="s">
        <v>277</v>
      </c>
      <c r="AU148" s="217" t="s">
        <v>80</v>
      </c>
      <c r="AY148" s="19" t="s">
        <v>125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78</v>
      </c>
      <c r="BK148" s="218">
        <f>ROUND(I148*H148,2)</f>
        <v>0</v>
      </c>
      <c r="BL148" s="19" t="s">
        <v>143</v>
      </c>
      <c r="BM148" s="217" t="s">
        <v>584</v>
      </c>
    </row>
    <row r="149" s="13" customFormat="1">
      <c r="A149" s="13"/>
      <c r="B149" s="229"/>
      <c r="C149" s="230"/>
      <c r="D149" s="231" t="s">
        <v>221</v>
      </c>
      <c r="E149" s="230"/>
      <c r="F149" s="233" t="s">
        <v>585</v>
      </c>
      <c r="G149" s="230"/>
      <c r="H149" s="234">
        <v>11.220000000000001</v>
      </c>
      <c r="I149" s="235"/>
      <c r="J149" s="230"/>
      <c r="K149" s="230"/>
      <c r="L149" s="236"/>
      <c r="M149" s="237"/>
      <c r="N149" s="238"/>
      <c r="O149" s="238"/>
      <c r="P149" s="238"/>
      <c r="Q149" s="238"/>
      <c r="R149" s="238"/>
      <c r="S149" s="238"/>
      <c r="T149" s="23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0" t="s">
        <v>221</v>
      </c>
      <c r="AU149" s="240" t="s">
        <v>80</v>
      </c>
      <c r="AV149" s="13" t="s">
        <v>80</v>
      </c>
      <c r="AW149" s="13" t="s">
        <v>4</v>
      </c>
      <c r="AX149" s="13" t="s">
        <v>78</v>
      </c>
      <c r="AY149" s="240" t="s">
        <v>125</v>
      </c>
    </row>
    <row r="150" s="2" customFormat="1" ht="33" customHeight="1">
      <c r="A150" s="40"/>
      <c r="B150" s="41"/>
      <c r="C150" s="206" t="s">
        <v>193</v>
      </c>
      <c r="D150" s="206" t="s">
        <v>128</v>
      </c>
      <c r="E150" s="207" t="s">
        <v>586</v>
      </c>
      <c r="F150" s="208" t="s">
        <v>587</v>
      </c>
      <c r="G150" s="209" t="s">
        <v>214</v>
      </c>
      <c r="H150" s="210">
        <v>440</v>
      </c>
      <c r="I150" s="211"/>
      <c r="J150" s="212">
        <f>ROUND(I150*H150,2)</f>
        <v>0</v>
      </c>
      <c r="K150" s="208" t="s">
        <v>183</v>
      </c>
      <c r="L150" s="46"/>
      <c r="M150" s="213" t="s">
        <v>19</v>
      </c>
      <c r="N150" s="214" t="s">
        <v>42</v>
      </c>
      <c r="O150" s="86"/>
      <c r="P150" s="215">
        <f>O150*H150</f>
        <v>0</v>
      </c>
      <c r="Q150" s="215">
        <v>0.16700000000000001</v>
      </c>
      <c r="R150" s="215">
        <f>Q150*H150</f>
        <v>73.480000000000004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143</v>
      </c>
      <c r="AT150" s="217" t="s">
        <v>128</v>
      </c>
      <c r="AU150" s="217" t="s">
        <v>80</v>
      </c>
      <c r="AY150" s="19" t="s">
        <v>125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78</v>
      </c>
      <c r="BK150" s="218">
        <f>ROUND(I150*H150,2)</f>
        <v>0</v>
      </c>
      <c r="BL150" s="19" t="s">
        <v>143</v>
      </c>
      <c r="BM150" s="217" t="s">
        <v>588</v>
      </c>
    </row>
    <row r="151" s="2" customFormat="1">
      <c r="A151" s="40"/>
      <c r="B151" s="41"/>
      <c r="C151" s="42"/>
      <c r="D151" s="219" t="s">
        <v>185</v>
      </c>
      <c r="E151" s="42"/>
      <c r="F151" s="220" t="s">
        <v>589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185</v>
      </c>
      <c r="AU151" s="19" t="s">
        <v>80</v>
      </c>
    </row>
    <row r="152" s="14" customFormat="1">
      <c r="A152" s="14"/>
      <c r="B152" s="241"/>
      <c r="C152" s="242"/>
      <c r="D152" s="231" t="s">
        <v>221</v>
      </c>
      <c r="E152" s="243" t="s">
        <v>19</v>
      </c>
      <c r="F152" s="244" t="s">
        <v>590</v>
      </c>
      <c r="G152" s="242"/>
      <c r="H152" s="243" t="s">
        <v>19</v>
      </c>
      <c r="I152" s="245"/>
      <c r="J152" s="242"/>
      <c r="K152" s="242"/>
      <c r="L152" s="246"/>
      <c r="M152" s="247"/>
      <c r="N152" s="248"/>
      <c r="O152" s="248"/>
      <c r="P152" s="248"/>
      <c r="Q152" s="248"/>
      <c r="R152" s="248"/>
      <c r="S152" s="248"/>
      <c r="T152" s="24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0" t="s">
        <v>221</v>
      </c>
      <c r="AU152" s="250" t="s">
        <v>80</v>
      </c>
      <c r="AV152" s="14" t="s">
        <v>78</v>
      </c>
      <c r="AW152" s="14" t="s">
        <v>32</v>
      </c>
      <c r="AX152" s="14" t="s">
        <v>71</v>
      </c>
      <c r="AY152" s="250" t="s">
        <v>125</v>
      </c>
    </row>
    <row r="153" s="13" customFormat="1">
      <c r="A153" s="13"/>
      <c r="B153" s="229"/>
      <c r="C153" s="230"/>
      <c r="D153" s="231" t="s">
        <v>221</v>
      </c>
      <c r="E153" s="232" t="s">
        <v>19</v>
      </c>
      <c r="F153" s="233" t="s">
        <v>567</v>
      </c>
      <c r="G153" s="230"/>
      <c r="H153" s="234">
        <v>428</v>
      </c>
      <c r="I153" s="235"/>
      <c r="J153" s="230"/>
      <c r="K153" s="230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221</v>
      </c>
      <c r="AU153" s="240" t="s">
        <v>80</v>
      </c>
      <c r="AV153" s="13" t="s">
        <v>80</v>
      </c>
      <c r="AW153" s="13" t="s">
        <v>32</v>
      </c>
      <c r="AX153" s="13" t="s">
        <v>71</v>
      </c>
      <c r="AY153" s="240" t="s">
        <v>125</v>
      </c>
    </row>
    <row r="154" s="14" customFormat="1">
      <c r="A154" s="14"/>
      <c r="B154" s="241"/>
      <c r="C154" s="242"/>
      <c r="D154" s="231" t="s">
        <v>221</v>
      </c>
      <c r="E154" s="243" t="s">
        <v>19</v>
      </c>
      <c r="F154" s="244" t="s">
        <v>591</v>
      </c>
      <c r="G154" s="242"/>
      <c r="H154" s="243" t="s">
        <v>19</v>
      </c>
      <c r="I154" s="245"/>
      <c r="J154" s="242"/>
      <c r="K154" s="242"/>
      <c r="L154" s="246"/>
      <c r="M154" s="247"/>
      <c r="N154" s="248"/>
      <c r="O154" s="248"/>
      <c r="P154" s="248"/>
      <c r="Q154" s="248"/>
      <c r="R154" s="248"/>
      <c r="S154" s="248"/>
      <c r="T154" s="24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0" t="s">
        <v>221</v>
      </c>
      <c r="AU154" s="250" t="s">
        <v>80</v>
      </c>
      <c r="AV154" s="14" t="s">
        <v>78</v>
      </c>
      <c r="AW154" s="14" t="s">
        <v>32</v>
      </c>
      <c r="AX154" s="14" t="s">
        <v>71</v>
      </c>
      <c r="AY154" s="250" t="s">
        <v>125</v>
      </c>
    </row>
    <row r="155" s="13" customFormat="1">
      <c r="A155" s="13"/>
      <c r="B155" s="229"/>
      <c r="C155" s="230"/>
      <c r="D155" s="231" t="s">
        <v>221</v>
      </c>
      <c r="E155" s="232" t="s">
        <v>19</v>
      </c>
      <c r="F155" s="233" t="s">
        <v>8</v>
      </c>
      <c r="G155" s="230"/>
      <c r="H155" s="234">
        <v>12</v>
      </c>
      <c r="I155" s="235"/>
      <c r="J155" s="230"/>
      <c r="K155" s="230"/>
      <c r="L155" s="236"/>
      <c r="M155" s="237"/>
      <c r="N155" s="238"/>
      <c r="O155" s="238"/>
      <c r="P155" s="238"/>
      <c r="Q155" s="238"/>
      <c r="R155" s="238"/>
      <c r="S155" s="238"/>
      <c r="T155" s="23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0" t="s">
        <v>221</v>
      </c>
      <c r="AU155" s="240" t="s">
        <v>80</v>
      </c>
      <c r="AV155" s="13" t="s">
        <v>80</v>
      </c>
      <c r="AW155" s="13" t="s">
        <v>32</v>
      </c>
      <c r="AX155" s="13" t="s">
        <v>71</v>
      </c>
      <c r="AY155" s="240" t="s">
        <v>125</v>
      </c>
    </row>
    <row r="156" s="15" customFormat="1">
      <c r="A156" s="15"/>
      <c r="B156" s="251"/>
      <c r="C156" s="252"/>
      <c r="D156" s="231" t="s">
        <v>221</v>
      </c>
      <c r="E156" s="253" t="s">
        <v>19</v>
      </c>
      <c r="F156" s="254" t="s">
        <v>247</v>
      </c>
      <c r="G156" s="252"/>
      <c r="H156" s="255">
        <v>440</v>
      </c>
      <c r="I156" s="256"/>
      <c r="J156" s="252"/>
      <c r="K156" s="252"/>
      <c r="L156" s="257"/>
      <c r="M156" s="258"/>
      <c r="N156" s="259"/>
      <c r="O156" s="259"/>
      <c r="P156" s="259"/>
      <c r="Q156" s="259"/>
      <c r="R156" s="259"/>
      <c r="S156" s="259"/>
      <c r="T156" s="260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1" t="s">
        <v>221</v>
      </c>
      <c r="AU156" s="261" t="s">
        <v>80</v>
      </c>
      <c r="AV156" s="15" t="s">
        <v>143</v>
      </c>
      <c r="AW156" s="15" t="s">
        <v>32</v>
      </c>
      <c r="AX156" s="15" t="s">
        <v>78</v>
      </c>
      <c r="AY156" s="261" t="s">
        <v>125</v>
      </c>
    </row>
    <row r="157" s="2" customFormat="1" ht="16.5" customHeight="1">
      <c r="A157" s="40"/>
      <c r="B157" s="41"/>
      <c r="C157" s="262" t="s">
        <v>287</v>
      </c>
      <c r="D157" s="262" t="s">
        <v>277</v>
      </c>
      <c r="E157" s="263" t="s">
        <v>592</v>
      </c>
      <c r="F157" s="264" t="s">
        <v>593</v>
      </c>
      <c r="G157" s="265" t="s">
        <v>214</v>
      </c>
      <c r="H157" s="266">
        <v>436.56</v>
      </c>
      <c r="I157" s="267"/>
      <c r="J157" s="268">
        <f>ROUND(I157*H157,2)</f>
        <v>0</v>
      </c>
      <c r="K157" s="264" t="s">
        <v>183</v>
      </c>
      <c r="L157" s="269"/>
      <c r="M157" s="270" t="s">
        <v>19</v>
      </c>
      <c r="N157" s="271" t="s">
        <v>42</v>
      </c>
      <c r="O157" s="86"/>
      <c r="P157" s="215">
        <f>O157*H157</f>
        <v>0</v>
      </c>
      <c r="Q157" s="215">
        <v>0.11799999999999999</v>
      </c>
      <c r="R157" s="215">
        <f>Q157*H157</f>
        <v>51.51408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160</v>
      </c>
      <c r="AT157" s="217" t="s">
        <v>277</v>
      </c>
      <c r="AU157" s="217" t="s">
        <v>80</v>
      </c>
      <c r="AY157" s="19" t="s">
        <v>125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78</v>
      </c>
      <c r="BK157" s="218">
        <f>ROUND(I157*H157,2)</f>
        <v>0</v>
      </c>
      <c r="BL157" s="19" t="s">
        <v>143</v>
      </c>
      <c r="BM157" s="217" t="s">
        <v>594</v>
      </c>
    </row>
    <row r="158" s="13" customFormat="1">
      <c r="A158" s="13"/>
      <c r="B158" s="229"/>
      <c r="C158" s="230"/>
      <c r="D158" s="231" t="s">
        <v>221</v>
      </c>
      <c r="E158" s="230"/>
      <c r="F158" s="233" t="s">
        <v>595</v>
      </c>
      <c r="G158" s="230"/>
      <c r="H158" s="234">
        <v>436.56</v>
      </c>
      <c r="I158" s="235"/>
      <c r="J158" s="230"/>
      <c r="K158" s="230"/>
      <c r="L158" s="236"/>
      <c r="M158" s="237"/>
      <c r="N158" s="238"/>
      <c r="O158" s="238"/>
      <c r="P158" s="238"/>
      <c r="Q158" s="238"/>
      <c r="R158" s="238"/>
      <c r="S158" s="238"/>
      <c r="T158" s="23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0" t="s">
        <v>221</v>
      </c>
      <c r="AU158" s="240" t="s">
        <v>80</v>
      </c>
      <c r="AV158" s="13" t="s">
        <v>80</v>
      </c>
      <c r="AW158" s="13" t="s">
        <v>4</v>
      </c>
      <c r="AX158" s="13" t="s">
        <v>78</v>
      </c>
      <c r="AY158" s="240" t="s">
        <v>125</v>
      </c>
    </row>
    <row r="159" s="2" customFormat="1" ht="37.8" customHeight="1">
      <c r="A159" s="40"/>
      <c r="B159" s="41"/>
      <c r="C159" s="206" t="s">
        <v>294</v>
      </c>
      <c r="D159" s="206" t="s">
        <v>128</v>
      </c>
      <c r="E159" s="207" t="s">
        <v>596</v>
      </c>
      <c r="F159" s="208" t="s">
        <v>597</v>
      </c>
      <c r="G159" s="209" t="s">
        <v>214</v>
      </c>
      <c r="H159" s="210">
        <v>22</v>
      </c>
      <c r="I159" s="211"/>
      <c r="J159" s="212">
        <f>ROUND(I159*H159,2)</f>
        <v>0</v>
      </c>
      <c r="K159" s="208" t="s">
        <v>183</v>
      </c>
      <c r="L159" s="46"/>
      <c r="M159" s="213" t="s">
        <v>19</v>
      </c>
      <c r="N159" s="214" t="s">
        <v>42</v>
      </c>
      <c r="O159" s="86"/>
      <c r="P159" s="215">
        <f>O159*H159</f>
        <v>0</v>
      </c>
      <c r="Q159" s="215">
        <v>0.11162</v>
      </c>
      <c r="R159" s="215">
        <f>Q159*H159</f>
        <v>2.4556399999999998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143</v>
      </c>
      <c r="AT159" s="217" t="s">
        <v>128</v>
      </c>
      <c r="AU159" s="217" t="s">
        <v>80</v>
      </c>
      <c r="AY159" s="19" t="s">
        <v>125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78</v>
      </c>
      <c r="BK159" s="218">
        <f>ROUND(I159*H159,2)</f>
        <v>0</v>
      </c>
      <c r="BL159" s="19" t="s">
        <v>143</v>
      </c>
      <c r="BM159" s="217" t="s">
        <v>598</v>
      </c>
    </row>
    <row r="160" s="2" customFormat="1">
      <c r="A160" s="40"/>
      <c r="B160" s="41"/>
      <c r="C160" s="42"/>
      <c r="D160" s="219" t="s">
        <v>185</v>
      </c>
      <c r="E160" s="42"/>
      <c r="F160" s="220" t="s">
        <v>599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185</v>
      </c>
      <c r="AU160" s="19" t="s">
        <v>80</v>
      </c>
    </row>
    <row r="161" s="14" customFormat="1">
      <c r="A161" s="14"/>
      <c r="B161" s="241"/>
      <c r="C161" s="242"/>
      <c r="D161" s="231" t="s">
        <v>221</v>
      </c>
      <c r="E161" s="243" t="s">
        <v>19</v>
      </c>
      <c r="F161" s="244" t="s">
        <v>564</v>
      </c>
      <c r="G161" s="242"/>
      <c r="H161" s="243" t="s">
        <v>19</v>
      </c>
      <c r="I161" s="245"/>
      <c r="J161" s="242"/>
      <c r="K161" s="242"/>
      <c r="L161" s="246"/>
      <c r="M161" s="247"/>
      <c r="N161" s="248"/>
      <c r="O161" s="248"/>
      <c r="P161" s="248"/>
      <c r="Q161" s="248"/>
      <c r="R161" s="248"/>
      <c r="S161" s="248"/>
      <c r="T161" s="24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0" t="s">
        <v>221</v>
      </c>
      <c r="AU161" s="250" t="s">
        <v>80</v>
      </c>
      <c r="AV161" s="14" t="s">
        <v>78</v>
      </c>
      <c r="AW161" s="14" t="s">
        <v>32</v>
      </c>
      <c r="AX161" s="14" t="s">
        <v>71</v>
      </c>
      <c r="AY161" s="250" t="s">
        <v>125</v>
      </c>
    </row>
    <row r="162" s="13" customFormat="1">
      <c r="A162" s="13"/>
      <c r="B162" s="229"/>
      <c r="C162" s="230"/>
      <c r="D162" s="231" t="s">
        <v>221</v>
      </c>
      <c r="E162" s="232" t="s">
        <v>19</v>
      </c>
      <c r="F162" s="233" t="s">
        <v>175</v>
      </c>
      <c r="G162" s="230"/>
      <c r="H162" s="234">
        <v>11</v>
      </c>
      <c r="I162" s="235"/>
      <c r="J162" s="230"/>
      <c r="K162" s="230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221</v>
      </c>
      <c r="AU162" s="240" t="s">
        <v>80</v>
      </c>
      <c r="AV162" s="13" t="s">
        <v>80</v>
      </c>
      <c r="AW162" s="13" t="s">
        <v>32</v>
      </c>
      <c r="AX162" s="13" t="s">
        <v>71</v>
      </c>
      <c r="AY162" s="240" t="s">
        <v>125</v>
      </c>
    </row>
    <row r="163" s="14" customFormat="1">
      <c r="A163" s="14"/>
      <c r="B163" s="241"/>
      <c r="C163" s="242"/>
      <c r="D163" s="231" t="s">
        <v>221</v>
      </c>
      <c r="E163" s="243" t="s">
        <v>19</v>
      </c>
      <c r="F163" s="244" t="s">
        <v>565</v>
      </c>
      <c r="G163" s="242"/>
      <c r="H163" s="243" t="s">
        <v>19</v>
      </c>
      <c r="I163" s="245"/>
      <c r="J163" s="242"/>
      <c r="K163" s="242"/>
      <c r="L163" s="246"/>
      <c r="M163" s="247"/>
      <c r="N163" s="248"/>
      <c r="O163" s="248"/>
      <c r="P163" s="248"/>
      <c r="Q163" s="248"/>
      <c r="R163" s="248"/>
      <c r="S163" s="248"/>
      <c r="T163" s="24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0" t="s">
        <v>221</v>
      </c>
      <c r="AU163" s="250" t="s">
        <v>80</v>
      </c>
      <c r="AV163" s="14" t="s">
        <v>78</v>
      </c>
      <c r="AW163" s="14" t="s">
        <v>32</v>
      </c>
      <c r="AX163" s="14" t="s">
        <v>71</v>
      </c>
      <c r="AY163" s="250" t="s">
        <v>125</v>
      </c>
    </row>
    <row r="164" s="13" customFormat="1">
      <c r="A164" s="13"/>
      <c r="B164" s="229"/>
      <c r="C164" s="230"/>
      <c r="D164" s="231" t="s">
        <v>221</v>
      </c>
      <c r="E164" s="232" t="s">
        <v>19</v>
      </c>
      <c r="F164" s="233" t="s">
        <v>175</v>
      </c>
      <c r="G164" s="230"/>
      <c r="H164" s="234">
        <v>11</v>
      </c>
      <c r="I164" s="235"/>
      <c r="J164" s="230"/>
      <c r="K164" s="230"/>
      <c r="L164" s="236"/>
      <c r="M164" s="237"/>
      <c r="N164" s="238"/>
      <c r="O164" s="238"/>
      <c r="P164" s="238"/>
      <c r="Q164" s="238"/>
      <c r="R164" s="238"/>
      <c r="S164" s="238"/>
      <c r="T164" s="23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0" t="s">
        <v>221</v>
      </c>
      <c r="AU164" s="240" t="s">
        <v>80</v>
      </c>
      <c r="AV164" s="13" t="s">
        <v>80</v>
      </c>
      <c r="AW164" s="13" t="s">
        <v>32</v>
      </c>
      <c r="AX164" s="13" t="s">
        <v>71</v>
      </c>
      <c r="AY164" s="240" t="s">
        <v>125</v>
      </c>
    </row>
    <row r="165" s="15" customFormat="1">
      <c r="A165" s="15"/>
      <c r="B165" s="251"/>
      <c r="C165" s="252"/>
      <c r="D165" s="231" t="s">
        <v>221</v>
      </c>
      <c r="E165" s="253" t="s">
        <v>19</v>
      </c>
      <c r="F165" s="254" t="s">
        <v>247</v>
      </c>
      <c r="G165" s="252"/>
      <c r="H165" s="255">
        <v>22</v>
      </c>
      <c r="I165" s="256"/>
      <c r="J165" s="252"/>
      <c r="K165" s="252"/>
      <c r="L165" s="257"/>
      <c r="M165" s="258"/>
      <c r="N165" s="259"/>
      <c r="O165" s="259"/>
      <c r="P165" s="259"/>
      <c r="Q165" s="259"/>
      <c r="R165" s="259"/>
      <c r="S165" s="259"/>
      <c r="T165" s="260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1" t="s">
        <v>221</v>
      </c>
      <c r="AU165" s="261" t="s">
        <v>80</v>
      </c>
      <c r="AV165" s="15" t="s">
        <v>143</v>
      </c>
      <c r="AW165" s="15" t="s">
        <v>32</v>
      </c>
      <c r="AX165" s="15" t="s">
        <v>78</v>
      </c>
      <c r="AY165" s="261" t="s">
        <v>125</v>
      </c>
    </row>
    <row r="166" s="2" customFormat="1" ht="16.5" customHeight="1">
      <c r="A166" s="40"/>
      <c r="B166" s="41"/>
      <c r="C166" s="262" t="s">
        <v>299</v>
      </c>
      <c r="D166" s="262" t="s">
        <v>277</v>
      </c>
      <c r="E166" s="263" t="s">
        <v>600</v>
      </c>
      <c r="F166" s="264" t="s">
        <v>601</v>
      </c>
      <c r="G166" s="265" t="s">
        <v>214</v>
      </c>
      <c r="H166" s="266">
        <v>11.33</v>
      </c>
      <c r="I166" s="267"/>
      <c r="J166" s="268">
        <f>ROUND(I166*H166,2)</f>
        <v>0</v>
      </c>
      <c r="K166" s="264" t="s">
        <v>183</v>
      </c>
      <c r="L166" s="269"/>
      <c r="M166" s="270" t="s">
        <v>19</v>
      </c>
      <c r="N166" s="271" t="s">
        <v>42</v>
      </c>
      <c r="O166" s="86"/>
      <c r="P166" s="215">
        <f>O166*H166</f>
        <v>0</v>
      </c>
      <c r="Q166" s="215">
        <v>0.17599999999999999</v>
      </c>
      <c r="R166" s="215">
        <f>Q166*H166</f>
        <v>1.9940799999999999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160</v>
      </c>
      <c r="AT166" s="217" t="s">
        <v>277</v>
      </c>
      <c r="AU166" s="217" t="s">
        <v>80</v>
      </c>
      <c r="AY166" s="19" t="s">
        <v>125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78</v>
      </c>
      <c r="BK166" s="218">
        <f>ROUND(I166*H166,2)</f>
        <v>0</v>
      </c>
      <c r="BL166" s="19" t="s">
        <v>143</v>
      </c>
      <c r="BM166" s="217" t="s">
        <v>602</v>
      </c>
    </row>
    <row r="167" s="13" customFormat="1">
      <c r="A167" s="13"/>
      <c r="B167" s="229"/>
      <c r="C167" s="230"/>
      <c r="D167" s="231" t="s">
        <v>221</v>
      </c>
      <c r="E167" s="230"/>
      <c r="F167" s="233" t="s">
        <v>603</v>
      </c>
      <c r="G167" s="230"/>
      <c r="H167" s="234">
        <v>11.33</v>
      </c>
      <c r="I167" s="235"/>
      <c r="J167" s="230"/>
      <c r="K167" s="230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221</v>
      </c>
      <c r="AU167" s="240" t="s">
        <v>80</v>
      </c>
      <c r="AV167" s="13" t="s">
        <v>80</v>
      </c>
      <c r="AW167" s="13" t="s">
        <v>4</v>
      </c>
      <c r="AX167" s="13" t="s">
        <v>78</v>
      </c>
      <c r="AY167" s="240" t="s">
        <v>125</v>
      </c>
    </row>
    <row r="168" s="2" customFormat="1" ht="16.5" customHeight="1">
      <c r="A168" s="40"/>
      <c r="B168" s="41"/>
      <c r="C168" s="262" t="s">
        <v>304</v>
      </c>
      <c r="D168" s="262" t="s">
        <v>277</v>
      </c>
      <c r="E168" s="263" t="s">
        <v>604</v>
      </c>
      <c r="F168" s="264" t="s">
        <v>605</v>
      </c>
      <c r="G168" s="265" t="s">
        <v>214</v>
      </c>
      <c r="H168" s="266">
        <v>11.33</v>
      </c>
      <c r="I168" s="267"/>
      <c r="J168" s="268">
        <f>ROUND(I168*H168,2)</f>
        <v>0</v>
      </c>
      <c r="K168" s="264" t="s">
        <v>183</v>
      </c>
      <c r="L168" s="269"/>
      <c r="M168" s="270" t="s">
        <v>19</v>
      </c>
      <c r="N168" s="271" t="s">
        <v>42</v>
      </c>
      <c r="O168" s="86"/>
      <c r="P168" s="215">
        <f>O168*H168</f>
        <v>0</v>
      </c>
      <c r="Q168" s="215">
        <v>0.17499999999999999</v>
      </c>
      <c r="R168" s="215">
        <f>Q168*H168</f>
        <v>1.9827499999999998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160</v>
      </c>
      <c r="AT168" s="217" t="s">
        <v>277</v>
      </c>
      <c r="AU168" s="217" t="s">
        <v>80</v>
      </c>
      <c r="AY168" s="19" t="s">
        <v>125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78</v>
      </c>
      <c r="BK168" s="218">
        <f>ROUND(I168*H168,2)</f>
        <v>0</v>
      </c>
      <c r="BL168" s="19" t="s">
        <v>143</v>
      </c>
      <c r="BM168" s="217" t="s">
        <v>606</v>
      </c>
    </row>
    <row r="169" s="13" customFormat="1">
      <c r="A169" s="13"/>
      <c r="B169" s="229"/>
      <c r="C169" s="230"/>
      <c r="D169" s="231" t="s">
        <v>221</v>
      </c>
      <c r="E169" s="230"/>
      <c r="F169" s="233" t="s">
        <v>603</v>
      </c>
      <c r="G169" s="230"/>
      <c r="H169" s="234">
        <v>11.33</v>
      </c>
      <c r="I169" s="235"/>
      <c r="J169" s="230"/>
      <c r="K169" s="230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221</v>
      </c>
      <c r="AU169" s="240" t="s">
        <v>80</v>
      </c>
      <c r="AV169" s="13" t="s">
        <v>80</v>
      </c>
      <c r="AW169" s="13" t="s">
        <v>4</v>
      </c>
      <c r="AX169" s="13" t="s">
        <v>78</v>
      </c>
      <c r="AY169" s="240" t="s">
        <v>125</v>
      </c>
    </row>
    <row r="170" s="12" customFormat="1" ht="22.8" customHeight="1">
      <c r="A170" s="12"/>
      <c r="B170" s="190"/>
      <c r="C170" s="191"/>
      <c r="D170" s="192" t="s">
        <v>70</v>
      </c>
      <c r="E170" s="204" t="s">
        <v>150</v>
      </c>
      <c r="F170" s="204" t="s">
        <v>607</v>
      </c>
      <c r="G170" s="191"/>
      <c r="H170" s="191"/>
      <c r="I170" s="194"/>
      <c r="J170" s="205">
        <f>BK170</f>
        <v>0</v>
      </c>
      <c r="K170" s="191"/>
      <c r="L170" s="196"/>
      <c r="M170" s="197"/>
      <c r="N170" s="198"/>
      <c r="O170" s="198"/>
      <c r="P170" s="199">
        <f>SUM(P171:P181)</f>
        <v>0</v>
      </c>
      <c r="Q170" s="198"/>
      <c r="R170" s="199">
        <f>SUM(R171:R181)</f>
        <v>5.4432</v>
      </c>
      <c r="S170" s="198"/>
      <c r="T170" s="200">
        <f>SUM(T171:T181)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1" t="s">
        <v>78</v>
      </c>
      <c r="AT170" s="202" t="s">
        <v>70</v>
      </c>
      <c r="AU170" s="202" t="s">
        <v>78</v>
      </c>
      <c r="AY170" s="201" t="s">
        <v>125</v>
      </c>
      <c r="BK170" s="203">
        <f>SUM(BK171:BK181)</f>
        <v>0</v>
      </c>
    </row>
    <row r="171" s="2" customFormat="1" ht="21.75" customHeight="1">
      <c r="A171" s="40"/>
      <c r="B171" s="41"/>
      <c r="C171" s="206" t="s">
        <v>310</v>
      </c>
      <c r="D171" s="206" t="s">
        <v>128</v>
      </c>
      <c r="E171" s="207" t="s">
        <v>608</v>
      </c>
      <c r="F171" s="208" t="s">
        <v>609</v>
      </c>
      <c r="G171" s="209" t="s">
        <v>214</v>
      </c>
      <c r="H171" s="210">
        <v>140</v>
      </c>
      <c r="I171" s="211"/>
      <c r="J171" s="212">
        <f>ROUND(I171*H171,2)</f>
        <v>0</v>
      </c>
      <c r="K171" s="208" t="s">
        <v>183</v>
      </c>
      <c r="L171" s="46"/>
      <c r="M171" s="213" t="s">
        <v>19</v>
      </c>
      <c r="N171" s="214" t="s">
        <v>42</v>
      </c>
      <c r="O171" s="86"/>
      <c r="P171" s="215">
        <f>O171*H171</f>
        <v>0</v>
      </c>
      <c r="Q171" s="215">
        <v>0.0073499999999999998</v>
      </c>
      <c r="R171" s="215">
        <f>Q171*H171</f>
        <v>1.0289999999999999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143</v>
      </c>
      <c r="AT171" s="217" t="s">
        <v>128</v>
      </c>
      <c r="AU171" s="217" t="s">
        <v>80</v>
      </c>
      <c r="AY171" s="19" t="s">
        <v>125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78</v>
      </c>
      <c r="BK171" s="218">
        <f>ROUND(I171*H171,2)</f>
        <v>0</v>
      </c>
      <c r="BL171" s="19" t="s">
        <v>143</v>
      </c>
      <c r="BM171" s="217" t="s">
        <v>610</v>
      </c>
    </row>
    <row r="172" s="2" customFormat="1">
      <c r="A172" s="40"/>
      <c r="B172" s="41"/>
      <c r="C172" s="42"/>
      <c r="D172" s="219" t="s">
        <v>185</v>
      </c>
      <c r="E172" s="42"/>
      <c r="F172" s="220" t="s">
        <v>611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185</v>
      </c>
      <c r="AU172" s="19" t="s">
        <v>80</v>
      </c>
    </row>
    <row r="173" s="14" customFormat="1">
      <c r="A173" s="14"/>
      <c r="B173" s="241"/>
      <c r="C173" s="242"/>
      <c r="D173" s="231" t="s">
        <v>221</v>
      </c>
      <c r="E173" s="243" t="s">
        <v>19</v>
      </c>
      <c r="F173" s="244" t="s">
        <v>612</v>
      </c>
      <c r="G173" s="242"/>
      <c r="H173" s="243" t="s">
        <v>19</v>
      </c>
      <c r="I173" s="245"/>
      <c r="J173" s="242"/>
      <c r="K173" s="242"/>
      <c r="L173" s="246"/>
      <c r="M173" s="247"/>
      <c r="N173" s="248"/>
      <c r="O173" s="248"/>
      <c r="P173" s="248"/>
      <c r="Q173" s="248"/>
      <c r="R173" s="248"/>
      <c r="S173" s="248"/>
      <c r="T173" s="24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0" t="s">
        <v>221</v>
      </c>
      <c r="AU173" s="250" t="s">
        <v>80</v>
      </c>
      <c r="AV173" s="14" t="s">
        <v>78</v>
      </c>
      <c r="AW173" s="14" t="s">
        <v>32</v>
      </c>
      <c r="AX173" s="14" t="s">
        <v>71</v>
      </c>
      <c r="AY173" s="250" t="s">
        <v>125</v>
      </c>
    </row>
    <row r="174" s="13" customFormat="1">
      <c r="A174" s="13"/>
      <c r="B174" s="229"/>
      <c r="C174" s="230"/>
      <c r="D174" s="231" t="s">
        <v>221</v>
      </c>
      <c r="E174" s="232" t="s">
        <v>19</v>
      </c>
      <c r="F174" s="233" t="s">
        <v>613</v>
      </c>
      <c r="G174" s="230"/>
      <c r="H174" s="234">
        <v>140</v>
      </c>
      <c r="I174" s="235"/>
      <c r="J174" s="230"/>
      <c r="K174" s="230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221</v>
      </c>
      <c r="AU174" s="240" t="s">
        <v>80</v>
      </c>
      <c r="AV174" s="13" t="s">
        <v>80</v>
      </c>
      <c r="AW174" s="13" t="s">
        <v>32</v>
      </c>
      <c r="AX174" s="13" t="s">
        <v>78</v>
      </c>
      <c r="AY174" s="240" t="s">
        <v>125</v>
      </c>
    </row>
    <row r="175" s="2" customFormat="1" ht="21.75" customHeight="1">
      <c r="A175" s="40"/>
      <c r="B175" s="41"/>
      <c r="C175" s="206" t="s">
        <v>316</v>
      </c>
      <c r="D175" s="206" t="s">
        <v>128</v>
      </c>
      <c r="E175" s="207" t="s">
        <v>614</v>
      </c>
      <c r="F175" s="208" t="s">
        <v>615</v>
      </c>
      <c r="G175" s="209" t="s">
        <v>214</v>
      </c>
      <c r="H175" s="210">
        <v>140</v>
      </c>
      <c r="I175" s="211"/>
      <c r="J175" s="212">
        <f>ROUND(I175*H175,2)</f>
        <v>0</v>
      </c>
      <c r="K175" s="208" t="s">
        <v>183</v>
      </c>
      <c r="L175" s="46"/>
      <c r="M175" s="213" t="s">
        <v>19</v>
      </c>
      <c r="N175" s="214" t="s">
        <v>42</v>
      </c>
      <c r="O175" s="86"/>
      <c r="P175" s="215">
        <f>O175*H175</f>
        <v>0</v>
      </c>
      <c r="Q175" s="215">
        <v>0.023630000000000002</v>
      </c>
      <c r="R175" s="215">
        <f>Q175*H175</f>
        <v>3.3082000000000003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143</v>
      </c>
      <c r="AT175" s="217" t="s">
        <v>128</v>
      </c>
      <c r="AU175" s="217" t="s">
        <v>80</v>
      </c>
      <c r="AY175" s="19" t="s">
        <v>125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78</v>
      </c>
      <c r="BK175" s="218">
        <f>ROUND(I175*H175,2)</f>
        <v>0</v>
      </c>
      <c r="BL175" s="19" t="s">
        <v>143</v>
      </c>
      <c r="BM175" s="217" t="s">
        <v>616</v>
      </c>
    </row>
    <row r="176" s="2" customFormat="1">
      <c r="A176" s="40"/>
      <c r="B176" s="41"/>
      <c r="C176" s="42"/>
      <c r="D176" s="219" t="s">
        <v>185</v>
      </c>
      <c r="E176" s="42"/>
      <c r="F176" s="220" t="s">
        <v>617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185</v>
      </c>
      <c r="AU176" s="19" t="s">
        <v>80</v>
      </c>
    </row>
    <row r="177" s="14" customFormat="1">
      <c r="A177" s="14"/>
      <c r="B177" s="241"/>
      <c r="C177" s="242"/>
      <c r="D177" s="231" t="s">
        <v>221</v>
      </c>
      <c r="E177" s="243" t="s">
        <v>19</v>
      </c>
      <c r="F177" s="244" t="s">
        <v>612</v>
      </c>
      <c r="G177" s="242"/>
      <c r="H177" s="243" t="s">
        <v>19</v>
      </c>
      <c r="I177" s="245"/>
      <c r="J177" s="242"/>
      <c r="K177" s="242"/>
      <c r="L177" s="246"/>
      <c r="M177" s="247"/>
      <c r="N177" s="248"/>
      <c r="O177" s="248"/>
      <c r="P177" s="248"/>
      <c r="Q177" s="248"/>
      <c r="R177" s="248"/>
      <c r="S177" s="248"/>
      <c r="T177" s="24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0" t="s">
        <v>221</v>
      </c>
      <c r="AU177" s="250" t="s">
        <v>80</v>
      </c>
      <c r="AV177" s="14" t="s">
        <v>78</v>
      </c>
      <c r="AW177" s="14" t="s">
        <v>32</v>
      </c>
      <c r="AX177" s="14" t="s">
        <v>71</v>
      </c>
      <c r="AY177" s="250" t="s">
        <v>125</v>
      </c>
    </row>
    <row r="178" s="13" customFormat="1">
      <c r="A178" s="13"/>
      <c r="B178" s="229"/>
      <c r="C178" s="230"/>
      <c r="D178" s="231" t="s">
        <v>221</v>
      </c>
      <c r="E178" s="232" t="s">
        <v>19</v>
      </c>
      <c r="F178" s="233" t="s">
        <v>613</v>
      </c>
      <c r="G178" s="230"/>
      <c r="H178" s="234">
        <v>140</v>
      </c>
      <c r="I178" s="235"/>
      <c r="J178" s="230"/>
      <c r="K178" s="230"/>
      <c r="L178" s="236"/>
      <c r="M178" s="237"/>
      <c r="N178" s="238"/>
      <c r="O178" s="238"/>
      <c r="P178" s="238"/>
      <c r="Q178" s="238"/>
      <c r="R178" s="238"/>
      <c r="S178" s="238"/>
      <c r="T178" s="23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0" t="s">
        <v>221</v>
      </c>
      <c r="AU178" s="240" t="s">
        <v>80</v>
      </c>
      <c r="AV178" s="13" t="s">
        <v>80</v>
      </c>
      <c r="AW178" s="13" t="s">
        <v>32</v>
      </c>
      <c r="AX178" s="13" t="s">
        <v>78</v>
      </c>
      <c r="AY178" s="240" t="s">
        <v>125</v>
      </c>
    </row>
    <row r="179" s="2" customFormat="1" ht="24.15" customHeight="1">
      <c r="A179" s="40"/>
      <c r="B179" s="41"/>
      <c r="C179" s="206" t="s">
        <v>7</v>
      </c>
      <c r="D179" s="206" t="s">
        <v>128</v>
      </c>
      <c r="E179" s="207" t="s">
        <v>618</v>
      </c>
      <c r="F179" s="208" t="s">
        <v>619</v>
      </c>
      <c r="G179" s="209" t="s">
        <v>214</v>
      </c>
      <c r="H179" s="210">
        <v>140</v>
      </c>
      <c r="I179" s="211"/>
      <c r="J179" s="212">
        <f>ROUND(I179*H179,2)</f>
        <v>0</v>
      </c>
      <c r="K179" s="208" t="s">
        <v>183</v>
      </c>
      <c r="L179" s="46"/>
      <c r="M179" s="213" t="s">
        <v>19</v>
      </c>
      <c r="N179" s="214" t="s">
        <v>42</v>
      </c>
      <c r="O179" s="86"/>
      <c r="P179" s="215">
        <f>O179*H179</f>
        <v>0</v>
      </c>
      <c r="Q179" s="215">
        <v>0.0079000000000000008</v>
      </c>
      <c r="R179" s="215">
        <f>Q179*H179</f>
        <v>1.1060000000000001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143</v>
      </c>
      <c r="AT179" s="217" t="s">
        <v>128</v>
      </c>
      <c r="AU179" s="217" t="s">
        <v>80</v>
      </c>
      <c r="AY179" s="19" t="s">
        <v>125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78</v>
      </c>
      <c r="BK179" s="218">
        <f>ROUND(I179*H179,2)</f>
        <v>0</v>
      </c>
      <c r="BL179" s="19" t="s">
        <v>143</v>
      </c>
      <c r="BM179" s="217" t="s">
        <v>620</v>
      </c>
    </row>
    <row r="180" s="2" customFormat="1">
      <c r="A180" s="40"/>
      <c r="B180" s="41"/>
      <c r="C180" s="42"/>
      <c r="D180" s="219" t="s">
        <v>185</v>
      </c>
      <c r="E180" s="42"/>
      <c r="F180" s="220" t="s">
        <v>621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185</v>
      </c>
      <c r="AU180" s="19" t="s">
        <v>80</v>
      </c>
    </row>
    <row r="181" s="2" customFormat="1" ht="24.15" customHeight="1">
      <c r="A181" s="40"/>
      <c r="B181" s="41"/>
      <c r="C181" s="206" t="s">
        <v>326</v>
      </c>
      <c r="D181" s="206" t="s">
        <v>128</v>
      </c>
      <c r="E181" s="207" t="s">
        <v>622</v>
      </c>
      <c r="F181" s="208" t="s">
        <v>623</v>
      </c>
      <c r="G181" s="209" t="s">
        <v>214</v>
      </c>
      <c r="H181" s="210">
        <v>1</v>
      </c>
      <c r="I181" s="211"/>
      <c r="J181" s="212">
        <f>ROUND(I181*H181,2)</f>
        <v>0</v>
      </c>
      <c r="K181" s="208" t="s">
        <v>19</v>
      </c>
      <c r="L181" s="46"/>
      <c r="M181" s="213" t="s">
        <v>19</v>
      </c>
      <c r="N181" s="214" t="s">
        <v>42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143</v>
      </c>
      <c r="AT181" s="217" t="s">
        <v>128</v>
      </c>
      <c r="AU181" s="217" t="s">
        <v>80</v>
      </c>
      <c r="AY181" s="19" t="s">
        <v>125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78</v>
      </c>
      <c r="BK181" s="218">
        <f>ROUND(I181*H181,2)</f>
        <v>0</v>
      </c>
      <c r="BL181" s="19" t="s">
        <v>143</v>
      </c>
      <c r="BM181" s="217" t="s">
        <v>624</v>
      </c>
    </row>
    <row r="182" s="12" customFormat="1" ht="22.8" customHeight="1">
      <c r="A182" s="12"/>
      <c r="B182" s="190"/>
      <c r="C182" s="191"/>
      <c r="D182" s="192" t="s">
        <v>70</v>
      </c>
      <c r="E182" s="204" t="s">
        <v>160</v>
      </c>
      <c r="F182" s="204" t="s">
        <v>378</v>
      </c>
      <c r="G182" s="191"/>
      <c r="H182" s="191"/>
      <c r="I182" s="194"/>
      <c r="J182" s="205">
        <f>BK182</f>
        <v>0</v>
      </c>
      <c r="K182" s="191"/>
      <c r="L182" s="196"/>
      <c r="M182" s="197"/>
      <c r="N182" s="198"/>
      <c r="O182" s="198"/>
      <c r="P182" s="199">
        <f>SUM(P183:P184)</f>
        <v>0</v>
      </c>
      <c r="Q182" s="198"/>
      <c r="R182" s="199">
        <f>SUM(R183:R184)</f>
        <v>0.80296000000000001</v>
      </c>
      <c r="S182" s="198"/>
      <c r="T182" s="200">
        <f>SUM(T183:T184)</f>
        <v>0.80000000000000004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1" t="s">
        <v>78</v>
      </c>
      <c r="AT182" s="202" t="s">
        <v>70</v>
      </c>
      <c r="AU182" s="202" t="s">
        <v>78</v>
      </c>
      <c r="AY182" s="201" t="s">
        <v>125</v>
      </c>
      <c r="BK182" s="203">
        <f>SUM(BK183:BK184)</f>
        <v>0</v>
      </c>
    </row>
    <row r="183" s="2" customFormat="1" ht="16.5" customHeight="1">
      <c r="A183" s="40"/>
      <c r="B183" s="41"/>
      <c r="C183" s="206" t="s">
        <v>332</v>
      </c>
      <c r="D183" s="206" t="s">
        <v>128</v>
      </c>
      <c r="E183" s="207" t="s">
        <v>625</v>
      </c>
      <c r="F183" s="208" t="s">
        <v>626</v>
      </c>
      <c r="G183" s="209" t="s">
        <v>163</v>
      </c>
      <c r="H183" s="210">
        <v>8</v>
      </c>
      <c r="I183" s="211"/>
      <c r="J183" s="212">
        <f>ROUND(I183*H183,2)</f>
        <v>0</v>
      </c>
      <c r="K183" s="208" t="s">
        <v>183</v>
      </c>
      <c r="L183" s="46"/>
      <c r="M183" s="213" t="s">
        <v>19</v>
      </c>
      <c r="N183" s="214" t="s">
        <v>42</v>
      </c>
      <c r="O183" s="86"/>
      <c r="P183" s="215">
        <f>O183*H183</f>
        <v>0</v>
      </c>
      <c r="Q183" s="215">
        <v>0.10037</v>
      </c>
      <c r="R183" s="215">
        <f>Q183*H183</f>
        <v>0.80296000000000001</v>
      </c>
      <c r="S183" s="215">
        <v>0.10000000000000001</v>
      </c>
      <c r="T183" s="216">
        <f>S183*H183</f>
        <v>0.80000000000000004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143</v>
      </c>
      <c r="AT183" s="217" t="s">
        <v>128</v>
      </c>
      <c r="AU183" s="217" t="s">
        <v>80</v>
      </c>
      <c r="AY183" s="19" t="s">
        <v>125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78</v>
      </c>
      <c r="BK183" s="218">
        <f>ROUND(I183*H183,2)</f>
        <v>0</v>
      </c>
      <c r="BL183" s="19" t="s">
        <v>143</v>
      </c>
      <c r="BM183" s="217" t="s">
        <v>627</v>
      </c>
    </row>
    <row r="184" s="2" customFormat="1">
      <c r="A184" s="40"/>
      <c r="B184" s="41"/>
      <c r="C184" s="42"/>
      <c r="D184" s="219" t="s">
        <v>185</v>
      </c>
      <c r="E184" s="42"/>
      <c r="F184" s="220" t="s">
        <v>628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185</v>
      </c>
      <c r="AU184" s="19" t="s">
        <v>80</v>
      </c>
    </row>
    <row r="185" s="12" customFormat="1" ht="22.8" customHeight="1">
      <c r="A185" s="12"/>
      <c r="B185" s="190"/>
      <c r="C185" s="191"/>
      <c r="D185" s="192" t="s">
        <v>70</v>
      </c>
      <c r="E185" s="204" t="s">
        <v>165</v>
      </c>
      <c r="F185" s="204" t="s">
        <v>403</v>
      </c>
      <c r="G185" s="191"/>
      <c r="H185" s="191"/>
      <c r="I185" s="194"/>
      <c r="J185" s="205">
        <f>BK185</f>
        <v>0</v>
      </c>
      <c r="K185" s="191"/>
      <c r="L185" s="196"/>
      <c r="M185" s="197"/>
      <c r="N185" s="198"/>
      <c r="O185" s="198"/>
      <c r="P185" s="199">
        <f>P186</f>
        <v>0</v>
      </c>
      <c r="Q185" s="198"/>
      <c r="R185" s="199">
        <f>R186</f>
        <v>0</v>
      </c>
      <c r="S185" s="198"/>
      <c r="T185" s="200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1" t="s">
        <v>78</v>
      </c>
      <c r="AT185" s="202" t="s">
        <v>70</v>
      </c>
      <c r="AU185" s="202" t="s">
        <v>78</v>
      </c>
      <c r="AY185" s="201" t="s">
        <v>125</v>
      </c>
      <c r="BK185" s="203">
        <f>BK186</f>
        <v>0</v>
      </c>
    </row>
    <row r="186" s="2" customFormat="1" ht="33" customHeight="1">
      <c r="A186" s="40"/>
      <c r="B186" s="41"/>
      <c r="C186" s="206" t="s">
        <v>337</v>
      </c>
      <c r="D186" s="206" t="s">
        <v>128</v>
      </c>
      <c r="E186" s="207" t="s">
        <v>629</v>
      </c>
      <c r="F186" s="208" t="s">
        <v>630</v>
      </c>
      <c r="G186" s="209" t="s">
        <v>225</v>
      </c>
      <c r="H186" s="210">
        <v>6</v>
      </c>
      <c r="I186" s="211"/>
      <c r="J186" s="212">
        <f>ROUND(I186*H186,2)</f>
        <v>0</v>
      </c>
      <c r="K186" s="208" t="s">
        <v>19</v>
      </c>
      <c r="L186" s="46"/>
      <c r="M186" s="213" t="s">
        <v>19</v>
      </c>
      <c r="N186" s="214" t="s">
        <v>42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143</v>
      </c>
      <c r="AT186" s="217" t="s">
        <v>128</v>
      </c>
      <c r="AU186" s="217" t="s">
        <v>80</v>
      </c>
      <c r="AY186" s="19" t="s">
        <v>125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78</v>
      </c>
      <c r="BK186" s="218">
        <f>ROUND(I186*H186,2)</f>
        <v>0</v>
      </c>
      <c r="BL186" s="19" t="s">
        <v>143</v>
      </c>
      <c r="BM186" s="217" t="s">
        <v>631</v>
      </c>
    </row>
    <row r="187" s="12" customFormat="1" ht="22.8" customHeight="1">
      <c r="A187" s="12"/>
      <c r="B187" s="190"/>
      <c r="C187" s="191"/>
      <c r="D187" s="192" t="s">
        <v>70</v>
      </c>
      <c r="E187" s="204" t="s">
        <v>481</v>
      </c>
      <c r="F187" s="204" t="s">
        <v>482</v>
      </c>
      <c r="G187" s="191"/>
      <c r="H187" s="191"/>
      <c r="I187" s="194"/>
      <c r="J187" s="205">
        <f>BK187</f>
        <v>0</v>
      </c>
      <c r="K187" s="191"/>
      <c r="L187" s="196"/>
      <c r="M187" s="197"/>
      <c r="N187" s="198"/>
      <c r="O187" s="198"/>
      <c r="P187" s="199">
        <f>SUM(P188:P198)</f>
        <v>0</v>
      </c>
      <c r="Q187" s="198"/>
      <c r="R187" s="199">
        <f>SUM(R188:R198)</f>
        <v>0</v>
      </c>
      <c r="S187" s="198"/>
      <c r="T187" s="200">
        <f>SUM(T188:T198)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1" t="s">
        <v>78</v>
      </c>
      <c r="AT187" s="202" t="s">
        <v>70</v>
      </c>
      <c r="AU187" s="202" t="s">
        <v>78</v>
      </c>
      <c r="AY187" s="201" t="s">
        <v>125</v>
      </c>
      <c r="BK187" s="203">
        <f>SUM(BK188:BK198)</f>
        <v>0</v>
      </c>
    </row>
    <row r="188" s="2" customFormat="1" ht="21.75" customHeight="1">
      <c r="A188" s="40"/>
      <c r="B188" s="41"/>
      <c r="C188" s="206" t="s">
        <v>344</v>
      </c>
      <c r="D188" s="206" t="s">
        <v>128</v>
      </c>
      <c r="E188" s="207" t="s">
        <v>484</v>
      </c>
      <c r="F188" s="208" t="s">
        <v>485</v>
      </c>
      <c r="G188" s="209" t="s">
        <v>268</v>
      </c>
      <c r="H188" s="210">
        <v>117.562</v>
      </c>
      <c r="I188" s="211"/>
      <c r="J188" s="212">
        <f>ROUND(I188*H188,2)</f>
        <v>0</v>
      </c>
      <c r="K188" s="208" t="s">
        <v>183</v>
      </c>
      <c r="L188" s="46"/>
      <c r="M188" s="213" t="s">
        <v>19</v>
      </c>
      <c r="N188" s="214" t="s">
        <v>42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143</v>
      </c>
      <c r="AT188" s="217" t="s">
        <v>128</v>
      </c>
      <c r="AU188" s="217" t="s">
        <v>80</v>
      </c>
      <c r="AY188" s="19" t="s">
        <v>125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78</v>
      </c>
      <c r="BK188" s="218">
        <f>ROUND(I188*H188,2)</f>
        <v>0</v>
      </c>
      <c r="BL188" s="19" t="s">
        <v>143</v>
      </c>
      <c r="BM188" s="217" t="s">
        <v>486</v>
      </c>
    </row>
    <row r="189" s="2" customFormat="1">
      <c r="A189" s="40"/>
      <c r="B189" s="41"/>
      <c r="C189" s="42"/>
      <c r="D189" s="219" t="s">
        <v>185</v>
      </c>
      <c r="E189" s="42"/>
      <c r="F189" s="220" t="s">
        <v>487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185</v>
      </c>
      <c r="AU189" s="19" t="s">
        <v>80</v>
      </c>
    </row>
    <row r="190" s="2" customFormat="1" ht="24.15" customHeight="1">
      <c r="A190" s="40"/>
      <c r="B190" s="41"/>
      <c r="C190" s="206" t="s">
        <v>351</v>
      </c>
      <c r="D190" s="206" t="s">
        <v>128</v>
      </c>
      <c r="E190" s="207" t="s">
        <v>489</v>
      </c>
      <c r="F190" s="208" t="s">
        <v>490</v>
      </c>
      <c r="G190" s="209" t="s">
        <v>268</v>
      </c>
      <c r="H190" s="210">
        <v>1880.992</v>
      </c>
      <c r="I190" s="211"/>
      <c r="J190" s="212">
        <f>ROUND(I190*H190,2)</f>
        <v>0</v>
      </c>
      <c r="K190" s="208" t="s">
        <v>183</v>
      </c>
      <c r="L190" s="46"/>
      <c r="M190" s="213" t="s">
        <v>19</v>
      </c>
      <c r="N190" s="214" t="s">
        <v>42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143</v>
      </c>
      <c r="AT190" s="217" t="s">
        <v>128</v>
      </c>
      <c r="AU190" s="217" t="s">
        <v>80</v>
      </c>
      <c r="AY190" s="19" t="s">
        <v>125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78</v>
      </c>
      <c r="BK190" s="218">
        <f>ROUND(I190*H190,2)</f>
        <v>0</v>
      </c>
      <c r="BL190" s="19" t="s">
        <v>143</v>
      </c>
      <c r="BM190" s="217" t="s">
        <v>491</v>
      </c>
    </row>
    <row r="191" s="2" customFormat="1">
      <c r="A191" s="40"/>
      <c r="B191" s="41"/>
      <c r="C191" s="42"/>
      <c r="D191" s="219" t="s">
        <v>185</v>
      </c>
      <c r="E191" s="42"/>
      <c r="F191" s="220" t="s">
        <v>492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185</v>
      </c>
      <c r="AU191" s="19" t="s">
        <v>80</v>
      </c>
    </row>
    <row r="192" s="13" customFormat="1">
      <c r="A192" s="13"/>
      <c r="B192" s="229"/>
      <c r="C192" s="230"/>
      <c r="D192" s="231" t="s">
        <v>221</v>
      </c>
      <c r="E192" s="232" t="s">
        <v>19</v>
      </c>
      <c r="F192" s="233" t="s">
        <v>632</v>
      </c>
      <c r="G192" s="230"/>
      <c r="H192" s="234">
        <v>1880.992</v>
      </c>
      <c r="I192" s="235"/>
      <c r="J192" s="230"/>
      <c r="K192" s="230"/>
      <c r="L192" s="236"/>
      <c r="M192" s="237"/>
      <c r="N192" s="238"/>
      <c r="O192" s="238"/>
      <c r="P192" s="238"/>
      <c r="Q192" s="238"/>
      <c r="R192" s="238"/>
      <c r="S192" s="238"/>
      <c r="T192" s="23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0" t="s">
        <v>221</v>
      </c>
      <c r="AU192" s="240" t="s">
        <v>80</v>
      </c>
      <c r="AV192" s="13" t="s">
        <v>80</v>
      </c>
      <c r="AW192" s="13" t="s">
        <v>32</v>
      </c>
      <c r="AX192" s="13" t="s">
        <v>78</v>
      </c>
      <c r="AY192" s="240" t="s">
        <v>125</v>
      </c>
    </row>
    <row r="193" s="2" customFormat="1" ht="24.15" customHeight="1">
      <c r="A193" s="40"/>
      <c r="B193" s="41"/>
      <c r="C193" s="206" t="s">
        <v>358</v>
      </c>
      <c r="D193" s="206" t="s">
        <v>128</v>
      </c>
      <c r="E193" s="207" t="s">
        <v>633</v>
      </c>
      <c r="F193" s="208" t="s">
        <v>267</v>
      </c>
      <c r="G193" s="209" t="s">
        <v>268</v>
      </c>
      <c r="H193" s="210">
        <v>10.731999999999999</v>
      </c>
      <c r="I193" s="211"/>
      <c r="J193" s="212">
        <f>ROUND(I193*H193,2)</f>
        <v>0</v>
      </c>
      <c r="K193" s="208" t="s">
        <v>183</v>
      </c>
      <c r="L193" s="46"/>
      <c r="M193" s="213" t="s">
        <v>19</v>
      </c>
      <c r="N193" s="214" t="s">
        <v>42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143</v>
      </c>
      <c r="AT193" s="217" t="s">
        <v>128</v>
      </c>
      <c r="AU193" s="217" t="s">
        <v>80</v>
      </c>
      <c r="AY193" s="19" t="s">
        <v>125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78</v>
      </c>
      <c r="BK193" s="218">
        <f>ROUND(I193*H193,2)</f>
        <v>0</v>
      </c>
      <c r="BL193" s="19" t="s">
        <v>143</v>
      </c>
      <c r="BM193" s="217" t="s">
        <v>634</v>
      </c>
    </row>
    <row r="194" s="2" customFormat="1">
      <c r="A194" s="40"/>
      <c r="B194" s="41"/>
      <c r="C194" s="42"/>
      <c r="D194" s="219" t="s">
        <v>185</v>
      </c>
      <c r="E194" s="42"/>
      <c r="F194" s="220" t="s">
        <v>635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185</v>
      </c>
      <c r="AU194" s="19" t="s">
        <v>80</v>
      </c>
    </row>
    <row r="195" s="2" customFormat="1" ht="24.15" customHeight="1">
      <c r="A195" s="40"/>
      <c r="B195" s="41"/>
      <c r="C195" s="206" t="s">
        <v>363</v>
      </c>
      <c r="D195" s="206" t="s">
        <v>128</v>
      </c>
      <c r="E195" s="207" t="s">
        <v>505</v>
      </c>
      <c r="F195" s="208" t="s">
        <v>506</v>
      </c>
      <c r="G195" s="209" t="s">
        <v>268</v>
      </c>
      <c r="H195" s="210">
        <v>106.03</v>
      </c>
      <c r="I195" s="211"/>
      <c r="J195" s="212">
        <f>ROUND(I195*H195,2)</f>
        <v>0</v>
      </c>
      <c r="K195" s="208" t="s">
        <v>183</v>
      </c>
      <c r="L195" s="46"/>
      <c r="M195" s="213" t="s">
        <v>19</v>
      </c>
      <c r="N195" s="214" t="s">
        <v>42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143</v>
      </c>
      <c r="AT195" s="217" t="s">
        <v>128</v>
      </c>
      <c r="AU195" s="217" t="s">
        <v>80</v>
      </c>
      <c r="AY195" s="19" t="s">
        <v>125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78</v>
      </c>
      <c r="BK195" s="218">
        <f>ROUND(I195*H195,2)</f>
        <v>0</v>
      </c>
      <c r="BL195" s="19" t="s">
        <v>143</v>
      </c>
      <c r="BM195" s="217" t="s">
        <v>507</v>
      </c>
    </row>
    <row r="196" s="2" customFormat="1">
      <c r="A196" s="40"/>
      <c r="B196" s="41"/>
      <c r="C196" s="42"/>
      <c r="D196" s="219" t="s">
        <v>185</v>
      </c>
      <c r="E196" s="42"/>
      <c r="F196" s="220" t="s">
        <v>508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185</v>
      </c>
      <c r="AU196" s="19" t="s">
        <v>80</v>
      </c>
    </row>
    <row r="197" s="2" customFormat="1" ht="33" customHeight="1">
      <c r="A197" s="40"/>
      <c r="B197" s="41"/>
      <c r="C197" s="206" t="s">
        <v>368</v>
      </c>
      <c r="D197" s="206" t="s">
        <v>128</v>
      </c>
      <c r="E197" s="207" t="s">
        <v>510</v>
      </c>
      <c r="F197" s="208" t="s">
        <v>511</v>
      </c>
      <c r="G197" s="209" t="s">
        <v>268</v>
      </c>
      <c r="H197" s="210">
        <v>0.80000000000000004</v>
      </c>
      <c r="I197" s="211"/>
      <c r="J197" s="212">
        <f>ROUND(I197*H197,2)</f>
        <v>0</v>
      </c>
      <c r="K197" s="208" t="s">
        <v>183</v>
      </c>
      <c r="L197" s="46"/>
      <c r="M197" s="213" t="s">
        <v>19</v>
      </c>
      <c r="N197" s="214" t="s">
        <v>42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143</v>
      </c>
      <c r="AT197" s="217" t="s">
        <v>128</v>
      </c>
      <c r="AU197" s="217" t="s">
        <v>80</v>
      </c>
      <c r="AY197" s="19" t="s">
        <v>125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78</v>
      </c>
      <c r="BK197" s="218">
        <f>ROUND(I197*H197,2)</f>
        <v>0</v>
      </c>
      <c r="BL197" s="19" t="s">
        <v>143</v>
      </c>
      <c r="BM197" s="217" t="s">
        <v>512</v>
      </c>
    </row>
    <row r="198" s="2" customFormat="1">
      <c r="A198" s="40"/>
      <c r="B198" s="41"/>
      <c r="C198" s="42"/>
      <c r="D198" s="219" t="s">
        <v>185</v>
      </c>
      <c r="E198" s="42"/>
      <c r="F198" s="220" t="s">
        <v>513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185</v>
      </c>
      <c r="AU198" s="19" t="s">
        <v>80</v>
      </c>
    </row>
    <row r="199" s="12" customFormat="1" ht="22.8" customHeight="1">
      <c r="A199" s="12"/>
      <c r="B199" s="190"/>
      <c r="C199" s="191"/>
      <c r="D199" s="192" t="s">
        <v>70</v>
      </c>
      <c r="E199" s="204" t="s">
        <v>514</v>
      </c>
      <c r="F199" s="204" t="s">
        <v>515</v>
      </c>
      <c r="G199" s="191"/>
      <c r="H199" s="191"/>
      <c r="I199" s="194"/>
      <c r="J199" s="205">
        <f>BK199</f>
        <v>0</v>
      </c>
      <c r="K199" s="191"/>
      <c r="L199" s="196"/>
      <c r="M199" s="197"/>
      <c r="N199" s="198"/>
      <c r="O199" s="198"/>
      <c r="P199" s="199">
        <f>SUM(P200:P201)</f>
        <v>0</v>
      </c>
      <c r="Q199" s="198"/>
      <c r="R199" s="199">
        <f>SUM(R200:R201)</f>
        <v>0</v>
      </c>
      <c r="S199" s="198"/>
      <c r="T199" s="200">
        <f>SUM(T200:T201)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1" t="s">
        <v>78</v>
      </c>
      <c r="AT199" s="202" t="s">
        <v>70</v>
      </c>
      <c r="AU199" s="202" t="s">
        <v>78</v>
      </c>
      <c r="AY199" s="201" t="s">
        <v>125</v>
      </c>
      <c r="BK199" s="203">
        <f>SUM(BK200:BK201)</f>
        <v>0</v>
      </c>
    </row>
    <row r="200" s="2" customFormat="1" ht="24.15" customHeight="1">
      <c r="A200" s="40"/>
      <c r="B200" s="41"/>
      <c r="C200" s="206" t="s">
        <v>373</v>
      </c>
      <c r="D200" s="206" t="s">
        <v>128</v>
      </c>
      <c r="E200" s="207" t="s">
        <v>636</v>
      </c>
      <c r="F200" s="208" t="s">
        <v>637</v>
      </c>
      <c r="G200" s="209" t="s">
        <v>268</v>
      </c>
      <c r="H200" s="210">
        <v>146.423</v>
      </c>
      <c r="I200" s="211"/>
      <c r="J200" s="212">
        <f>ROUND(I200*H200,2)</f>
        <v>0</v>
      </c>
      <c r="K200" s="208" t="s">
        <v>183</v>
      </c>
      <c r="L200" s="46"/>
      <c r="M200" s="213" t="s">
        <v>19</v>
      </c>
      <c r="N200" s="214" t="s">
        <v>42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143</v>
      </c>
      <c r="AT200" s="217" t="s">
        <v>128</v>
      </c>
      <c r="AU200" s="217" t="s">
        <v>80</v>
      </c>
      <c r="AY200" s="19" t="s">
        <v>125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78</v>
      </c>
      <c r="BK200" s="218">
        <f>ROUND(I200*H200,2)</f>
        <v>0</v>
      </c>
      <c r="BL200" s="19" t="s">
        <v>143</v>
      </c>
      <c r="BM200" s="217" t="s">
        <v>638</v>
      </c>
    </row>
    <row r="201" s="2" customFormat="1">
      <c r="A201" s="40"/>
      <c r="B201" s="41"/>
      <c r="C201" s="42"/>
      <c r="D201" s="219" t="s">
        <v>185</v>
      </c>
      <c r="E201" s="42"/>
      <c r="F201" s="220" t="s">
        <v>639</v>
      </c>
      <c r="G201" s="42"/>
      <c r="H201" s="42"/>
      <c r="I201" s="221"/>
      <c r="J201" s="42"/>
      <c r="K201" s="42"/>
      <c r="L201" s="46"/>
      <c r="M201" s="274"/>
      <c r="N201" s="275"/>
      <c r="O201" s="226"/>
      <c r="P201" s="226"/>
      <c r="Q201" s="226"/>
      <c r="R201" s="226"/>
      <c r="S201" s="226"/>
      <c r="T201" s="276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185</v>
      </c>
      <c r="AU201" s="19" t="s">
        <v>80</v>
      </c>
    </row>
    <row r="202" s="2" customFormat="1" ht="6.96" customHeight="1">
      <c r="A202" s="40"/>
      <c r="B202" s="61"/>
      <c r="C202" s="62"/>
      <c r="D202" s="62"/>
      <c r="E202" s="62"/>
      <c r="F202" s="62"/>
      <c r="G202" s="62"/>
      <c r="H202" s="62"/>
      <c r="I202" s="62"/>
      <c r="J202" s="62"/>
      <c r="K202" s="62"/>
      <c r="L202" s="46"/>
      <c r="M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</row>
  </sheetData>
  <sheetProtection sheet="1" autoFilter="0" formatColumns="0" formatRows="0" objects="1" scenarios="1" spinCount="100000" saltValue="nWDTvvxksUUjBA5uXnC+7P+sCHcXkrTYcByeuuuTsQsYwL7fh08dsO1ko6IyU6z27lKmRw6adTtndWLDyH5t+w==" hashValue="1/0gu+af/aZmRhOw//YI1ZAf0tF1wpgDdpUEl99q4xV//BywEXGRFiOrjxM7NNr1ZAy3394Cd3X/A1PotuWXBg==" algorithmName="SHA-512" password="80EB"/>
  <autoFilter ref="C87:K201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113106111"/>
    <hyperlink ref="F96" r:id="rId2" display="https://podminky.urs.cz/item/CS_URS_2025_01/113106161"/>
    <hyperlink ref="F100" r:id="rId3" display="https://podminky.urs.cz/item/CS_URS_2025_01/113154538"/>
    <hyperlink ref="F102" r:id="rId4" display="https://podminky.urs.cz/item/CS_URS_2025_01/122251105"/>
    <hyperlink ref="F106" r:id="rId5" display="https://podminky.urs.cz/item/CS_URS_2025_01/162751117"/>
    <hyperlink ref="F109" r:id="rId6" display="https://podminky.urs.cz/item/CS_URS_2025_01/162751119"/>
    <hyperlink ref="F112" r:id="rId7" display="https://podminky.urs.cz/item/CS_URS_2025_01/171251201"/>
    <hyperlink ref="F114" r:id="rId8" display="https://podminky.urs.cz/item/CS_URS_2025_01/171201231"/>
    <hyperlink ref="F117" r:id="rId9" display="https://podminky.urs.cz/item/CS_URS_2025_01/181951112"/>
    <hyperlink ref="F131" r:id="rId10" display="https://podminky.urs.cz/item/CS_URS_2025_01/564871116"/>
    <hyperlink ref="F142" r:id="rId11" display="https://podminky.urs.cz/item/CS_URS_2025_01/591211111"/>
    <hyperlink ref="F151" r:id="rId12" display="https://podminky.urs.cz/item/CS_URS_2025_01/591411111"/>
    <hyperlink ref="F160" r:id="rId13" display="https://podminky.urs.cz/item/CS_URS_2025_01/596212210"/>
    <hyperlink ref="F172" r:id="rId14" display="https://podminky.urs.cz/item/CS_URS_2025_01/622131101"/>
    <hyperlink ref="F176" r:id="rId15" display="https://podminky.urs.cz/item/CS_URS_2025_01/622321111"/>
    <hyperlink ref="F180" r:id="rId16" display="https://podminky.urs.cz/item/CS_URS_2025_01/622321191"/>
    <hyperlink ref="F184" r:id="rId17" display="https://podminky.urs.cz/item/CS_URS_2025_01/899132211"/>
    <hyperlink ref="F189" r:id="rId18" display="https://podminky.urs.cz/item/CS_URS_2025_01/997013501"/>
    <hyperlink ref="F191" r:id="rId19" display="https://podminky.urs.cz/item/CS_URS_2025_01/997013509"/>
    <hyperlink ref="F194" r:id="rId20" display="https://podminky.urs.cz/item/CS_URS_2025_01/997221873"/>
    <hyperlink ref="F196" r:id="rId21" display="https://podminky.urs.cz/item/CS_URS_2025_01/997221875"/>
    <hyperlink ref="F198" r:id="rId22" display="https://podminky.urs.cz/item/CS_URS_2025_01/997013869"/>
    <hyperlink ref="F201" r:id="rId23" display="https://podminky.urs.cz/item/CS_URS_2025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Jáchymov - oprava ulice Mathesiova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640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34</v>
      </c>
      <c r="G12" s="40"/>
      <c r="H12" s="40"/>
      <c r="I12" s="134" t="s">
        <v>23</v>
      </c>
      <c r="J12" s="139" t="str">
        <f>'Rekapitulace stavby'!AN8</f>
        <v>29. 5. 2025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>Město Jáchymov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>Ing. Jiří Oboznenko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ROUND((SUM(BE88:BE166)),  2)</f>
        <v>0</v>
      </c>
      <c r="G33" s="40"/>
      <c r="H33" s="40"/>
      <c r="I33" s="150">
        <v>0.20999999999999999</v>
      </c>
      <c r="J33" s="149">
        <f>ROUND(((SUM(BE88:BE166))*I33),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ROUND((SUM(BF88:BF166)),  2)</f>
        <v>0</v>
      </c>
      <c r="G34" s="40"/>
      <c r="H34" s="40"/>
      <c r="I34" s="150">
        <v>0.12</v>
      </c>
      <c r="J34" s="149">
        <f>ROUND(((SUM(BF88:BF166))*I34),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ROUND((SUM(BG88:BG166)),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ROUND((SUM(BH88:BH166)),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ROUND((SUM(BI88:BI166)),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Jáchymov - oprava ulice Mathesiova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401 - Veřejné osvětlení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29. 5. 2025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Jáchymov</v>
      </c>
      <c r="G54" s="42"/>
      <c r="H54" s="42"/>
      <c r="I54" s="34" t="s">
        <v>30</v>
      </c>
      <c r="J54" s="38" t="str">
        <f>E21</f>
        <v>Ing. Jiří Oboznenko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100</v>
      </c>
      <c r="D57" s="164"/>
      <c r="E57" s="164"/>
      <c r="F57" s="164"/>
      <c r="G57" s="164"/>
      <c r="H57" s="164"/>
      <c r="I57" s="164"/>
      <c r="J57" s="165" t="s">
        <v>101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102</v>
      </c>
    </row>
    <row r="60" s="9" customFormat="1" ht="24.96" customHeight="1">
      <c r="A60" s="9"/>
      <c r="B60" s="167"/>
      <c r="C60" s="168"/>
      <c r="D60" s="169" t="s">
        <v>641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642</v>
      </c>
      <c r="E61" s="170"/>
      <c r="F61" s="170"/>
      <c r="G61" s="170"/>
      <c r="H61" s="170"/>
      <c r="I61" s="170"/>
      <c r="J61" s="171">
        <f>J92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643</v>
      </c>
      <c r="E62" s="170"/>
      <c r="F62" s="170"/>
      <c r="G62" s="170"/>
      <c r="H62" s="170"/>
      <c r="I62" s="170"/>
      <c r="J62" s="171">
        <f>J102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644</v>
      </c>
      <c r="E63" s="170"/>
      <c r="F63" s="170"/>
      <c r="G63" s="170"/>
      <c r="H63" s="170"/>
      <c r="I63" s="170"/>
      <c r="J63" s="171">
        <f>J104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645</v>
      </c>
      <c r="E64" s="170"/>
      <c r="F64" s="170"/>
      <c r="G64" s="170"/>
      <c r="H64" s="170"/>
      <c r="I64" s="170"/>
      <c r="J64" s="171">
        <f>J116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646</v>
      </c>
      <c r="E65" s="170"/>
      <c r="F65" s="170"/>
      <c r="G65" s="170"/>
      <c r="H65" s="170"/>
      <c r="I65" s="170"/>
      <c r="J65" s="171">
        <f>J134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7"/>
      <c r="C66" s="168"/>
      <c r="D66" s="169" t="s">
        <v>647</v>
      </c>
      <c r="E66" s="170"/>
      <c r="F66" s="170"/>
      <c r="G66" s="170"/>
      <c r="H66" s="170"/>
      <c r="I66" s="170"/>
      <c r="J66" s="171">
        <f>J136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648</v>
      </c>
      <c r="E67" s="170"/>
      <c r="F67" s="170"/>
      <c r="G67" s="170"/>
      <c r="H67" s="170"/>
      <c r="I67" s="170"/>
      <c r="J67" s="171">
        <f>J157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7"/>
      <c r="C68" s="168"/>
      <c r="D68" s="169" t="s">
        <v>649</v>
      </c>
      <c r="E68" s="170"/>
      <c r="F68" s="170"/>
      <c r="G68" s="170"/>
      <c r="H68" s="170"/>
      <c r="I68" s="170"/>
      <c r="J68" s="171">
        <f>J165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110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2" t="str">
        <f>E7</f>
        <v>Jáchymov - oprava ulice Mathesiova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97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SO 401 - Veřejné osvětlení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 xml:space="preserve"> </v>
      </c>
      <c r="G82" s="42"/>
      <c r="H82" s="42"/>
      <c r="I82" s="34" t="s">
        <v>23</v>
      </c>
      <c r="J82" s="74" t="str">
        <f>IF(J12="","",J12)</f>
        <v>29. 5. 2025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E15</f>
        <v>Město Jáchymov</v>
      </c>
      <c r="G84" s="42"/>
      <c r="H84" s="42"/>
      <c r="I84" s="34" t="s">
        <v>30</v>
      </c>
      <c r="J84" s="38" t="str">
        <f>E21</f>
        <v>Ing. Jiří Oboznenko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28</v>
      </c>
      <c r="D85" s="42"/>
      <c r="E85" s="42"/>
      <c r="F85" s="29" t="str">
        <f>IF(E18="","",E18)</f>
        <v>Vyplň údaj</v>
      </c>
      <c r="G85" s="42"/>
      <c r="H85" s="42"/>
      <c r="I85" s="34" t="s">
        <v>33</v>
      </c>
      <c r="J85" s="38" t="str">
        <f>E24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111</v>
      </c>
      <c r="D87" s="182" t="s">
        <v>56</v>
      </c>
      <c r="E87" s="182" t="s">
        <v>52</v>
      </c>
      <c r="F87" s="182" t="s">
        <v>53</v>
      </c>
      <c r="G87" s="182" t="s">
        <v>112</v>
      </c>
      <c r="H87" s="182" t="s">
        <v>113</v>
      </c>
      <c r="I87" s="182" t="s">
        <v>114</v>
      </c>
      <c r="J87" s="182" t="s">
        <v>101</v>
      </c>
      <c r="K87" s="183" t="s">
        <v>115</v>
      </c>
      <c r="L87" s="184"/>
      <c r="M87" s="94" t="s">
        <v>19</v>
      </c>
      <c r="N87" s="95" t="s">
        <v>41</v>
      </c>
      <c r="O87" s="95" t="s">
        <v>116</v>
      </c>
      <c r="P87" s="95" t="s">
        <v>117</v>
      </c>
      <c r="Q87" s="95" t="s">
        <v>118</v>
      </c>
      <c r="R87" s="95" t="s">
        <v>119</v>
      </c>
      <c r="S87" s="95" t="s">
        <v>120</v>
      </c>
      <c r="T87" s="96" t="s">
        <v>121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122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P89+P92+P102+P104+P116+P134+P136+P157+P165</f>
        <v>0</v>
      </c>
      <c r="Q88" s="98"/>
      <c r="R88" s="187">
        <f>R89+R92+R102+R104+R116+R134+R136+R157+R165</f>
        <v>0</v>
      </c>
      <c r="S88" s="98"/>
      <c r="T88" s="188">
        <f>T89+T92+T102+T104+T116+T134+T136+T157+T165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70</v>
      </c>
      <c r="AU88" s="19" t="s">
        <v>102</v>
      </c>
      <c r="BK88" s="189">
        <f>BK89+BK92+BK102+BK104+BK116+BK134+BK136+BK157+BK165</f>
        <v>0</v>
      </c>
    </row>
    <row r="89" s="12" customFormat="1" ht="25.92" customHeight="1">
      <c r="A89" s="12"/>
      <c r="B89" s="190"/>
      <c r="C89" s="191"/>
      <c r="D89" s="192" t="s">
        <v>70</v>
      </c>
      <c r="E89" s="193" t="s">
        <v>650</v>
      </c>
      <c r="F89" s="193" t="s">
        <v>651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SUM(P90:P91)</f>
        <v>0</v>
      </c>
      <c r="Q89" s="198"/>
      <c r="R89" s="199">
        <f>SUM(R90:R91)</f>
        <v>0</v>
      </c>
      <c r="S89" s="198"/>
      <c r="T89" s="200">
        <f>SUM(T90:T91)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78</v>
      </c>
      <c r="AT89" s="202" t="s">
        <v>70</v>
      </c>
      <c r="AU89" s="202" t="s">
        <v>71</v>
      </c>
      <c r="AY89" s="201" t="s">
        <v>125</v>
      </c>
      <c r="BK89" s="203">
        <f>SUM(BK90:BK91)</f>
        <v>0</v>
      </c>
    </row>
    <row r="90" s="2" customFormat="1" ht="16.5" customHeight="1">
      <c r="A90" s="40"/>
      <c r="B90" s="41"/>
      <c r="C90" s="206" t="s">
        <v>78</v>
      </c>
      <c r="D90" s="206" t="s">
        <v>128</v>
      </c>
      <c r="E90" s="207" t="s">
        <v>652</v>
      </c>
      <c r="F90" s="208" t="s">
        <v>653</v>
      </c>
      <c r="G90" s="209" t="s">
        <v>654</v>
      </c>
      <c r="H90" s="210">
        <v>7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42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143</v>
      </c>
      <c r="AT90" s="217" t="s">
        <v>128</v>
      </c>
      <c r="AU90" s="217" t="s">
        <v>78</v>
      </c>
      <c r="AY90" s="19" t="s">
        <v>125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78</v>
      </c>
      <c r="BK90" s="218">
        <f>ROUND(I90*H90,2)</f>
        <v>0</v>
      </c>
      <c r="BL90" s="19" t="s">
        <v>143</v>
      </c>
      <c r="BM90" s="217" t="s">
        <v>80</v>
      </c>
    </row>
    <row r="91" s="2" customFormat="1">
      <c r="A91" s="40"/>
      <c r="B91" s="41"/>
      <c r="C91" s="42"/>
      <c r="D91" s="231" t="s">
        <v>418</v>
      </c>
      <c r="E91" s="42"/>
      <c r="F91" s="272" t="s">
        <v>655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418</v>
      </c>
      <c r="AU91" s="19" t="s">
        <v>78</v>
      </c>
    </row>
    <row r="92" s="12" customFormat="1" ht="25.92" customHeight="1">
      <c r="A92" s="12"/>
      <c r="B92" s="190"/>
      <c r="C92" s="191"/>
      <c r="D92" s="192" t="s">
        <v>70</v>
      </c>
      <c r="E92" s="193" t="s">
        <v>656</v>
      </c>
      <c r="F92" s="193" t="s">
        <v>657</v>
      </c>
      <c r="G92" s="191"/>
      <c r="H92" s="191"/>
      <c r="I92" s="194"/>
      <c r="J92" s="195">
        <f>BK92</f>
        <v>0</v>
      </c>
      <c r="K92" s="191"/>
      <c r="L92" s="196"/>
      <c r="M92" s="197"/>
      <c r="N92" s="198"/>
      <c r="O92" s="198"/>
      <c r="P92" s="199">
        <f>SUM(P93:P101)</f>
        <v>0</v>
      </c>
      <c r="Q92" s="198"/>
      <c r="R92" s="199">
        <f>SUM(R93:R101)</f>
        <v>0</v>
      </c>
      <c r="S92" s="198"/>
      <c r="T92" s="200">
        <f>SUM(T93:T101)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78</v>
      </c>
      <c r="AT92" s="202" t="s">
        <v>70</v>
      </c>
      <c r="AU92" s="202" t="s">
        <v>71</v>
      </c>
      <c r="AY92" s="201" t="s">
        <v>125</v>
      </c>
      <c r="BK92" s="203">
        <f>SUM(BK93:BK101)</f>
        <v>0</v>
      </c>
    </row>
    <row r="93" s="2" customFormat="1" ht="16.5" customHeight="1">
      <c r="A93" s="40"/>
      <c r="B93" s="41"/>
      <c r="C93" s="206" t="s">
        <v>80</v>
      </c>
      <c r="D93" s="206" t="s">
        <v>128</v>
      </c>
      <c r="E93" s="207" t="s">
        <v>658</v>
      </c>
      <c r="F93" s="208" t="s">
        <v>659</v>
      </c>
      <c r="G93" s="209" t="s">
        <v>225</v>
      </c>
      <c r="H93" s="210">
        <v>82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42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143</v>
      </c>
      <c r="AT93" s="217" t="s">
        <v>128</v>
      </c>
      <c r="AU93" s="217" t="s">
        <v>78</v>
      </c>
      <c r="AY93" s="19" t="s">
        <v>125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78</v>
      </c>
      <c r="BK93" s="218">
        <f>ROUND(I93*H93,2)</f>
        <v>0</v>
      </c>
      <c r="BL93" s="19" t="s">
        <v>143</v>
      </c>
      <c r="BM93" s="217" t="s">
        <v>160</v>
      </c>
    </row>
    <row r="94" s="2" customFormat="1" ht="16.5" customHeight="1">
      <c r="A94" s="40"/>
      <c r="B94" s="41"/>
      <c r="C94" s="206" t="s">
        <v>137</v>
      </c>
      <c r="D94" s="206" t="s">
        <v>128</v>
      </c>
      <c r="E94" s="207" t="s">
        <v>660</v>
      </c>
      <c r="F94" s="208" t="s">
        <v>661</v>
      </c>
      <c r="G94" s="209" t="s">
        <v>225</v>
      </c>
      <c r="H94" s="210">
        <v>70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42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143</v>
      </c>
      <c r="AT94" s="217" t="s">
        <v>128</v>
      </c>
      <c r="AU94" s="217" t="s">
        <v>78</v>
      </c>
      <c r="AY94" s="19" t="s">
        <v>125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78</v>
      </c>
      <c r="BK94" s="218">
        <f>ROUND(I94*H94,2)</f>
        <v>0</v>
      </c>
      <c r="BL94" s="19" t="s">
        <v>143</v>
      </c>
      <c r="BM94" s="217" t="s">
        <v>169</v>
      </c>
    </row>
    <row r="95" s="2" customFormat="1" ht="16.5" customHeight="1">
      <c r="A95" s="40"/>
      <c r="B95" s="41"/>
      <c r="C95" s="206" t="s">
        <v>143</v>
      </c>
      <c r="D95" s="206" t="s">
        <v>128</v>
      </c>
      <c r="E95" s="207" t="s">
        <v>662</v>
      </c>
      <c r="F95" s="208" t="s">
        <v>663</v>
      </c>
      <c r="G95" s="209" t="s">
        <v>654</v>
      </c>
      <c r="H95" s="210">
        <v>6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143</v>
      </c>
      <c r="AT95" s="217" t="s">
        <v>128</v>
      </c>
      <c r="AU95" s="217" t="s">
        <v>78</v>
      </c>
      <c r="AY95" s="19" t="s">
        <v>125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78</v>
      </c>
      <c r="BK95" s="218">
        <f>ROUND(I95*H95,2)</f>
        <v>0</v>
      </c>
      <c r="BL95" s="19" t="s">
        <v>143</v>
      </c>
      <c r="BM95" s="217" t="s">
        <v>8</v>
      </c>
    </row>
    <row r="96" s="2" customFormat="1" ht="16.5" customHeight="1">
      <c r="A96" s="40"/>
      <c r="B96" s="41"/>
      <c r="C96" s="206" t="s">
        <v>124</v>
      </c>
      <c r="D96" s="206" t="s">
        <v>128</v>
      </c>
      <c r="E96" s="207" t="s">
        <v>664</v>
      </c>
      <c r="F96" s="208" t="s">
        <v>665</v>
      </c>
      <c r="G96" s="209" t="s">
        <v>225</v>
      </c>
      <c r="H96" s="210">
        <v>82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42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143</v>
      </c>
      <c r="AT96" s="217" t="s">
        <v>128</v>
      </c>
      <c r="AU96" s="217" t="s">
        <v>78</v>
      </c>
      <c r="AY96" s="19" t="s">
        <v>125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78</v>
      </c>
      <c r="BK96" s="218">
        <f>ROUND(I96*H96,2)</f>
        <v>0</v>
      </c>
      <c r="BL96" s="19" t="s">
        <v>143</v>
      </c>
      <c r="BM96" s="217" t="s">
        <v>193</v>
      </c>
    </row>
    <row r="97" s="2" customFormat="1" ht="16.5" customHeight="1">
      <c r="A97" s="40"/>
      <c r="B97" s="41"/>
      <c r="C97" s="206" t="s">
        <v>150</v>
      </c>
      <c r="D97" s="206" t="s">
        <v>128</v>
      </c>
      <c r="E97" s="207" t="s">
        <v>666</v>
      </c>
      <c r="F97" s="208" t="s">
        <v>667</v>
      </c>
      <c r="G97" s="209" t="s">
        <v>654</v>
      </c>
      <c r="H97" s="210">
        <v>16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42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143</v>
      </c>
      <c r="AT97" s="217" t="s">
        <v>128</v>
      </c>
      <c r="AU97" s="217" t="s">
        <v>78</v>
      </c>
      <c r="AY97" s="19" t="s">
        <v>125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78</v>
      </c>
      <c r="BK97" s="218">
        <f>ROUND(I97*H97,2)</f>
        <v>0</v>
      </c>
      <c r="BL97" s="19" t="s">
        <v>143</v>
      </c>
      <c r="BM97" s="217" t="s">
        <v>294</v>
      </c>
    </row>
    <row r="98" s="2" customFormat="1" ht="16.5" customHeight="1">
      <c r="A98" s="40"/>
      <c r="B98" s="41"/>
      <c r="C98" s="206" t="s">
        <v>154</v>
      </c>
      <c r="D98" s="206" t="s">
        <v>128</v>
      </c>
      <c r="E98" s="207" t="s">
        <v>668</v>
      </c>
      <c r="F98" s="208" t="s">
        <v>669</v>
      </c>
      <c r="G98" s="209" t="s">
        <v>654</v>
      </c>
      <c r="H98" s="210">
        <v>7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42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143</v>
      </c>
      <c r="AT98" s="217" t="s">
        <v>128</v>
      </c>
      <c r="AU98" s="217" t="s">
        <v>78</v>
      </c>
      <c r="AY98" s="19" t="s">
        <v>125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78</v>
      </c>
      <c r="BK98" s="218">
        <f>ROUND(I98*H98,2)</f>
        <v>0</v>
      </c>
      <c r="BL98" s="19" t="s">
        <v>143</v>
      </c>
      <c r="BM98" s="217" t="s">
        <v>304</v>
      </c>
    </row>
    <row r="99" s="2" customFormat="1" ht="16.5" customHeight="1">
      <c r="A99" s="40"/>
      <c r="B99" s="41"/>
      <c r="C99" s="206" t="s">
        <v>160</v>
      </c>
      <c r="D99" s="206" t="s">
        <v>128</v>
      </c>
      <c r="E99" s="207" t="s">
        <v>670</v>
      </c>
      <c r="F99" s="208" t="s">
        <v>671</v>
      </c>
      <c r="G99" s="209" t="s">
        <v>225</v>
      </c>
      <c r="H99" s="210">
        <v>7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42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143</v>
      </c>
      <c r="AT99" s="217" t="s">
        <v>128</v>
      </c>
      <c r="AU99" s="217" t="s">
        <v>78</v>
      </c>
      <c r="AY99" s="19" t="s">
        <v>125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78</v>
      </c>
      <c r="BK99" s="218">
        <f>ROUND(I99*H99,2)</f>
        <v>0</v>
      </c>
      <c r="BL99" s="19" t="s">
        <v>143</v>
      </c>
      <c r="BM99" s="217" t="s">
        <v>316</v>
      </c>
    </row>
    <row r="100" s="2" customFormat="1" ht="16.5" customHeight="1">
      <c r="A100" s="40"/>
      <c r="B100" s="41"/>
      <c r="C100" s="206" t="s">
        <v>165</v>
      </c>
      <c r="D100" s="206" t="s">
        <v>128</v>
      </c>
      <c r="E100" s="207" t="s">
        <v>672</v>
      </c>
      <c r="F100" s="208" t="s">
        <v>673</v>
      </c>
      <c r="G100" s="209" t="s">
        <v>654</v>
      </c>
      <c r="H100" s="210">
        <v>7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42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143</v>
      </c>
      <c r="AT100" s="217" t="s">
        <v>128</v>
      </c>
      <c r="AU100" s="217" t="s">
        <v>78</v>
      </c>
      <c r="AY100" s="19" t="s">
        <v>125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78</v>
      </c>
      <c r="BK100" s="218">
        <f>ROUND(I100*H100,2)</f>
        <v>0</v>
      </c>
      <c r="BL100" s="19" t="s">
        <v>143</v>
      </c>
      <c r="BM100" s="217" t="s">
        <v>351</v>
      </c>
    </row>
    <row r="101" s="2" customFormat="1" ht="16.5" customHeight="1">
      <c r="A101" s="40"/>
      <c r="B101" s="41"/>
      <c r="C101" s="206" t="s">
        <v>169</v>
      </c>
      <c r="D101" s="206" t="s">
        <v>128</v>
      </c>
      <c r="E101" s="207" t="s">
        <v>674</v>
      </c>
      <c r="F101" s="208" t="s">
        <v>675</v>
      </c>
      <c r="G101" s="209" t="s">
        <v>654</v>
      </c>
      <c r="H101" s="210">
        <v>14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42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143</v>
      </c>
      <c r="AT101" s="217" t="s">
        <v>128</v>
      </c>
      <c r="AU101" s="217" t="s">
        <v>78</v>
      </c>
      <c r="AY101" s="19" t="s">
        <v>125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78</v>
      </c>
      <c r="BK101" s="218">
        <f>ROUND(I101*H101,2)</f>
        <v>0</v>
      </c>
      <c r="BL101" s="19" t="s">
        <v>143</v>
      </c>
      <c r="BM101" s="217" t="s">
        <v>363</v>
      </c>
    </row>
    <row r="102" s="12" customFormat="1" ht="25.92" customHeight="1">
      <c r="A102" s="12"/>
      <c r="B102" s="190"/>
      <c r="C102" s="191"/>
      <c r="D102" s="192" t="s">
        <v>70</v>
      </c>
      <c r="E102" s="193" t="s">
        <v>676</v>
      </c>
      <c r="F102" s="193" t="s">
        <v>677</v>
      </c>
      <c r="G102" s="191"/>
      <c r="H102" s="191"/>
      <c r="I102" s="194"/>
      <c r="J102" s="195">
        <f>BK102</f>
        <v>0</v>
      </c>
      <c r="K102" s="191"/>
      <c r="L102" s="196"/>
      <c r="M102" s="197"/>
      <c r="N102" s="198"/>
      <c r="O102" s="198"/>
      <c r="P102" s="199">
        <f>P103</f>
        <v>0</v>
      </c>
      <c r="Q102" s="198"/>
      <c r="R102" s="199">
        <f>R103</f>
        <v>0</v>
      </c>
      <c r="S102" s="198"/>
      <c r="T102" s="200">
        <f>T103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1" t="s">
        <v>78</v>
      </c>
      <c r="AT102" s="202" t="s">
        <v>70</v>
      </c>
      <c r="AU102" s="202" t="s">
        <v>71</v>
      </c>
      <c r="AY102" s="201" t="s">
        <v>125</v>
      </c>
      <c r="BK102" s="203">
        <f>BK103</f>
        <v>0</v>
      </c>
    </row>
    <row r="103" s="2" customFormat="1" ht="16.5" customHeight="1">
      <c r="A103" s="40"/>
      <c r="B103" s="41"/>
      <c r="C103" s="206" t="s">
        <v>175</v>
      </c>
      <c r="D103" s="206" t="s">
        <v>128</v>
      </c>
      <c r="E103" s="207" t="s">
        <v>678</v>
      </c>
      <c r="F103" s="208" t="s">
        <v>679</v>
      </c>
      <c r="G103" s="209" t="s">
        <v>654</v>
      </c>
      <c r="H103" s="210">
        <v>7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42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143</v>
      </c>
      <c r="AT103" s="217" t="s">
        <v>128</v>
      </c>
      <c r="AU103" s="217" t="s">
        <v>78</v>
      </c>
      <c r="AY103" s="19" t="s">
        <v>125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78</v>
      </c>
      <c r="BK103" s="218">
        <f>ROUND(I103*H103,2)</f>
        <v>0</v>
      </c>
      <c r="BL103" s="19" t="s">
        <v>143</v>
      </c>
      <c r="BM103" s="217" t="s">
        <v>373</v>
      </c>
    </row>
    <row r="104" s="12" customFormat="1" ht="25.92" customHeight="1">
      <c r="A104" s="12"/>
      <c r="B104" s="190"/>
      <c r="C104" s="191"/>
      <c r="D104" s="192" t="s">
        <v>70</v>
      </c>
      <c r="E104" s="193" t="s">
        <v>680</v>
      </c>
      <c r="F104" s="193" t="s">
        <v>681</v>
      </c>
      <c r="G104" s="191"/>
      <c r="H104" s="191"/>
      <c r="I104" s="194"/>
      <c r="J104" s="195">
        <f>BK104</f>
        <v>0</v>
      </c>
      <c r="K104" s="191"/>
      <c r="L104" s="196"/>
      <c r="M104" s="197"/>
      <c r="N104" s="198"/>
      <c r="O104" s="198"/>
      <c r="P104" s="199">
        <f>SUM(P105:P115)</f>
        <v>0</v>
      </c>
      <c r="Q104" s="198"/>
      <c r="R104" s="199">
        <f>SUM(R105:R115)</f>
        <v>0</v>
      </c>
      <c r="S104" s="198"/>
      <c r="T104" s="200">
        <f>SUM(T105:T115)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78</v>
      </c>
      <c r="AT104" s="202" t="s">
        <v>70</v>
      </c>
      <c r="AU104" s="202" t="s">
        <v>71</v>
      </c>
      <c r="AY104" s="201" t="s">
        <v>125</v>
      </c>
      <c r="BK104" s="203">
        <f>SUM(BK105:BK115)</f>
        <v>0</v>
      </c>
    </row>
    <row r="105" s="2" customFormat="1" ht="16.5" customHeight="1">
      <c r="A105" s="40"/>
      <c r="B105" s="41"/>
      <c r="C105" s="206" t="s">
        <v>8</v>
      </c>
      <c r="D105" s="206" t="s">
        <v>128</v>
      </c>
      <c r="E105" s="207" t="s">
        <v>682</v>
      </c>
      <c r="F105" s="208" t="s">
        <v>683</v>
      </c>
      <c r="G105" s="209" t="s">
        <v>214</v>
      </c>
      <c r="H105" s="210">
        <v>0.32000000000000001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42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143</v>
      </c>
      <c r="AT105" s="217" t="s">
        <v>128</v>
      </c>
      <c r="AU105" s="217" t="s">
        <v>78</v>
      </c>
      <c r="AY105" s="19" t="s">
        <v>125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78</v>
      </c>
      <c r="BK105" s="218">
        <f>ROUND(I105*H105,2)</f>
        <v>0</v>
      </c>
      <c r="BL105" s="19" t="s">
        <v>143</v>
      </c>
      <c r="BM105" s="217" t="s">
        <v>384</v>
      </c>
    </row>
    <row r="106" s="2" customFormat="1" ht="16.5" customHeight="1">
      <c r="A106" s="40"/>
      <c r="B106" s="41"/>
      <c r="C106" s="206" t="s">
        <v>187</v>
      </c>
      <c r="D106" s="206" t="s">
        <v>128</v>
      </c>
      <c r="E106" s="207" t="s">
        <v>684</v>
      </c>
      <c r="F106" s="208" t="s">
        <v>685</v>
      </c>
      <c r="G106" s="209" t="s">
        <v>234</v>
      </c>
      <c r="H106" s="210">
        <v>10.460000000000001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42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143</v>
      </c>
      <c r="AT106" s="217" t="s">
        <v>128</v>
      </c>
      <c r="AU106" s="217" t="s">
        <v>78</v>
      </c>
      <c r="AY106" s="19" t="s">
        <v>125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78</v>
      </c>
      <c r="BK106" s="218">
        <f>ROUND(I106*H106,2)</f>
        <v>0</v>
      </c>
      <c r="BL106" s="19" t="s">
        <v>143</v>
      </c>
      <c r="BM106" s="217" t="s">
        <v>394</v>
      </c>
    </row>
    <row r="107" s="2" customFormat="1" ht="16.5" customHeight="1">
      <c r="A107" s="40"/>
      <c r="B107" s="41"/>
      <c r="C107" s="206" t="s">
        <v>193</v>
      </c>
      <c r="D107" s="206" t="s">
        <v>128</v>
      </c>
      <c r="E107" s="207" t="s">
        <v>686</v>
      </c>
      <c r="F107" s="208" t="s">
        <v>687</v>
      </c>
      <c r="G107" s="209" t="s">
        <v>225</v>
      </c>
      <c r="H107" s="210">
        <v>20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42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143</v>
      </c>
      <c r="AT107" s="217" t="s">
        <v>128</v>
      </c>
      <c r="AU107" s="217" t="s">
        <v>78</v>
      </c>
      <c r="AY107" s="19" t="s">
        <v>125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78</v>
      </c>
      <c r="BK107" s="218">
        <f>ROUND(I107*H107,2)</f>
        <v>0</v>
      </c>
      <c r="BL107" s="19" t="s">
        <v>143</v>
      </c>
      <c r="BM107" s="217" t="s">
        <v>404</v>
      </c>
    </row>
    <row r="108" s="2" customFormat="1" ht="16.5" customHeight="1">
      <c r="A108" s="40"/>
      <c r="B108" s="41"/>
      <c r="C108" s="206" t="s">
        <v>287</v>
      </c>
      <c r="D108" s="206" t="s">
        <v>128</v>
      </c>
      <c r="E108" s="207" t="s">
        <v>688</v>
      </c>
      <c r="F108" s="208" t="s">
        <v>689</v>
      </c>
      <c r="G108" s="209" t="s">
        <v>225</v>
      </c>
      <c r="H108" s="210">
        <v>20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42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143</v>
      </c>
      <c r="AT108" s="217" t="s">
        <v>128</v>
      </c>
      <c r="AU108" s="217" t="s">
        <v>78</v>
      </c>
      <c r="AY108" s="19" t="s">
        <v>125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78</v>
      </c>
      <c r="BK108" s="218">
        <f>ROUND(I108*H108,2)</f>
        <v>0</v>
      </c>
      <c r="BL108" s="19" t="s">
        <v>143</v>
      </c>
      <c r="BM108" s="217" t="s">
        <v>414</v>
      </c>
    </row>
    <row r="109" s="2" customFormat="1" ht="16.5" customHeight="1">
      <c r="A109" s="40"/>
      <c r="B109" s="41"/>
      <c r="C109" s="206" t="s">
        <v>294</v>
      </c>
      <c r="D109" s="206" t="s">
        <v>128</v>
      </c>
      <c r="E109" s="207" t="s">
        <v>690</v>
      </c>
      <c r="F109" s="208" t="s">
        <v>691</v>
      </c>
      <c r="G109" s="209" t="s">
        <v>654</v>
      </c>
      <c r="H109" s="210">
        <v>3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42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143</v>
      </c>
      <c r="AT109" s="217" t="s">
        <v>128</v>
      </c>
      <c r="AU109" s="217" t="s">
        <v>78</v>
      </c>
      <c r="AY109" s="19" t="s">
        <v>125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78</v>
      </c>
      <c r="BK109" s="218">
        <f>ROUND(I109*H109,2)</f>
        <v>0</v>
      </c>
      <c r="BL109" s="19" t="s">
        <v>143</v>
      </c>
      <c r="BM109" s="217" t="s">
        <v>426</v>
      </c>
    </row>
    <row r="110" s="2" customFormat="1" ht="16.5" customHeight="1">
      <c r="A110" s="40"/>
      <c r="B110" s="41"/>
      <c r="C110" s="206" t="s">
        <v>299</v>
      </c>
      <c r="D110" s="206" t="s">
        <v>128</v>
      </c>
      <c r="E110" s="207" t="s">
        <v>686</v>
      </c>
      <c r="F110" s="208" t="s">
        <v>687</v>
      </c>
      <c r="G110" s="209" t="s">
        <v>225</v>
      </c>
      <c r="H110" s="210">
        <v>45</v>
      </c>
      <c r="I110" s="211"/>
      <c r="J110" s="212">
        <f>ROUND(I110*H110,2)</f>
        <v>0</v>
      </c>
      <c r="K110" s="208" t="s">
        <v>19</v>
      </c>
      <c r="L110" s="46"/>
      <c r="M110" s="213" t="s">
        <v>19</v>
      </c>
      <c r="N110" s="214" t="s">
        <v>42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143</v>
      </c>
      <c r="AT110" s="217" t="s">
        <v>128</v>
      </c>
      <c r="AU110" s="217" t="s">
        <v>78</v>
      </c>
      <c r="AY110" s="19" t="s">
        <v>125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78</v>
      </c>
      <c r="BK110" s="218">
        <f>ROUND(I110*H110,2)</f>
        <v>0</v>
      </c>
      <c r="BL110" s="19" t="s">
        <v>143</v>
      </c>
      <c r="BM110" s="217" t="s">
        <v>436</v>
      </c>
    </row>
    <row r="111" s="2" customFormat="1" ht="16.5" customHeight="1">
      <c r="A111" s="40"/>
      <c r="B111" s="41"/>
      <c r="C111" s="206" t="s">
        <v>304</v>
      </c>
      <c r="D111" s="206" t="s">
        <v>128</v>
      </c>
      <c r="E111" s="207" t="s">
        <v>688</v>
      </c>
      <c r="F111" s="208" t="s">
        <v>689</v>
      </c>
      <c r="G111" s="209" t="s">
        <v>225</v>
      </c>
      <c r="H111" s="210">
        <v>45</v>
      </c>
      <c r="I111" s="211"/>
      <c r="J111" s="212">
        <f>ROUND(I111*H111,2)</f>
        <v>0</v>
      </c>
      <c r="K111" s="208" t="s">
        <v>19</v>
      </c>
      <c r="L111" s="46"/>
      <c r="M111" s="213" t="s">
        <v>19</v>
      </c>
      <c r="N111" s="214" t="s">
        <v>42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143</v>
      </c>
      <c r="AT111" s="217" t="s">
        <v>128</v>
      </c>
      <c r="AU111" s="217" t="s">
        <v>78</v>
      </c>
      <c r="AY111" s="19" t="s">
        <v>125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78</v>
      </c>
      <c r="BK111" s="218">
        <f>ROUND(I111*H111,2)</f>
        <v>0</v>
      </c>
      <c r="BL111" s="19" t="s">
        <v>143</v>
      </c>
      <c r="BM111" s="217" t="s">
        <v>447</v>
      </c>
    </row>
    <row r="112" s="2" customFormat="1" ht="16.5" customHeight="1">
      <c r="A112" s="40"/>
      <c r="B112" s="41"/>
      <c r="C112" s="206" t="s">
        <v>310</v>
      </c>
      <c r="D112" s="206" t="s">
        <v>128</v>
      </c>
      <c r="E112" s="207" t="s">
        <v>690</v>
      </c>
      <c r="F112" s="208" t="s">
        <v>691</v>
      </c>
      <c r="G112" s="209" t="s">
        <v>654</v>
      </c>
      <c r="H112" s="210">
        <v>8</v>
      </c>
      <c r="I112" s="211"/>
      <c r="J112" s="212">
        <f>ROUND(I112*H112,2)</f>
        <v>0</v>
      </c>
      <c r="K112" s="208" t="s">
        <v>19</v>
      </c>
      <c r="L112" s="46"/>
      <c r="M112" s="213" t="s">
        <v>19</v>
      </c>
      <c r="N112" s="214" t="s">
        <v>42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143</v>
      </c>
      <c r="AT112" s="217" t="s">
        <v>128</v>
      </c>
      <c r="AU112" s="217" t="s">
        <v>78</v>
      </c>
      <c r="AY112" s="19" t="s">
        <v>125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78</v>
      </c>
      <c r="BK112" s="218">
        <f>ROUND(I112*H112,2)</f>
        <v>0</v>
      </c>
      <c r="BL112" s="19" t="s">
        <v>143</v>
      </c>
      <c r="BM112" s="217" t="s">
        <v>456</v>
      </c>
    </row>
    <row r="113" s="2" customFormat="1" ht="16.5" customHeight="1">
      <c r="A113" s="40"/>
      <c r="B113" s="41"/>
      <c r="C113" s="206" t="s">
        <v>316</v>
      </c>
      <c r="D113" s="206" t="s">
        <v>128</v>
      </c>
      <c r="E113" s="207" t="s">
        <v>692</v>
      </c>
      <c r="F113" s="208" t="s">
        <v>693</v>
      </c>
      <c r="G113" s="209" t="s">
        <v>234</v>
      </c>
      <c r="H113" s="210">
        <v>5.3200000000000003</v>
      </c>
      <c r="I113" s="211"/>
      <c r="J113" s="212">
        <f>ROUND(I113*H113,2)</f>
        <v>0</v>
      </c>
      <c r="K113" s="208" t="s">
        <v>19</v>
      </c>
      <c r="L113" s="46"/>
      <c r="M113" s="213" t="s">
        <v>19</v>
      </c>
      <c r="N113" s="214" t="s">
        <v>42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143</v>
      </c>
      <c r="AT113" s="217" t="s">
        <v>128</v>
      </c>
      <c r="AU113" s="217" t="s">
        <v>78</v>
      </c>
      <c r="AY113" s="19" t="s">
        <v>125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78</v>
      </c>
      <c r="BK113" s="218">
        <f>ROUND(I113*H113,2)</f>
        <v>0</v>
      </c>
      <c r="BL113" s="19" t="s">
        <v>143</v>
      </c>
      <c r="BM113" s="217" t="s">
        <v>466</v>
      </c>
    </row>
    <row r="114" s="2" customFormat="1" ht="16.5" customHeight="1">
      <c r="A114" s="40"/>
      <c r="B114" s="41"/>
      <c r="C114" s="206" t="s">
        <v>7</v>
      </c>
      <c r="D114" s="206" t="s">
        <v>128</v>
      </c>
      <c r="E114" s="207" t="s">
        <v>694</v>
      </c>
      <c r="F114" s="208" t="s">
        <v>695</v>
      </c>
      <c r="G114" s="209" t="s">
        <v>234</v>
      </c>
      <c r="H114" s="210">
        <v>0.69999999999999996</v>
      </c>
      <c r="I114" s="211"/>
      <c r="J114" s="212">
        <f>ROUND(I114*H114,2)</f>
        <v>0</v>
      </c>
      <c r="K114" s="208" t="s">
        <v>19</v>
      </c>
      <c r="L114" s="46"/>
      <c r="M114" s="213" t="s">
        <v>19</v>
      </c>
      <c r="N114" s="214" t="s">
        <v>42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143</v>
      </c>
      <c r="AT114" s="217" t="s">
        <v>128</v>
      </c>
      <c r="AU114" s="217" t="s">
        <v>78</v>
      </c>
      <c r="AY114" s="19" t="s">
        <v>125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78</v>
      </c>
      <c r="BK114" s="218">
        <f>ROUND(I114*H114,2)</f>
        <v>0</v>
      </c>
      <c r="BL114" s="19" t="s">
        <v>143</v>
      </c>
      <c r="BM114" s="217" t="s">
        <v>476</v>
      </c>
    </row>
    <row r="115" s="2" customFormat="1" ht="16.5" customHeight="1">
      <c r="A115" s="40"/>
      <c r="B115" s="41"/>
      <c r="C115" s="206" t="s">
        <v>326</v>
      </c>
      <c r="D115" s="206" t="s">
        <v>128</v>
      </c>
      <c r="E115" s="207" t="s">
        <v>696</v>
      </c>
      <c r="F115" s="208" t="s">
        <v>697</v>
      </c>
      <c r="G115" s="209" t="s">
        <v>654</v>
      </c>
      <c r="H115" s="210">
        <v>7</v>
      </c>
      <c r="I115" s="211"/>
      <c r="J115" s="212">
        <f>ROUND(I115*H115,2)</f>
        <v>0</v>
      </c>
      <c r="K115" s="208" t="s">
        <v>19</v>
      </c>
      <c r="L115" s="46"/>
      <c r="M115" s="213" t="s">
        <v>19</v>
      </c>
      <c r="N115" s="214" t="s">
        <v>42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143</v>
      </c>
      <c r="AT115" s="217" t="s">
        <v>128</v>
      </c>
      <c r="AU115" s="217" t="s">
        <v>78</v>
      </c>
      <c r="AY115" s="19" t="s">
        <v>125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78</v>
      </c>
      <c r="BK115" s="218">
        <f>ROUND(I115*H115,2)</f>
        <v>0</v>
      </c>
      <c r="BL115" s="19" t="s">
        <v>143</v>
      </c>
      <c r="BM115" s="217" t="s">
        <v>488</v>
      </c>
    </row>
    <row r="116" s="12" customFormat="1" ht="25.92" customHeight="1">
      <c r="A116" s="12"/>
      <c r="B116" s="190"/>
      <c r="C116" s="191"/>
      <c r="D116" s="192" t="s">
        <v>70</v>
      </c>
      <c r="E116" s="193" t="s">
        <v>698</v>
      </c>
      <c r="F116" s="193" t="s">
        <v>699</v>
      </c>
      <c r="G116" s="191"/>
      <c r="H116" s="191"/>
      <c r="I116" s="194"/>
      <c r="J116" s="195">
        <f>BK116</f>
        <v>0</v>
      </c>
      <c r="K116" s="191"/>
      <c r="L116" s="196"/>
      <c r="M116" s="197"/>
      <c r="N116" s="198"/>
      <c r="O116" s="198"/>
      <c r="P116" s="199">
        <f>SUM(P117:P133)</f>
        <v>0</v>
      </c>
      <c r="Q116" s="198"/>
      <c r="R116" s="199">
        <f>SUM(R117:R133)</f>
        <v>0</v>
      </c>
      <c r="S116" s="198"/>
      <c r="T116" s="200">
        <f>SUM(T117:T133)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1" t="s">
        <v>78</v>
      </c>
      <c r="AT116" s="202" t="s">
        <v>70</v>
      </c>
      <c r="AU116" s="202" t="s">
        <v>71</v>
      </c>
      <c r="AY116" s="201" t="s">
        <v>125</v>
      </c>
      <c r="BK116" s="203">
        <f>SUM(BK117:BK133)</f>
        <v>0</v>
      </c>
    </row>
    <row r="117" s="2" customFormat="1" ht="16.5" customHeight="1">
      <c r="A117" s="40"/>
      <c r="B117" s="41"/>
      <c r="C117" s="206" t="s">
        <v>332</v>
      </c>
      <c r="D117" s="206" t="s">
        <v>128</v>
      </c>
      <c r="E117" s="207" t="s">
        <v>700</v>
      </c>
      <c r="F117" s="208" t="s">
        <v>701</v>
      </c>
      <c r="G117" s="209" t="s">
        <v>225</v>
      </c>
      <c r="H117" s="210">
        <v>82</v>
      </c>
      <c r="I117" s="211"/>
      <c r="J117" s="212">
        <f>ROUND(I117*H117,2)</f>
        <v>0</v>
      </c>
      <c r="K117" s="208" t="s">
        <v>19</v>
      </c>
      <c r="L117" s="46"/>
      <c r="M117" s="213" t="s">
        <v>19</v>
      </c>
      <c r="N117" s="214" t="s">
        <v>42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143</v>
      </c>
      <c r="AT117" s="217" t="s">
        <v>128</v>
      </c>
      <c r="AU117" s="217" t="s">
        <v>78</v>
      </c>
      <c r="AY117" s="19" t="s">
        <v>125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78</v>
      </c>
      <c r="BK117" s="218">
        <f>ROUND(I117*H117,2)</f>
        <v>0</v>
      </c>
      <c r="BL117" s="19" t="s">
        <v>143</v>
      </c>
      <c r="BM117" s="217" t="s">
        <v>499</v>
      </c>
    </row>
    <row r="118" s="2" customFormat="1" ht="16.5" customHeight="1">
      <c r="A118" s="40"/>
      <c r="B118" s="41"/>
      <c r="C118" s="206" t="s">
        <v>337</v>
      </c>
      <c r="D118" s="206" t="s">
        <v>128</v>
      </c>
      <c r="E118" s="207" t="s">
        <v>702</v>
      </c>
      <c r="F118" s="208" t="s">
        <v>703</v>
      </c>
      <c r="G118" s="209" t="s">
        <v>225</v>
      </c>
      <c r="H118" s="210">
        <v>70</v>
      </c>
      <c r="I118" s="211"/>
      <c r="J118" s="212">
        <f>ROUND(I118*H118,2)</f>
        <v>0</v>
      </c>
      <c r="K118" s="208" t="s">
        <v>19</v>
      </c>
      <c r="L118" s="46"/>
      <c r="M118" s="213" t="s">
        <v>19</v>
      </c>
      <c r="N118" s="214" t="s">
        <v>42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143</v>
      </c>
      <c r="AT118" s="217" t="s">
        <v>128</v>
      </c>
      <c r="AU118" s="217" t="s">
        <v>78</v>
      </c>
      <c r="AY118" s="19" t="s">
        <v>125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78</v>
      </c>
      <c r="BK118" s="218">
        <f>ROUND(I118*H118,2)</f>
        <v>0</v>
      </c>
      <c r="BL118" s="19" t="s">
        <v>143</v>
      </c>
      <c r="BM118" s="217" t="s">
        <v>509</v>
      </c>
    </row>
    <row r="119" s="2" customFormat="1" ht="16.5" customHeight="1">
      <c r="A119" s="40"/>
      <c r="B119" s="41"/>
      <c r="C119" s="206" t="s">
        <v>344</v>
      </c>
      <c r="D119" s="206" t="s">
        <v>128</v>
      </c>
      <c r="E119" s="207" t="s">
        <v>704</v>
      </c>
      <c r="F119" s="208" t="s">
        <v>705</v>
      </c>
      <c r="G119" s="209" t="s">
        <v>654</v>
      </c>
      <c r="H119" s="210">
        <v>21</v>
      </c>
      <c r="I119" s="211"/>
      <c r="J119" s="212">
        <f>ROUND(I119*H119,2)</f>
        <v>0</v>
      </c>
      <c r="K119" s="208" t="s">
        <v>19</v>
      </c>
      <c r="L119" s="46"/>
      <c r="M119" s="213" t="s">
        <v>19</v>
      </c>
      <c r="N119" s="214" t="s">
        <v>42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143</v>
      </c>
      <c r="AT119" s="217" t="s">
        <v>128</v>
      </c>
      <c r="AU119" s="217" t="s">
        <v>78</v>
      </c>
      <c r="AY119" s="19" t="s">
        <v>125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78</v>
      </c>
      <c r="BK119" s="218">
        <f>ROUND(I119*H119,2)</f>
        <v>0</v>
      </c>
      <c r="BL119" s="19" t="s">
        <v>143</v>
      </c>
      <c r="BM119" s="217" t="s">
        <v>525</v>
      </c>
    </row>
    <row r="120" s="2" customFormat="1" ht="16.5" customHeight="1">
      <c r="A120" s="40"/>
      <c r="B120" s="41"/>
      <c r="C120" s="206" t="s">
        <v>351</v>
      </c>
      <c r="D120" s="206" t="s">
        <v>128</v>
      </c>
      <c r="E120" s="207" t="s">
        <v>706</v>
      </c>
      <c r="F120" s="208" t="s">
        <v>707</v>
      </c>
      <c r="G120" s="209" t="s">
        <v>654</v>
      </c>
      <c r="H120" s="210">
        <v>56</v>
      </c>
      <c r="I120" s="211"/>
      <c r="J120" s="212">
        <f>ROUND(I120*H120,2)</f>
        <v>0</v>
      </c>
      <c r="K120" s="208" t="s">
        <v>19</v>
      </c>
      <c r="L120" s="46"/>
      <c r="M120" s="213" t="s">
        <v>19</v>
      </c>
      <c r="N120" s="214" t="s">
        <v>42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143</v>
      </c>
      <c r="AT120" s="217" t="s">
        <v>128</v>
      </c>
      <c r="AU120" s="217" t="s">
        <v>78</v>
      </c>
      <c r="AY120" s="19" t="s">
        <v>125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78</v>
      </c>
      <c r="BK120" s="218">
        <f>ROUND(I120*H120,2)</f>
        <v>0</v>
      </c>
      <c r="BL120" s="19" t="s">
        <v>143</v>
      </c>
      <c r="BM120" s="217" t="s">
        <v>535</v>
      </c>
    </row>
    <row r="121" s="2" customFormat="1" ht="16.5" customHeight="1">
      <c r="A121" s="40"/>
      <c r="B121" s="41"/>
      <c r="C121" s="206" t="s">
        <v>358</v>
      </c>
      <c r="D121" s="206" t="s">
        <v>128</v>
      </c>
      <c r="E121" s="207" t="s">
        <v>708</v>
      </c>
      <c r="F121" s="208" t="s">
        <v>709</v>
      </c>
      <c r="G121" s="209" t="s">
        <v>654</v>
      </c>
      <c r="H121" s="210">
        <v>8</v>
      </c>
      <c r="I121" s="211"/>
      <c r="J121" s="212">
        <f>ROUND(I121*H121,2)</f>
        <v>0</v>
      </c>
      <c r="K121" s="208" t="s">
        <v>19</v>
      </c>
      <c r="L121" s="46"/>
      <c r="M121" s="213" t="s">
        <v>19</v>
      </c>
      <c r="N121" s="214" t="s">
        <v>42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143</v>
      </c>
      <c r="AT121" s="217" t="s">
        <v>128</v>
      </c>
      <c r="AU121" s="217" t="s">
        <v>78</v>
      </c>
      <c r="AY121" s="19" t="s">
        <v>125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78</v>
      </c>
      <c r="BK121" s="218">
        <f>ROUND(I121*H121,2)</f>
        <v>0</v>
      </c>
      <c r="BL121" s="19" t="s">
        <v>143</v>
      </c>
      <c r="BM121" s="217" t="s">
        <v>710</v>
      </c>
    </row>
    <row r="122" s="2" customFormat="1" ht="16.5" customHeight="1">
      <c r="A122" s="40"/>
      <c r="B122" s="41"/>
      <c r="C122" s="206" t="s">
        <v>363</v>
      </c>
      <c r="D122" s="206" t="s">
        <v>128</v>
      </c>
      <c r="E122" s="207" t="s">
        <v>711</v>
      </c>
      <c r="F122" s="208" t="s">
        <v>712</v>
      </c>
      <c r="G122" s="209" t="s">
        <v>654</v>
      </c>
      <c r="H122" s="210">
        <v>6</v>
      </c>
      <c r="I122" s="211"/>
      <c r="J122" s="212">
        <f>ROUND(I122*H122,2)</f>
        <v>0</v>
      </c>
      <c r="K122" s="208" t="s">
        <v>19</v>
      </c>
      <c r="L122" s="46"/>
      <c r="M122" s="213" t="s">
        <v>19</v>
      </c>
      <c r="N122" s="214" t="s">
        <v>42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143</v>
      </c>
      <c r="AT122" s="217" t="s">
        <v>128</v>
      </c>
      <c r="AU122" s="217" t="s">
        <v>78</v>
      </c>
      <c r="AY122" s="19" t="s">
        <v>125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78</v>
      </c>
      <c r="BK122" s="218">
        <f>ROUND(I122*H122,2)</f>
        <v>0</v>
      </c>
      <c r="BL122" s="19" t="s">
        <v>143</v>
      </c>
      <c r="BM122" s="217" t="s">
        <v>713</v>
      </c>
    </row>
    <row r="123" s="2" customFormat="1" ht="16.5" customHeight="1">
      <c r="A123" s="40"/>
      <c r="B123" s="41"/>
      <c r="C123" s="206" t="s">
        <v>368</v>
      </c>
      <c r="D123" s="206" t="s">
        <v>128</v>
      </c>
      <c r="E123" s="207" t="s">
        <v>714</v>
      </c>
      <c r="F123" s="208" t="s">
        <v>715</v>
      </c>
      <c r="G123" s="209" t="s">
        <v>225</v>
      </c>
      <c r="H123" s="210">
        <v>82</v>
      </c>
      <c r="I123" s="211"/>
      <c r="J123" s="212">
        <f>ROUND(I123*H123,2)</f>
        <v>0</v>
      </c>
      <c r="K123" s="208" t="s">
        <v>19</v>
      </c>
      <c r="L123" s="46"/>
      <c r="M123" s="213" t="s">
        <v>19</v>
      </c>
      <c r="N123" s="214" t="s">
        <v>42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143</v>
      </c>
      <c r="AT123" s="217" t="s">
        <v>128</v>
      </c>
      <c r="AU123" s="217" t="s">
        <v>78</v>
      </c>
      <c r="AY123" s="19" t="s">
        <v>125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78</v>
      </c>
      <c r="BK123" s="218">
        <f>ROUND(I123*H123,2)</f>
        <v>0</v>
      </c>
      <c r="BL123" s="19" t="s">
        <v>143</v>
      </c>
      <c r="BM123" s="217" t="s">
        <v>716</v>
      </c>
    </row>
    <row r="124" s="2" customFormat="1" ht="16.5" customHeight="1">
      <c r="A124" s="40"/>
      <c r="B124" s="41"/>
      <c r="C124" s="206" t="s">
        <v>373</v>
      </c>
      <c r="D124" s="206" t="s">
        <v>128</v>
      </c>
      <c r="E124" s="207" t="s">
        <v>717</v>
      </c>
      <c r="F124" s="208" t="s">
        <v>718</v>
      </c>
      <c r="G124" s="209" t="s">
        <v>654</v>
      </c>
      <c r="H124" s="210">
        <v>7</v>
      </c>
      <c r="I124" s="211"/>
      <c r="J124" s="212">
        <f>ROUND(I124*H124,2)</f>
        <v>0</v>
      </c>
      <c r="K124" s="208" t="s">
        <v>19</v>
      </c>
      <c r="L124" s="46"/>
      <c r="M124" s="213" t="s">
        <v>19</v>
      </c>
      <c r="N124" s="214" t="s">
        <v>42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143</v>
      </c>
      <c r="AT124" s="217" t="s">
        <v>128</v>
      </c>
      <c r="AU124" s="217" t="s">
        <v>78</v>
      </c>
      <c r="AY124" s="19" t="s">
        <v>125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78</v>
      </c>
      <c r="BK124" s="218">
        <f>ROUND(I124*H124,2)</f>
        <v>0</v>
      </c>
      <c r="BL124" s="19" t="s">
        <v>143</v>
      </c>
      <c r="BM124" s="217" t="s">
        <v>719</v>
      </c>
    </row>
    <row r="125" s="2" customFormat="1" ht="16.5" customHeight="1">
      <c r="A125" s="40"/>
      <c r="B125" s="41"/>
      <c r="C125" s="206" t="s">
        <v>379</v>
      </c>
      <c r="D125" s="206" t="s">
        <v>128</v>
      </c>
      <c r="E125" s="207" t="s">
        <v>720</v>
      </c>
      <c r="F125" s="208" t="s">
        <v>721</v>
      </c>
      <c r="G125" s="209" t="s">
        <v>654</v>
      </c>
      <c r="H125" s="210">
        <v>8</v>
      </c>
      <c r="I125" s="211"/>
      <c r="J125" s="212">
        <f>ROUND(I125*H125,2)</f>
        <v>0</v>
      </c>
      <c r="K125" s="208" t="s">
        <v>19</v>
      </c>
      <c r="L125" s="46"/>
      <c r="M125" s="213" t="s">
        <v>19</v>
      </c>
      <c r="N125" s="214" t="s">
        <v>42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143</v>
      </c>
      <c r="AT125" s="217" t="s">
        <v>128</v>
      </c>
      <c r="AU125" s="217" t="s">
        <v>78</v>
      </c>
      <c r="AY125" s="19" t="s">
        <v>125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78</v>
      </c>
      <c r="BK125" s="218">
        <f>ROUND(I125*H125,2)</f>
        <v>0</v>
      </c>
      <c r="BL125" s="19" t="s">
        <v>143</v>
      </c>
      <c r="BM125" s="217" t="s">
        <v>722</v>
      </c>
    </row>
    <row r="126" s="2" customFormat="1" ht="16.5" customHeight="1">
      <c r="A126" s="40"/>
      <c r="B126" s="41"/>
      <c r="C126" s="206" t="s">
        <v>384</v>
      </c>
      <c r="D126" s="206" t="s">
        <v>128</v>
      </c>
      <c r="E126" s="207" t="s">
        <v>723</v>
      </c>
      <c r="F126" s="208" t="s">
        <v>724</v>
      </c>
      <c r="G126" s="209" t="s">
        <v>654</v>
      </c>
      <c r="H126" s="210">
        <v>7</v>
      </c>
      <c r="I126" s="211"/>
      <c r="J126" s="212">
        <f>ROUND(I126*H126,2)</f>
        <v>0</v>
      </c>
      <c r="K126" s="208" t="s">
        <v>19</v>
      </c>
      <c r="L126" s="46"/>
      <c r="M126" s="213" t="s">
        <v>19</v>
      </c>
      <c r="N126" s="214" t="s">
        <v>42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143</v>
      </c>
      <c r="AT126" s="217" t="s">
        <v>128</v>
      </c>
      <c r="AU126" s="217" t="s">
        <v>78</v>
      </c>
      <c r="AY126" s="19" t="s">
        <v>125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78</v>
      </c>
      <c r="BK126" s="218">
        <f>ROUND(I126*H126,2)</f>
        <v>0</v>
      </c>
      <c r="BL126" s="19" t="s">
        <v>143</v>
      </c>
      <c r="BM126" s="217" t="s">
        <v>725</v>
      </c>
    </row>
    <row r="127" s="2" customFormat="1">
      <c r="A127" s="40"/>
      <c r="B127" s="41"/>
      <c r="C127" s="42"/>
      <c r="D127" s="231" t="s">
        <v>418</v>
      </c>
      <c r="E127" s="42"/>
      <c r="F127" s="272" t="s">
        <v>726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418</v>
      </c>
      <c r="AU127" s="19" t="s">
        <v>78</v>
      </c>
    </row>
    <row r="128" s="2" customFormat="1" ht="16.5" customHeight="1">
      <c r="A128" s="40"/>
      <c r="B128" s="41"/>
      <c r="C128" s="206" t="s">
        <v>389</v>
      </c>
      <c r="D128" s="206" t="s">
        <v>128</v>
      </c>
      <c r="E128" s="207" t="s">
        <v>727</v>
      </c>
      <c r="F128" s="208" t="s">
        <v>728</v>
      </c>
      <c r="G128" s="209" t="s">
        <v>654</v>
      </c>
      <c r="H128" s="210">
        <v>7</v>
      </c>
      <c r="I128" s="211"/>
      <c r="J128" s="212">
        <f>ROUND(I128*H128,2)</f>
        <v>0</v>
      </c>
      <c r="K128" s="208" t="s">
        <v>19</v>
      </c>
      <c r="L128" s="46"/>
      <c r="M128" s="213" t="s">
        <v>19</v>
      </c>
      <c r="N128" s="214" t="s">
        <v>42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143</v>
      </c>
      <c r="AT128" s="217" t="s">
        <v>128</v>
      </c>
      <c r="AU128" s="217" t="s">
        <v>78</v>
      </c>
      <c r="AY128" s="19" t="s">
        <v>125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78</v>
      </c>
      <c r="BK128" s="218">
        <f>ROUND(I128*H128,2)</f>
        <v>0</v>
      </c>
      <c r="BL128" s="19" t="s">
        <v>143</v>
      </c>
      <c r="BM128" s="217" t="s">
        <v>729</v>
      </c>
    </row>
    <row r="129" s="2" customFormat="1" ht="16.5" customHeight="1">
      <c r="A129" s="40"/>
      <c r="B129" s="41"/>
      <c r="C129" s="206" t="s">
        <v>394</v>
      </c>
      <c r="D129" s="206" t="s">
        <v>128</v>
      </c>
      <c r="E129" s="207" t="s">
        <v>730</v>
      </c>
      <c r="F129" s="208" t="s">
        <v>731</v>
      </c>
      <c r="G129" s="209" t="s">
        <v>654</v>
      </c>
      <c r="H129" s="210">
        <v>7</v>
      </c>
      <c r="I129" s="211"/>
      <c r="J129" s="212">
        <f>ROUND(I129*H129,2)</f>
        <v>0</v>
      </c>
      <c r="K129" s="208" t="s">
        <v>19</v>
      </c>
      <c r="L129" s="46"/>
      <c r="M129" s="213" t="s">
        <v>19</v>
      </c>
      <c r="N129" s="214" t="s">
        <v>42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143</v>
      </c>
      <c r="AT129" s="217" t="s">
        <v>128</v>
      </c>
      <c r="AU129" s="217" t="s">
        <v>78</v>
      </c>
      <c r="AY129" s="19" t="s">
        <v>125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78</v>
      </c>
      <c r="BK129" s="218">
        <f>ROUND(I129*H129,2)</f>
        <v>0</v>
      </c>
      <c r="BL129" s="19" t="s">
        <v>143</v>
      </c>
      <c r="BM129" s="217" t="s">
        <v>732</v>
      </c>
    </row>
    <row r="130" s="2" customFormat="1">
      <c r="A130" s="40"/>
      <c r="B130" s="41"/>
      <c r="C130" s="42"/>
      <c r="D130" s="231" t="s">
        <v>418</v>
      </c>
      <c r="E130" s="42"/>
      <c r="F130" s="272" t="s">
        <v>733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418</v>
      </c>
      <c r="AU130" s="19" t="s">
        <v>78</v>
      </c>
    </row>
    <row r="131" s="2" customFormat="1" ht="16.5" customHeight="1">
      <c r="A131" s="40"/>
      <c r="B131" s="41"/>
      <c r="C131" s="206" t="s">
        <v>399</v>
      </c>
      <c r="D131" s="206" t="s">
        <v>128</v>
      </c>
      <c r="E131" s="207" t="s">
        <v>734</v>
      </c>
      <c r="F131" s="208" t="s">
        <v>735</v>
      </c>
      <c r="G131" s="209" t="s">
        <v>654</v>
      </c>
      <c r="H131" s="210">
        <v>7</v>
      </c>
      <c r="I131" s="211"/>
      <c r="J131" s="212">
        <f>ROUND(I131*H131,2)</f>
        <v>0</v>
      </c>
      <c r="K131" s="208" t="s">
        <v>19</v>
      </c>
      <c r="L131" s="46"/>
      <c r="M131" s="213" t="s">
        <v>19</v>
      </c>
      <c r="N131" s="214" t="s">
        <v>42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143</v>
      </c>
      <c r="AT131" s="217" t="s">
        <v>128</v>
      </c>
      <c r="AU131" s="217" t="s">
        <v>78</v>
      </c>
      <c r="AY131" s="19" t="s">
        <v>125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78</v>
      </c>
      <c r="BK131" s="218">
        <f>ROUND(I131*H131,2)</f>
        <v>0</v>
      </c>
      <c r="BL131" s="19" t="s">
        <v>143</v>
      </c>
      <c r="BM131" s="217" t="s">
        <v>736</v>
      </c>
    </row>
    <row r="132" s="2" customFormat="1" ht="16.5" customHeight="1">
      <c r="A132" s="40"/>
      <c r="B132" s="41"/>
      <c r="C132" s="206" t="s">
        <v>404</v>
      </c>
      <c r="D132" s="206" t="s">
        <v>128</v>
      </c>
      <c r="E132" s="207" t="s">
        <v>737</v>
      </c>
      <c r="F132" s="208" t="s">
        <v>738</v>
      </c>
      <c r="G132" s="209" t="s">
        <v>654</v>
      </c>
      <c r="H132" s="210">
        <v>7</v>
      </c>
      <c r="I132" s="211"/>
      <c r="J132" s="212">
        <f>ROUND(I132*H132,2)</f>
        <v>0</v>
      </c>
      <c r="K132" s="208" t="s">
        <v>19</v>
      </c>
      <c r="L132" s="46"/>
      <c r="M132" s="213" t="s">
        <v>19</v>
      </c>
      <c r="N132" s="214" t="s">
        <v>42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143</v>
      </c>
      <c r="AT132" s="217" t="s">
        <v>128</v>
      </c>
      <c r="AU132" s="217" t="s">
        <v>78</v>
      </c>
      <c r="AY132" s="19" t="s">
        <v>125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78</v>
      </c>
      <c r="BK132" s="218">
        <f>ROUND(I132*H132,2)</f>
        <v>0</v>
      </c>
      <c r="BL132" s="19" t="s">
        <v>143</v>
      </c>
      <c r="BM132" s="217" t="s">
        <v>739</v>
      </c>
    </row>
    <row r="133" s="2" customFormat="1">
      <c r="A133" s="40"/>
      <c r="B133" s="41"/>
      <c r="C133" s="42"/>
      <c r="D133" s="231" t="s">
        <v>418</v>
      </c>
      <c r="E133" s="42"/>
      <c r="F133" s="272" t="s">
        <v>740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418</v>
      </c>
      <c r="AU133" s="19" t="s">
        <v>78</v>
      </c>
    </row>
    <row r="134" s="12" customFormat="1" ht="25.92" customHeight="1">
      <c r="A134" s="12"/>
      <c r="B134" s="190"/>
      <c r="C134" s="191"/>
      <c r="D134" s="192" t="s">
        <v>70</v>
      </c>
      <c r="E134" s="193" t="s">
        <v>741</v>
      </c>
      <c r="F134" s="193" t="s">
        <v>742</v>
      </c>
      <c r="G134" s="191"/>
      <c r="H134" s="191"/>
      <c r="I134" s="194"/>
      <c r="J134" s="195">
        <f>BK134</f>
        <v>0</v>
      </c>
      <c r="K134" s="191"/>
      <c r="L134" s="196"/>
      <c r="M134" s="197"/>
      <c r="N134" s="198"/>
      <c r="O134" s="198"/>
      <c r="P134" s="199">
        <f>P135</f>
        <v>0</v>
      </c>
      <c r="Q134" s="198"/>
      <c r="R134" s="199">
        <f>R135</f>
        <v>0</v>
      </c>
      <c r="S134" s="198"/>
      <c r="T134" s="200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1" t="s">
        <v>78</v>
      </c>
      <c r="AT134" s="202" t="s">
        <v>70</v>
      </c>
      <c r="AU134" s="202" t="s">
        <v>71</v>
      </c>
      <c r="AY134" s="201" t="s">
        <v>125</v>
      </c>
      <c r="BK134" s="203">
        <f>BK135</f>
        <v>0</v>
      </c>
    </row>
    <row r="135" s="2" customFormat="1" ht="16.5" customHeight="1">
      <c r="A135" s="40"/>
      <c r="B135" s="41"/>
      <c r="C135" s="206" t="s">
        <v>408</v>
      </c>
      <c r="D135" s="206" t="s">
        <v>128</v>
      </c>
      <c r="E135" s="207" t="s">
        <v>743</v>
      </c>
      <c r="F135" s="208" t="s">
        <v>744</v>
      </c>
      <c r="G135" s="209" t="s">
        <v>214</v>
      </c>
      <c r="H135" s="210">
        <v>56</v>
      </c>
      <c r="I135" s="211"/>
      <c r="J135" s="212">
        <f>ROUND(I135*H135,2)</f>
        <v>0</v>
      </c>
      <c r="K135" s="208" t="s">
        <v>19</v>
      </c>
      <c r="L135" s="46"/>
      <c r="M135" s="213" t="s">
        <v>19</v>
      </c>
      <c r="N135" s="214" t="s">
        <v>42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143</v>
      </c>
      <c r="AT135" s="217" t="s">
        <v>128</v>
      </c>
      <c r="AU135" s="217" t="s">
        <v>78</v>
      </c>
      <c r="AY135" s="19" t="s">
        <v>125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78</v>
      </c>
      <c r="BK135" s="218">
        <f>ROUND(I135*H135,2)</f>
        <v>0</v>
      </c>
      <c r="BL135" s="19" t="s">
        <v>143</v>
      </c>
      <c r="BM135" s="217" t="s">
        <v>745</v>
      </c>
    </row>
    <row r="136" s="12" customFormat="1" ht="25.92" customHeight="1">
      <c r="A136" s="12"/>
      <c r="B136" s="190"/>
      <c r="C136" s="191"/>
      <c r="D136" s="192" t="s">
        <v>70</v>
      </c>
      <c r="E136" s="193" t="s">
        <v>746</v>
      </c>
      <c r="F136" s="193" t="s">
        <v>211</v>
      </c>
      <c r="G136" s="191"/>
      <c r="H136" s="191"/>
      <c r="I136" s="194"/>
      <c r="J136" s="195">
        <f>BK136</f>
        <v>0</v>
      </c>
      <c r="K136" s="191"/>
      <c r="L136" s="196"/>
      <c r="M136" s="197"/>
      <c r="N136" s="198"/>
      <c r="O136" s="198"/>
      <c r="P136" s="199">
        <f>SUM(P137:P156)</f>
        <v>0</v>
      </c>
      <c r="Q136" s="198"/>
      <c r="R136" s="199">
        <f>SUM(R137:R156)</f>
        <v>0</v>
      </c>
      <c r="S136" s="198"/>
      <c r="T136" s="200">
        <f>SUM(T137:T156)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1" t="s">
        <v>78</v>
      </c>
      <c r="AT136" s="202" t="s">
        <v>70</v>
      </c>
      <c r="AU136" s="202" t="s">
        <v>71</v>
      </c>
      <c r="AY136" s="201" t="s">
        <v>125</v>
      </c>
      <c r="BK136" s="203">
        <f>SUM(BK137:BK156)</f>
        <v>0</v>
      </c>
    </row>
    <row r="137" s="2" customFormat="1" ht="16.5" customHeight="1">
      <c r="A137" s="40"/>
      <c r="B137" s="41"/>
      <c r="C137" s="206" t="s">
        <v>414</v>
      </c>
      <c r="D137" s="206" t="s">
        <v>128</v>
      </c>
      <c r="E137" s="207" t="s">
        <v>747</v>
      </c>
      <c r="F137" s="208" t="s">
        <v>748</v>
      </c>
      <c r="G137" s="209" t="s">
        <v>225</v>
      </c>
      <c r="H137" s="210">
        <v>20</v>
      </c>
      <c r="I137" s="211"/>
      <c r="J137" s="212">
        <f>ROUND(I137*H137,2)</f>
        <v>0</v>
      </c>
      <c r="K137" s="208" t="s">
        <v>19</v>
      </c>
      <c r="L137" s="46"/>
      <c r="M137" s="213" t="s">
        <v>19</v>
      </c>
      <c r="N137" s="214" t="s">
        <v>42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143</v>
      </c>
      <c r="AT137" s="217" t="s">
        <v>128</v>
      </c>
      <c r="AU137" s="217" t="s">
        <v>78</v>
      </c>
      <c r="AY137" s="19" t="s">
        <v>125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78</v>
      </c>
      <c r="BK137" s="218">
        <f>ROUND(I137*H137,2)</f>
        <v>0</v>
      </c>
      <c r="BL137" s="19" t="s">
        <v>143</v>
      </c>
      <c r="BM137" s="217" t="s">
        <v>749</v>
      </c>
    </row>
    <row r="138" s="2" customFormat="1">
      <c r="A138" s="40"/>
      <c r="B138" s="41"/>
      <c r="C138" s="42"/>
      <c r="D138" s="231" t="s">
        <v>418</v>
      </c>
      <c r="E138" s="42"/>
      <c r="F138" s="272" t="s">
        <v>750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418</v>
      </c>
      <c r="AU138" s="19" t="s">
        <v>78</v>
      </c>
    </row>
    <row r="139" s="2" customFormat="1" ht="16.5" customHeight="1">
      <c r="A139" s="40"/>
      <c r="B139" s="41"/>
      <c r="C139" s="206" t="s">
        <v>421</v>
      </c>
      <c r="D139" s="206" t="s">
        <v>128</v>
      </c>
      <c r="E139" s="207" t="s">
        <v>751</v>
      </c>
      <c r="F139" s="208" t="s">
        <v>752</v>
      </c>
      <c r="G139" s="209" t="s">
        <v>214</v>
      </c>
      <c r="H139" s="210">
        <v>10</v>
      </c>
      <c r="I139" s="211"/>
      <c r="J139" s="212">
        <f>ROUND(I139*H139,2)</f>
        <v>0</v>
      </c>
      <c r="K139" s="208" t="s">
        <v>19</v>
      </c>
      <c r="L139" s="46"/>
      <c r="M139" s="213" t="s">
        <v>19</v>
      </c>
      <c r="N139" s="214" t="s">
        <v>42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143</v>
      </c>
      <c r="AT139" s="217" t="s">
        <v>128</v>
      </c>
      <c r="AU139" s="217" t="s">
        <v>78</v>
      </c>
      <c r="AY139" s="19" t="s">
        <v>125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78</v>
      </c>
      <c r="BK139" s="218">
        <f>ROUND(I139*H139,2)</f>
        <v>0</v>
      </c>
      <c r="BL139" s="19" t="s">
        <v>143</v>
      </c>
      <c r="BM139" s="217" t="s">
        <v>753</v>
      </c>
    </row>
    <row r="140" s="2" customFormat="1" ht="16.5" customHeight="1">
      <c r="A140" s="40"/>
      <c r="B140" s="41"/>
      <c r="C140" s="206" t="s">
        <v>426</v>
      </c>
      <c r="D140" s="206" t="s">
        <v>128</v>
      </c>
      <c r="E140" s="207" t="s">
        <v>754</v>
      </c>
      <c r="F140" s="208" t="s">
        <v>755</v>
      </c>
      <c r="G140" s="209" t="s">
        <v>225</v>
      </c>
      <c r="H140" s="210">
        <v>20</v>
      </c>
      <c r="I140" s="211"/>
      <c r="J140" s="212">
        <f>ROUND(I140*H140,2)</f>
        <v>0</v>
      </c>
      <c r="K140" s="208" t="s">
        <v>19</v>
      </c>
      <c r="L140" s="46"/>
      <c r="M140" s="213" t="s">
        <v>19</v>
      </c>
      <c r="N140" s="214" t="s">
        <v>42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143</v>
      </c>
      <c r="AT140" s="217" t="s">
        <v>128</v>
      </c>
      <c r="AU140" s="217" t="s">
        <v>78</v>
      </c>
      <c r="AY140" s="19" t="s">
        <v>125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78</v>
      </c>
      <c r="BK140" s="218">
        <f>ROUND(I140*H140,2)</f>
        <v>0</v>
      </c>
      <c r="BL140" s="19" t="s">
        <v>143</v>
      </c>
      <c r="BM140" s="217" t="s">
        <v>756</v>
      </c>
    </row>
    <row r="141" s="2" customFormat="1" ht="16.5" customHeight="1">
      <c r="A141" s="40"/>
      <c r="B141" s="41"/>
      <c r="C141" s="206" t="s">
        <v>431</v>
      </c>
      <c r="D141" s="206" t="s">
        <v>128</v>
      </c>
      <c r="E141" s="207" t="s">
        <v>757</v>
      </c>
      <c r="F141" s="208" t="s">
        <v>758</v>
      </c>
      <c r="G141" s="209" t="s">
        <v>225</v>
      </c>
      <c r="H141" s="210">
        <v>20</v>
      </c>
      <c r="I141" s="211"/>
      <c r="J141" s="212">
        <f>ROUND(I141*H141,2)</f>
        <v>0</v>
      </c>
      <c r="K141" s="208" t="s">
        <v>19</v>
      </c>
      <c r="L141" s="46"/>
      <c r="M141" s="213" t="s">
        <v>19</v>
      </c>
      <c r="N141" s="214" t="s">
        <v>42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143</v>
      </c>
      <c r="AT141" s="217" t="s">
        <v>128</v>
      </c>
      <c r="AU141" s="217" t="s">
        <v>78</v>
      </c>
      <c r="AY141" s="19" t="s">
        <v>125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78</v>
      </c>
      <c r="BK141" s="218">
        <f>ROUND(I141*H141,2)</f>
        <v>0</v>
      </c>
      <c r="BL141" s="19" t="s">
        <v>143</v>
      </c>
      <c r="BM141" s="217" t="s">
        <v>759</v>
      </c>
    </row>
    <row r="142" s="2" customFormat="1" ht="16.5" customHeight="1">
      <c r="A142" s="40"/>
      <c r="B142" s="41"/>
      <c r="C142" s="206" t="s">
        <v>436</v>
      </c>
      <c r="D142" s="206" t="s">
        <v>128</v>
      </c>
      <c r="E142" s="207" t="s">
        <v>760</v>
      </c>
      <c r="F142" s="208" t="s">
        <v>761</v>
      </c>
      <c r="G142" s="209" t="s">
        <v>234</v>
      </c>
      <c r="H142" s="210">
        <v>12</v>
      </c>
      <c r="I142" s="211"/>
      <c r="J142" s="212">
        <f>ROUND(I142*H142,2)</f>
        <v>0</v>
      </c>
      <c r="K142" s="208" t="s">
        <v>19</v>
      </c>
      <c r="L142" s="46"/>
      <c r="M142" s="213" t="s">
        <v>19</v>
      </c>
      <c r="N142" s="214" t="s">
        <v>42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143</v>
      </c>
      <c r="AT142" s="217" t="s">
        <v>128</v>
      </c>
      <c r="AU142" s="217" t="s">
        <v>78</v>
      </c>
      <c r="AY142" s="19" t="s">
        <v>125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78</v>
      </c>
      <c r="BK142" s="218">
        <f>ROUND(I142*H142,2)</f>
        <v>0</v>
      </c>
      <c r="BL142" s="19" t="s">
        <v>143</v>
      </c>
      <c r="BM142" s="217" t="s">
        <v>762</v>
      </c>
    </row>
    <row r="143" s="2" customFormat="1" ht="16.5" customHeight="1">
      <c r="A143" s="40"/>
      <c r="B143" s="41"/>
      <c r="C143" s="206" t="s">
        <v>441</v>
      </c>
      <c r="D143" s="206" t="s">
        <v>128</v>
      </c>
      <c r="E143" s="207" t="s">
        <v>763</v>
      </c>
      <c r="F143" s="208" t="s">
        <v>764</v>
      </c>
      <c r="G143" s="209" t="s">
        <v>234</v>
      </c>
      <c r="H143" s="210">
        <v>10.460000000000001</v>
      </c>
      <c r="I143" s="211"/>
      <c r="J143" s="212">
        <f>ROUND(I143*H143,2)</f>
        <v>0</v>
      </c>
      <c r="K143" s="208" t="s">
        <v>19</v>
      </c>
      <c r="L143" s="46"/>
      <c r="M143" s="213" t="s">
        <v>19</v>
      </c>
      <c r="N143" s="214" t="s">
        <v>42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143</v>
      </c>
      <c r="AT143" s="217" t="s">
        <v>128</v>
      </c>
      <c r="AU143" s="217" t="s">
        <v>78</v>
      </c>
      <c r="AY143" s="19" t="s">
        <v>125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78</v>
      </c>
      <c r="BK143" s="218">
        <f>ROUND(I143*H143,2)</f>
        <v>0</v>
      </c>
      <c r="BL143" s="19" t="s">
        <v>143</v>
      </c>
      <c r="BM143" s="217" t="s">
        <v>765</v>
      </c>
    </row>
    <row r="144" s="2" customFormat="1" ht="16.5" customHeight="1">
      <c r="A144" s="40"/>
      <c r="B144" s="41"/>
      <c r="C144" s="206" t="s">
        <v>447</v>
      </c>
      <c r="D144" s="206" t="s">
        <v>128</v>
      </c>
      <c r="E144" s="207" t="s">
        <v>766</v>
      </c>
      <c r="F144" s="208" t="s">
        <v>767</v>
      </c>
      <c r="G144" s="209" t="s">
        <v>214</v>
      </c>
      <c r="H144" s="210">
        <v>10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42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143</v>
      </c>
      <c r="AT144" s="217" t="s">
        <v>128</v>
      </c>
      <c r="AU144" s="217" t="s">
        <v>78</v>
      </c>
      <c r="AY144" s="19" t="s">
        <v>125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78</v>
      </c>
      <c r="BK144" s="218">
        <f>ROUND(I144*H144,2)</f>
        <v>0</v>
      </c>
      <c r="BL144" s="19" t="s">
        <v>143</v>
      </c>
      <c r="BM144" s="217" t="s">
        <v>768</v>
      </c>
    </row>
    <row r="145" s="2" customFormat="1" ht="16.5" customHeight="1">
      <c r="A145" s="40"/>
      <c r="B145" s="41"/>
      <c r="C145" s="206" t="s">
        <v>452</v>
      </c>
      <c r="D145" s="206" t="s">
        <v>128</v>
      </c>
      <c r="E145" s="207" t="s">
        <v>769</v>
      </c>
      <c r="F145" s="208" t="s">
        <v>770</v>
      </c>
      <c r="G145" s="209" t="s">
        <v>225</v>
      </c>
      <c r="H145" s="210">
        <v>45</v>
      </c>
      <c r="I145" s="211"/>
      <c r="J145" s="212">
        <f>ROUND(I145*H145,2)</f>
        <v>0</v>
      </c>
      <c r="K145" s="208" t="s">
        <v>19</v>
      </c>
      <c r="L145" s="46"/>
      <c r="M145" s="213" t="s">
        <v>19</v>
      </c>
      <c r="N145" s="214" t="s">
        <v>42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143</v>
      </c>
      <c r="AT145" s="217" t="s">
        <v>128</v>
      </c>
      <c r="AU145" s="217" t="s">
        <v>78</v>
      </c>
      <c r="AY145" s="19" t="s">
        <v>125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78</v>
      </c>
      <c r="BK145" s="218">
        <f>ROUND(I145*H145,2)</f>
        <v>0</v>
      </c>
      <c r="BL145" s="19" t="s">
        <v>143</v>
      </c>
      <c r="BM145" s="217" t="s">
        <v>771</v>
      </c>
    </row>
    <row r="146" s="2" customFormat="1" ht="16.5" customHeight="1">
      <c r="A146" s="40"/>
      <c r="B146" s="41"/>
      <c r="C146" s="206" t="s">
        <v>456</v>
      </c>
      <c r="D146" s="206" t="s">
        <v>128</v>
      </c>
      <c r="E146" s="207" t="s">
        <v>754</v>
      </c>
      <c r="F146" s="208" t="s">
        <v>755</v>
      </c>
      <c r="G146" s="209" t="s">
        <v>225</v>
      </c>
      <c r="H146" s="210">
        <v>45</v>
      </c>
      <c r="I146" s="211"/>
      <c r="J146" s="212">
        <f>ROUND(I146*H146,2)</f>
        <v>0</v>
      </c>
      <c r="K146" s="208" t="s">
        <v>19</v>
      </c>
      <c r="L146" s="46"/>
      <c r="M146" s="213" t="s">
        <v>19</v>
      </c>
      <c r="N146" s="214" t="s">
        <v>42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143</v>
      </c>
      <c r="AT146" s="217" t="s">
        <v>128</v>
      </c>
      <c r="AU146" s="217" t="s">
        <v>78</v>
      </c>
      <c r="AY146" s="19" t="s">
        <v>125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78</v>
      </c>
      <c r="BK146" s="218">
        <f>ROUND(I146*H146,2)</f>
        <v>0</v>
      </c>
      <c r="BL146" s="19" t="s">
        <v>143</v>
      </c>
      <c r="BM146" s="217" t="s">
        <v>772</v>
      </c>
    </row>
    <row r="147" s="2" customFormat="1" ht="16.5" customHeight="1">
      <c r="A147" s="40"/>
      <c r="B147" s="41"/>
      <c r="C147" s="206" t="s">
        <v>462</v>
      </c>
      <c r="D147" s="206" t="s">
        <v>128</v>
      </c>
      <c r="E147" s="207" t="s">
        <v>757</v>
      </c>
      <c r="F147" s="208" t="s">
        <v>758</v>
      </c>
      <c r="G147" s="209" t="s">
        <v>225</v>
      </c>
      <c r="H147" s="210">
        <v>45</v>
      </c>
      <c r="I147" s="211"/>
      <c r="J147" s="212">
        <f>ROUND(I147*H147,2)</f>
        <v>0</v>
      </c>
      <c r="K147" s="208" t="s">
        <v>19</v>
      </c>
      <c r="L147" s="46"/>
      <c r="M147" s="213" t="s">
        <v>19</v>
      </c>
      <c r="N147" s="214" t="s">
        <v>42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143</v>
      </c>
      <c r="AT147" s="217" t="s">
        <v>128</v>
      </c>
      <c r="AU147" s="217" t="s">
        <v>78</v>
      </c>
      <c r="AY147" s="19" t="s">
        <v>125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78</v>
      </c>
      <c r="BK147" s="218">
        <f>ROUND(I147*H147,2)</f>
        <v>0</v>
      </c>
      <c r="BL147" s="19" t="s">
        <v>143</v>
      </c>
      <c r="BM147" s="217" t="s">
        <v>773</v>
      </c>
    </row>
    <row r="148" s="2" customFormat="1" ht="16.5" customHeight="1">
      <c r="A148" s="40"/>
      <c r="B148" s="41"/>
      <c r="C148" s="206" t="s">
        <v>466</v>
      </c>
      <c r="D148" s="206" t="s">
        <v>128</v>
      </c>
      <c r="E148" s="207" t="s">
        <v>774</v>
      </c>
      <c r="F148" s="208" t="s">
        <v>775</v>
      </c>
      <c r="G148" s="209" t="s">
        <v>225</v>
      </c>
      <c r="H148" s="210">
        <v>45</v>
      </c>
      <c r="I148" s="211"/>
      <c r="J148" s="212">
        <f>ROUND(I148*H148,2)</f>
        <v>0</v>
      </c>
      <c r="K148" s="208" t="s">
        <v>19</v>
      </c>
      <c r="L148" s="46"/>
      <c r="M148" s="213" t="s">
        <v>19</v>
      </c>
      <c r="N148" s="214" t="s">
        <v>42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143</v>
      </c>
      <c r="AT148" s="217" t="s">
        <v>128</v>
      </c>
      <c r="AU148" s="217" t="s">
        <v>78</v>
      </c>
      <c r="AY148" s="19" t="s">
        <v>125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78</v>
      </c>
      <c r="BK148" s="218">
        <f>ROUND(I148*H148,2)</f>
        <v>0</v>
      </c>
      <c r="BL148" s="19" t="s">
        <v>143</v>
      </c>
      <c r="BM148" s="217" t="s">
        <v>776</v>
      </c>
    </row>
    <row r="149" s="2" customFormat="1" ht="16.5" customHeight="1">
      <c r="A149" s="40"/>
      <c r="B149" s="41"/>
      <c r="C149" s="206" t="s">
        <v>471</v>
      </c>
      <c r="D149" s="206" t="s">
        <v>128</v>
      </c>
      <c r="E149" s="207" t="s">
        <v>760</v>
      </c>
      <c r="F149" s="208" t="s">
        <v>761</v>
      </c>
      <c r="G149" s="209" t="s">
        <v>234</v>
      </c>
      <c r="H149" s="210">
        <v>0.089999999999999997</v>
      </c>
      <c r="I149" s="211"/>
      <c r="J149" s="212">
        <f>ROUND(I149*H149,2)</f>
        <v>0</v>
      </c>
      <c r="K149" s="208" t="s">
        <v>19</v>
      </c>
      <c r="L149" s="46"/>
      <c r="M149" s="213" t="s">
        <v>19</v>
      </c>
      <c r="N149" s="214" t="s">
        <v>42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143</v>
      </c>
      <c r="AT149" s="217" t="s">
        <v>128</v>
      </c>
      <c r="AU149" s="217" t="s">
        <v>78</v>
      </c>
      <c r="AY149" s="19" t="s">
        <v>125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78</v>
      </c>
      <c r="BK149" s="218">
        <f>ROUND(I149*H149,2)</f>
        <v>0</v>
      </c>
      <c r="BL149" s="19" t="s">
        <v>143</v>
      </c>
      <c r="BM149" s="217" t="s">
        <v>777</v>
      </c>
    </row>
    <row r="150" s="2" customFormat="1" ht="16.5" customHeight="1">
      <c r="A150" s="40"/>
      <c r="B150" s="41"/>
      <c r="C150" s="206" t="s">
        <v>476</v>
      </c>
      <c r="D150" s="206" t="s">
        <v>128</v>
      </c>
      <c r="E150" s="207" t="s">
        <v>778</v>
      </c>
      <c r="F150" s="208" t="s">
        <v>779</v>
      </c>
      <c r="G150" s="209" t="s">
        <v>214</v>
      </c>
      <c r="H150" s="210">
        <v>22.5</v>
      </c>
      <c r="I150" s="211"/>
      <c r="J150" s="212">
        <f>ROUND(I150*H150,2)</f>
        <v>0</v>
      </c>
      <c r="K150" s="208" t="s">
        <v>19</v>
      </c>
      <c r="L150" s="46"/>
      <c r="M150" s="213" t="s">
        <v>19</v>
      </c>
      <c r="N150" s="214" t="s">
        <v>42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143</v>
      </c>
      <c r="AT150" s="217" t="s">
        <v>128</v>
      </c>
      <c r="AU150" s="217" t="s">
        <v>78</v>
      </c>
      <c r="AY150" s="19" t="s">
        <v>125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78</v>
      </c>
      <c r="BK150" s="218">
        <f>ROUND(I150*H150,2)</f>
        <v>0</v>
      </c>
      <c r="BL150" s="19" t="s">
        <v>143</v>
      </c>
      <c r="BM150" s="217" t="s">
        <v>780</v>
      </c>
    </row>
    <row r="151" s="2" customFormat="1" ht="16.5" customHeight="1">
      <c r="A151" s="40"/>
      <c r="B151" s="41"/>
      <c r="C151" s="206" t="s">
        <v>483</v>
      </c>
      <c r="D151" s="206" t="s">
        <v>128</v>
      </c>
      <c r="E151" s="207" t="s">
        <v>781</v>
      </c>
      <c r="F151" s="208" t="s">
        <v>782</v>
      </c>
      <c r="G151" s="209" t="s">
        <v>654</v>
      </c>
      <c r="H151" s="210">
        <v>7</v>
      </c>
      <c r="I151" s="211"/>
      <c r="J151" s="212">
        <f>ROUND(I151*H151,2)</f>
        <v>0</v>
      </c>
      <c r="K151" s="208" t="s">
        <v>19</v>
      </c>
      <c r="L151" s="46"/>
      <c r="M151" s="213" t="s">
        <v>19</v>
      </c>
      <c r="N151" s="214" t="s">
        <v>42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143</v>
      </c>
      <c r="AT151" s="217" t="s">
        <v>128</v>
      </c>
      <c r="AU151" s="217" t="s">
        <v>78</v>
      </c>
      <c r="AY151" s="19" t="s">
        <v>125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78</v>
      </c>
      <c r="BK151" s="218">
        <f>ROUND(I151*H151,2)</f>
        <v>0</v>
      </c>
      <c r="BL151" s="19" t="s">
        <v>143</v>
      </c>
      <c r="BM151" s="217" t="s">
        <v>783</v>
      </c>
    </row>
    <row r="152" s="2" customFormat="1" ht="16.5" customHeight="1">
      <c r="A152" s="40"/>
      <c r="B152" s="41"/>
      <c r="C152" s="206" t="s">
        <v>488</v>
      </c>
      <c r="D152" s="206" t="s">
        <v>128</v>
      </c>
      <c r="E152" s="207" t="s">
        <v>784</v>
      </c>
      <c r="F152" s="208" t="s">
        <v>785</v>
      </c>
      <c r="G152" s="209" t="s">
        <v>234</v>
      </c>
      <c r="H152" s="210">
        <v>11.9</v>
      </c>
      <c r="I152" s="211"/>
      <c r="J152" s="212">
        <f>ROUND(I152*H152,2)</f>
        <v>0</v>
      </c>
      <c r="K152" s="208" t="s">
        <v>19</v>
      </c>
      <c r="L152" s="46"/>
      <c r="M152" s="213" t="s">
        <v>19</v>
      </c>
      <c r="N152" s="214" t="s">
        <v>42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143</v>
      </c>
      <c r="AT152" s="217" t="s">
        <v>128</v>
      </c>
      <c r="AU152" s="217" t="s">
        <v>78</v>
      </c>
      <c r="AY152" s="19" t="s">
        <v>125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78</v>
      </c>
      <c r="BK152" s="218">
        <f>ROUND(I152*H152,2)</f>
        <v>0</v>
      </c>
      <c r="BL152" s="19" t="s">
        <v>143</v>
      </c>
      <c r="BM152" s="217" t="s">
        <v>786</v>
      </c>
    </row>
    <row r="153" s="2" customFormat="1">
      <c r="A153" s="40"/>
      <c r="B153" s="41"/>
      <c r="C153" s="42"/>
      <c r="D153" s="231" t="s">
        <v>418</v>
      </c>
      <c r="E153" s="42"/>
      <c r="F153" s="272" t="s">
        <v>750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418</v>
      </c>
      <c r="AU153" s="19" t="s">
        <v>78</v>
      </c>
    </row>
    <row r="154" s="2" customFormat="1" ht="16.5" customHeight="1">
      <c r="A154" s="40"/>
      <c r="B154" s="41"/>
      <c r="C154" s="206" t="s">
        <v>494</v>
      </c>
      <c r="D154" s="206" t="s">
        <v>128</v>
      </c>
      <c r="E154" s="207" t="s">
        <v>787</v>
      </c>
      <c r="F154" s="208" t="s">
        <v>788</v>
      </c>
      <c r="G154" s="209" t="s">
        <v>234</v>
      </c>
      <c r="H154" s="210">
        <v>5.3899999999999997</v>
      </c>
      <c r="I154" s="211"/>
      <c r="J154" s="212">
        <f>ROUND(I154*H154,2)</f>
        <v>0</v>
      </c>
      <c r="K154" s="208" t="s">
        <v>19</v>
      </c>
      <c r="L154" s="46"/>
      <c r="M154" s="213" t="s">
        <v>19</v>
      </c>
      <c r="N154" s="214" t="s">
        <v>42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143</v>
      </c>
      <c r="AT154" s="217" t="s">
        <v>128</v>
      </c>
      <c r="AU154" s="217" t="s">
        <v>78</v>
      </c>
      <c r="AY154" s="19" t="s">
        <v>125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78</v>
      </c>
      <c r="BK154" s="218">
        <f>ROUND(I154*H154,2)</f>
        <v>0</v>
      </c>
      <c r="BL154" s="19" t="s">
        <v>143</v>
      </c>
      <c r="BM154" s="217" t="s">
        <v>789</v>
      </c>
    </row>
    <row r="155" s="2" customFormat="1" ht="16.5" customHeight="1">
      <c r="A155" s="40"/>
      <c r="B155" s="41"/>
      <c r="C155" s="206" t="s">
        <v>499</v>
      </c>
      <c r="D155" s="206" t="s">
        <v>128</v>
      </c>
      <c r="E155" s="207" t="s">
        <v>790</v>
      </c>
      <c r="F155" s="208" t="s">
        <v>791</v>
      </c>
      <c r="G155" s="209" t="s">
        <v>234</v>
      </c>
      <c r="H155" s="210">
        <v>5.3899999999999997</v>
      </c>
      <c r="I155" s="211"/>
      <c r="J155" s="212">
        <f>ROUND(I155*H155,2)</f>
        <v>0</v>
      </c>
      <c r="K155" s="208" t="s">
        <v>19</v>
      </c>
      <c r="L155" s="46"/>
      <c r="M155" s="213" t="s">
        <v>19</v>
      </c>
      <c r="N155" s="214" t="s">
        <v>42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143</v>
      </c>
      <c r="AT155" s="217" t="s">
        <v>128</v>
      </c>
      <c r="AU155" s="217" t="s">
        <v>78</v>
      </c>
      <c r="AY155" s="19" t="s">
        <v>125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78</v>
      </c>
      <c r="BK155" s="218">
        <f>ROUND(I155*H155,2)</f>
        <v>0</v>
      </c>
      <c r="BL155" s="19" t="s">
        <v>143</v>
      </c>
      <c r="BM155" s="217" t="s">
        <v>792</v>
      </c>
    </row>
    <row r="156" s="2" customFormat="1" ht="16.5" customHeight="1">
      <c r="A156" s="40"/>
      <c r="B156" s="41"/>
      <c r="C156" s="206" t="s">
        <v>504</v>
      </c>
      <c r="D156" s="206" t="s">
        <v>128</v>
      </c>
      <c r="E156" s="207" t="s">
        <v>760</v>
      </c>
      <c r="F156" s="208" t="s">
        <v>761</v>
      </c>
      <c r="G156" s="209" t="s">
        <v>234</v>
      </c>
      <c r="H156" s="210">
        <v>6.5099999999999998</v>
      </c>
      <c r="I156" s="211"/>
      <c r="J156" s="212">
        <f>ROUND(I156*H156,2)</f>
        <v>0</v>
      </c>
      <c r="K156" s="208" t="s">
        <v>19</v>
      </c>
      <c r="L156" s="46"/>
      <c r="M156" s="213" t="s">
        <v>19</v>
      </c>
      <c r="N156" s="214" t="s">
        <v>42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143</v>
      </c>
      <c r="AT156" s="217" t="s">
        <v>128</v>
      </c>
      <c r="AU156" s="217" t="s">
        <v>78</v>
      </c>
      <c r="AY156" s="19" t="s">
        <v>125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78</v>
      </c>
      <c r="BK156" s="218">
        <f>ROUND(I156*H156,2)</f>
        <v>0</v>
      </c>
      <c r="BL156" s="19" t="s">
        <v>143</v>
      </c>
      <c r="BM156" s="217" t="s">
        <v>793</v>
      </c>
    </row>
    <row r="157" s="12" customFormat="1" ht="25.92" customHeight="1">
      <c r="A157" s="12"/>
      <c r="B157" s="190"/>
      <c r="C157" s="191"/>
      <c r="D157" s="192" t="s">
        <v>70</v>
      </c>
      <c r="E157" s="193" t="s">
        <v>794</v>
      </c>
      <c r="F157" s="193" t="s">
        <v>192</v>
      </c>
      <c r="G157" s="191"/>
      <c r="H157" s="191"/>
      <c r="I157" s="194"/>
      <c r="J157" s="195">
        <f>BK157</f>
        <v>0</v>
      </c>
      <c r="K157" s="191"/>
      <c r="L157" s="196"/>
      <c r="M157" s="197"/>
      <c r="N157" s="198"/>
      <c r="O157" s="198"/>
      <c r="P157" s="199">
        <f>SUM(P158:P164)</f>
        <v>0</v>
      </c>
      <c r="Q157" s="198"/>
      <c r="R157" s="199">
        <f>SUM(R158:R164)</f>
        <v>0</v>
      </c>
      <c r="S157" s="198"/>
      <c r="T157" s="200">
        <f>SUM(T158:T164)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1" t="s">
        <v>78</v>
      </c>
      <c r="AT157" s="202" t="s">
        <v>70</v>
      </c>
      <c r="AU157" s="202" t="s">
        <v>71</v>
      </c>
      <c r="AY157" s="201" t="s">
        <v>125</v>
      </c>
      <c r="BK157" s="203">
        <f>SUM(BK158:BK164)</f>
        <v>0</v>
      </c>
    </row>
    <row r="158" s="2" customFormat="1" ht="16.5" customHeight="1">
      <c r="A158" s="40"/>
      <c r="B158" s="41"/>
      <c r="C158" s="206" t="s">
        <v>509</v>
      </c>
      <c r="D158" s="206" t="s">
        <v>128</v>
      </c>
      <c r="E158" s="207" t="s">
        <v>795</v>
      </c>
      <c r="F158" s="208" t="s">
        <v>796</v>
      </c>
      <c r="G158" s="209" t="s">
        <v>797</v>
      </c>
      <c r="H158" s="210">
        <v>30</v>
      </c>
      <c r="I158" s="211"/>
      <c r="J158" s="212">
        <f>ROUND(I158*H158,2)</f>
        <v>0</v>
      </c>
      <c r="K158" s="208" t="s">
        <v>19</v>
      </c>
      <c r="L158" s="46"/>
      <c r="M158" s="213" t="s">
        <v>19</v>
      </c>
      <c r="N158" s="214" t="s">
        <v>42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143</v>
      </c>
      <c r="AT158" s="217" t="s">
        <v>128</v>
      </c>
      <c r="AU158" s="217" t="s">
        <v>78</v>
      </c>
      <c r="AY158" s="19" t="s">
        <v>125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78</v>
      </c>
      <c r="BK158" s="218">
        <f>ROUND(I158*H158,2)</f>
        <v>0</v>
      </c>
      <c r="BL158" s="19" t="s">
        <v>143</v>
      </c>
      <c r="BM158" s="217" t="s">
        <v>798</v>
      </c>
    </row>
    <row r="159" s="2" customFormat="1" ht="16.5" customHeight="1">
      <c r="A159" s="40"/>
      <c r="B159" s="41"/>
      <c r="C159" s="206" t="s">
        <v>516</v>
      </c>
      <c r="D159" s="206" t="s">
        <v>128</v>
      </c>
      <c r="E159" s="207" t="s">
        <v>799</v>
      </c>
      <c r="F159" s="208" t="s">
        <v>800</v>
      </c>
      <c r="G159" s="209" t="s">
        <v>801</v>
      </c>
      <c r="H159" s="210">
        <v>500</v>
      </c>
      <c r="I159" s="211"/>
      <c r="J159" s="212">
        <f>ROUND(I159*H159,2)</f>
        <v>0</v>
      </c>
      <c r="K159" s="208" t="s">
        <v>19</v>
      </c>
      <c r="L159" s="46"/>
      <c r="M159" s="213" t="s">
        <v>19</v>
      </c>
      <c r="N159" s="214" t="s">
        <v>42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143</v>
      </c>
      <c r="AT159" s="217" t="s">
        <v>128</v>
      </c>
      <c r="AU159" s="217" t="s">
        <v>78</v>
      </c>
      <c r="AY159" s="19" t="s">
        <v>125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78</v>
      </c>
      <c r="BK159" s="218">
        <f>ROUND(I159*H159,2)</f>
        <v>0</v>
      </c>
      <c r="BL159" s="19" t="s">
        <v>143</v>
      </c>
      <c r="BM159" s="217" t="s">
        <v>802</v>
      </c>
    </row>
    <row r="160" s="2" customFormat="1" ht="16.5" customHeight="1">
      <c r="A160" s="40"/>
      <c r="B160" s="41"/>
      <c r="C160" s="206" t="s">
        <v>525</v>
      </c>
      <c r="D160" s="206" t="s">
        <v>128</v>
      </c>
      <c r="E160" s="207" t="s">
        <v>803</v>
      </c>
      <c r="F160" s="208" t="s">
        <v>804</v>
      </c>
      <c r="G160" s="209" t="s">
        <v>797</v>
      </c>
      <c r="H160" s="210">
        <v>24</v>
      </c>
      <c r="I160" s="211"/>
      <c r="J160" s="212">
        <f>ROUND(I160*H160,2)</f>
        <v>0</v>
      </c>
      <c r="K160" s="208" t="s">
        <v>19</v>
      </c>
      <c r="L160" s="46"/>
      <c r="M160" s="213" t="s">
        <v>19</v>
      </c>
      <c r="N160" s="214" t="s">
        <v>42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143</v>
      </c>
      <c r="AT160" s="217" t="s">
        <v>128</v>
      </c>
      <c r="AU160" s="217" t="s">
        <v>78</v>
      </c>
      <c r="AY160" s="19" t="s">
        <v>125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78</v>
      </c>
      <c r="BK160" s="218">
        <f>ROUND(I160*H160,2)</f>
        <v>0</v>
      </c>
      <c r="BL160" s="19" t="s">
        <v>143</v>
      </c>
      <c r="BM160" s="217" t="s">
        <v>805</v>
      </c>
    </row>
    <row r="161" s="2" customFormat="1" ht="16.5" customHeight="1">
      <c r="A161" s="40"/>
      <c r="B161" s="41"/>
      <c r="C161" s="206" t="s">
        <v>530</v>
      </c>
      <c r="D161" s="206" t="s">
        <v>128</v>
      </c>
      <c r="E161" s="207" t="s">
        <v>806</v>
      </c>
      <c r="F161" s="208" t="s">
        <v>807</v>
      </c>
      <c r="G161" s="209" t="s">
        <v>801</v>
      </c>
      <c r="H161" s="210">
        <v>150</v>
      </c>
      <c r="I161" s="211"/>
      <c r="J161" s="212">
        <f>ROUND(I161*H161,2)</f>
        <v>0</v>
      </c>
      <c r="K161" s="208" t="s">
        <v>19</v>
      </c>
      <c r="L161" s="46"/>
      <c r="M161" s="213" t="s">
        <v>19</v>
      </c>
      <c r="N161" s="214" t="s">
        <v>42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143</v>
      </c>
      <c r="AT161" s="217" t="s">
        <v>128</v>
      </c>
      <c r="AU161" s="217" t="s">
        <v>78</v>
      </c>
      <c r="AY161" s="19" t="s">
        <v>125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78</v>
      </c>
      <c r="BK161" s="218">
        <f>ROUND(I161*H161,2)</f>
        <v>0</v>
      </c>
      <c r="BL161" s="19" t="s">
        <v>143</v>
      </c>
      <c r="BM161" s="217" t="s">
        <v>808</v>
      </c>
    </row>
    <row r="162" s="2" customFormat="1" ht="16.5" customHeight="1">
      <c r="A162" s="40"/>
      <c r="B162" s="41"/>
      <c r="C162" s="206" t="s">
        <v>535</v>
      </c>
      <c r="D162" s="206" t="s">
        <v>128</v>
      </c>
      <c r="E162" s="207" t="s">
        <v>809</v>
      </c>
      <c r="F162" s="208" t="s">
        <v>810</v>
      </c>
      <c r="G162" s="209" t="s">
        <v>797</v>
      </c>
      <c r="H162" s="210">
        <v>24</v>
      </c>
      <c r="I162" s="211"/>
      <c r="J162" s="212">
        <f>ROUND(I162*H162,2)</f>
        <v>0</v>
      </c>
      <c r="K162" s="208" t="s">
        <v>19</v>
      </c>
      <c r="L162" s="46"/>
      <c r="M162" s="213" t="s">
        <v>19</v>
      </c>
      <c r="N162" s="214" t="s">
        <v>42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143</v>
      </c>
      <c r="AT162" s="217" t="s">
        <v>128</v>
      </c>
      <c r="AU162" s="217" t="s">
        <v>78</v>
      </c>
      <c r="AY162" s="19" t="s">
        <v>125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78</v>
      </c>
      <c r="BK162" s="218">
        <f>ROUND(I162*H162,2)</f>
        <v>0</v>
      </c>
      <c r="BL162" s="19" t="s">
        <v>143</v>
      </c>
      <c r="BM162" s="217" t="s">
        <v>811</v>
      </c>
    </row>
    <row r="163" s="2" customFormat="1" ht="16.5" customHeight="1">
      <c r="A163" s="40"/>
      <c r="B163" s="41"/>
      <c r="C163" s="206" t="s">
        <v>541</v>
      </c>
      <c r="D163" s="206" t="s">
        <v>128</v>
      </c>
      <c r="E163" s="207" t="s">
        <v>812</v>
      </c>
      <c r="F163" s="208" t="s">
        <v>813</v>
      </c>
      <c r="G163" s="209" t="s">
        <v>801</v>
      </c>
      <c r="H163" s="210">
        <v>150</v>
      </c>
      <c r="I163" s="211"/>
      <c r="J163" s="212">
        <f>ROUND(I163*H163,2)</f>
        <v>0</v>
      </c>
      <c r="K163" s="208" t="s">
        <v>19</v>
      </c>
      <c r="L163" s="46"/>
      <c r="M163" s="213" t="s">
        <v>19</v>
      </c>
      <c r="N163" s="214" t="s">
        <v>42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143</v>
      </c>
      <c r="AT163" s="217" t="s">
        <v>128</v>
      </c>
      <c r="AU163" s="217" t="s">
        <v>78</v>
      </c>
      <c r="AY163" s="19" t="s">
        <v>125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78</v>
      </c>
      <c r="BK163" s="218">
        <f>ROUND(I163*H163,2)</f>
        <v>0</v>
      </c>
      <c r="BL163" s="19" t="s">
        <v>143</v>
      </c>
      <c r="BM163" s="217" t="s">
        <v>814</v>
      </c>
    </row>
    <row r="164" s="2" customFormat="1" ht="16.5" customHeight="1">
      <c r="A164" s="40"/>
      <c r="B164" s="41"/>
      <c r="C164" s="206" t="s">
        <v>710</v>
      </c>
      <c r="D164" s="206" t="s">
        <v>128</v>
      </c>
      <c r="E164" s="207" t="s">
        <v>815</v>
      </c>
      <c r="F164" s="208" t="s">
        <v>816</v>
      </c>
      <c r="G164" s="209" t="s">
        <v>797</v>
      </c>
      <c r="H164" s="210">
        <v>30</v>
      </c>
      <c r="I164" s="211"/>
      <c r="J164" s="212">
        <f>ROUND(I164*H164,2)</f>
        <v>0</v>
      </c>
      <c r="K164" s="208" t="s">
        <v>19</v>
      </c>
      <c r="L164" s="46"/>
      <c r="M164" s="213" t="s">
        <v>19</v>
      </c>
      <c r="N164" s="214" t="s">
        <v>42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143</v>
      </c>
      <c r="AT164" s="217" t="s">
        <v>128</v>
      </c>
      <c r="AU164" s="217" t="s">
        <v>78</v>
      </c>
      <c r="AY164" s="19" t="s">
        <v>125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78</v>
      </c>
      <c r="BK164" s="218">
        <f>ROUND(I164*H164,2)</f>
        <v>0</v>
      </c>
      <c r="BL164" s="19" t="s">
        <v>143</v>
      </c>
      <c r="BM164" s="217" t="s">
        <v>817</v>
      </c>
    </row>
    <row r="165" s="12" customFormat="1" ht="25.92" customHeight="1">
      <c r="A165" s="12"/>
      <c r="B165" s="190"/>
      <c r="C165" s="191"/>
      <c r="D165" s="192" t="s">
        <v>70</v>
      </c>
      <c r="E165" s="193" t="s">
        <v>818</v>
      </c>
      <c r="F165" s="193" t="s">
        <v>819</v>
      </c>
      <c r="G165" s="191"/>
      <c r="H165" s="191"/>
      <c r="I165" s="194"/>
      <c r="J165" s="195">
        <f>BK165</f>
        <v>0</v>
      </c>
      <c r="K165" s="191"/>
      <c r="L165" s="196"/>
      <c r="M165" s="197"/>
      <c r="N165" s="198"/>
      <c r="O165" s="198"/>
      <c r="P165" s="199">
        <f>P166</f>
        <v>0</v>
      </c>
      <c r="Q165" s="198"/>
      <c r="R165" s="199">
        <f>R166</f>
        <v>0</v>
      </c>
      <c r="S165" s="198"/>
      <c r="T165" s="200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1" t="s">
        <v>78</v>
      </c>
      <c r="AT165" s="202" t="s">
        <v>70</v>
      </c>
      <c r="AU165" s="202" t="s">
        <v>71</v>
      </c>
      <c r="AY165" s="201" t="s">
        <v>125</v>
      </c>
      <c r="BK165" s="203">
        <f>BK166</f>
        <v>0</v>
      </c>
    </row>
    <row r="166" s="2" customFormat="1" ht="16.5" customHeight="1">
      <c r="A166" s="40"/>
      <c r="B166" s="41"/>
      <c r="C166" s="206" t="s">
        <v>820</v>
      </c>
      <c r="D166" s="206" t="s">
        <v>128</v>
      </c>
      <c r="E166" s="207" t="s">
        <v>821</v>
      </c>
      <c r="F166" s="208" t="s">
        <v>822</v>
      </c>
      <c r="G166" s="209" t="s">
        <v>654</v>
      </c>
      <c r="H166" s="210">
        <v>1</v>
      </c>
      <c r="I166" s="211"/>
      <c r="J166" s="212">
        <f>ROUND(I166*H166,2)</f>
        <v>0</v>
      </c>
      <c r="K166" s="208" t="s">
        <v>19</v>
      </c>
      <c r="L166" s="46"/>
      <c r="M166" s="224" t="s">
        <v>19</v>
      </c>
      <c r="N166" s="225" t="s">
        <v>42</v>
      </c>
      <c r="O166" s="226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143</v>
      </c>
      <c r="AT166" s="217" t="s">
        <v>128</v>
      </c>
      <c r="AU166" s="217" t="s">
        <v>78</v>
      </c>
      <c r="AY166" s="19" t="s">
        <v>125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78</v>
      </c>
      <c r="BK166" s="218">
        <f>ROUND(I166*H166,2)</f>
        <v>0</v>
      </c>
      <c r="BL166" s="19" t="s">
        <v>143</v>
      </c>
      <c r="BM166" s="217" t="s">
        <v>823</v>
      </c>
    </row>
    <row r="167" s="2" customFormat="1" ht="6.96" customHeight="1">
      <c r="A167" s="40"/>
      <c r="B167" s="61"/>
      <c r="C167" s="62"/>
      <c r="D167" s="62"/>
      <c r="E167" s="62"/>
      <c r="F167" s="62"/>
      <c r="G167" s="62"/>
      <c r="H167" s="62"/>
      <c r="I167" s="62"/>
      <c r="J167" s="62"/>
      <c r="K167" s="62"/>
      <c r="L167" s="46"/>
      <c r="M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</row>
  </sheetData>
  <sheetProtection sheet="1" autoFilter="0" formatColumns="0" formatRows="0" objects="1" scenarios="1" spinCount="100000" saltValue="a1KCXiJ5CNGSF12nujWoCpDRHM760FpbQgwbCJ4I5WQg/6Y/tsqRpA+xZM1KKhp+gJu5S4NYARmVC81TIuJZqg==" hashValue="RZldEPWWXldeFEufuvQXW4aflXEr7f7DlkONLwoCi5OW+GkyHD1CsW+f4fxcBeITsYoTSfamlMQu9bPq6zLqpA==" algorithmName="SHA-512" password="80EB"/>
  <autoFilter ref="C87:K166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Jáchymov - oprava ulice Mathesiova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824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34</v>
      </c>
      <c r="G12" s="40"/>
      <c r="H12" s="40"/>
      <c r="I12" s="134" t="s">
        <v>23</v>
      </c>
      <c r="J12" s="139" t="str">
        <f>'Rekapitulace stavby'!AN8</f>
        <v>29. 5. 2025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22</v>
      </c>
      <c r="F15" s="40"/>
      <c r="G15" s="40"/>
      <c r="H15" s="40"/>
      <c r="I15" s="134" t="s">
        <v>27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27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27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ROUND((SUM(BE84:BE244)),  2)</f>
        <v>0</v>
      </c>
      <c r="G33" s="40"/>
      <c r="H33" s="40"/>
      <c r="I33" s="150">
        <v>0.20999999999999999</v>
      </c>
      <c r="J33" s="149">
        <f>ROUND(((SUM(BE84:BE244))*I33),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ROUND((SUM(BF84:BF244)),  2)</f>
        <v>0</v>
      </c>
      <c r="G34" s="40"/>
      <c r="H34" s="40"/>
      <c r="I34" s="150">
        <v>0.12</v>
      </c>
      <c r="J34" s="149">
        <f>ROUND(((SUM(BF84:BF244))*I34),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ROUND((SUM(BG84:BG244)),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ROUND((SUM(BH84:BH244)),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ROUND((SUM(BI84:BI244)),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Jáchymov - oprava ulice Mathesiova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302 - Dešťová kanalizace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29. 5. 2025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Jáchymov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100</v>
      </c>
      <c r="D57" s="164"/>
      <c r="E57" s="164"/>
      <c r="F57" s="164"/>
      <c r="G57" s="164"/>
      <c r="H57" s="164"/>
      <c r="I57" s="164"/>
      <c r="J57" s="165" t="s">
        <v>101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102</v>
      </c>
    </row>
    <row r="60" s="9" customFormat="1" ht="24.96" customHeight="1">
      <c r="A60" s="9"/>
      <c r="B60" s="167"/>
      <c r="C60" s="168"/>
      <c r="D60" s="169" t="s">
        <v>198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199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3"/>
      <c r="C62" s="174"/>
      <c r="D62" s="175" t="s">
        <v>825</v>
      </c>
      <c r="E62" s="176"/>
      <c r="F62" s="176"/>
      <c r="G62" s="176"/>
      <c r="H62" s="176"/>
      <c r="I62" s="176"/>
      <c r="J62" s="177">
        <f>J162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3"/>
      <c r="C63" s="174"/>
      <c r="D63" s="175" t="s">
        <v>826</v>
      </c>
      <c r="E63" s="176"/>
      <c r="F63" s="176"/>
      <c r="G63" s="176"/>
      <c r="H63" s="176"/>
      <c r="I63" s="176"/>
      <c r="J63" s="177">
        <f>J166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206</v>
      </c>
      <c r="E64" s="176"/>
      <c r="F64" s="176"/>
      <c r="G64" s="176"/>
      <c r="H64" s="176"/>
      <c r="I64" s="176"/>
      <c r="J64" s="177">
        <f>J242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110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Jáchymov - oprava ulice Mathesiova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97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302 - Dešťová kanalizace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29. 5. 2025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Město Jáchymov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33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111</v>
      </c>
      <c r="D83" s="182" t="s">
        <v>56</v>
      </c>
      <c r="E83" s="182" t="s">
        <v>52</v>
      </c>
      <c r="F83" s="182" t="s">
        <v>53</v>
      </c>
      <c r="G83" s="182" t="s">
        <v>112</v>
      </c>
      <c r="H83" s="182" t="s">
        <v>113</v>
      </c>
      <c r="I83" s="182" t="s">
        <v>114</v>
      </c>
      <c r="J83" s="182" t="s">
        <v>101</v>
      </c>
      <c r="K83" s="183" t="s">
        <v>115</v>
      </c>
      <c r="L83" s="184"/>
      <c r="M83" s="94" t="s">
        <v>19</v>
      </c>
      <c r="N83" s="95" t="s">
        <v>41</v>
      </c>
      <c r="O83" s="95" t="s">
        <v>116</v>
      </c>
      <c r="P83" s="95" t="s">
        <v>117</v>
      </c>
      <c r="Q83" s="95" t="s">
        <v>118</v>
      </c>
      <c r="R83" s="95" t="s">
        <v>119</v>
      </c>
      <c r="S83" s="95" t="s">
        <v>120</v>
      </c>
      <c r="T83" s="96" t="s">
        <v>121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122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72.523230000000012</v>
      </c>
      <c r="S84" s="98"/>
      <c r="T84" s="188">
        <f>T85</f>
        <v>0.27999999999999997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70</v>
      </c>
      <c r="AU84" s="19" t="s">
        <v>102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70</v>
      </c>
      <c r="E85" s="193" t="s">
        <v>209</v>
      </c>
      <c r="F85" s="193" t="s">
        <v>210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P86+P242</f>
        <v>0</v>
      </c>
      <c r="Q85" s="198"/>
      <c r="R85" s="199">
        <f>R86+R242</f>
        <v>72.523230000000012</v>
      </c>
      <c r="S85" s="198"/>
      <c r="T85" s="200">
        <f>T86+T242</f>
        <v>0.27999999999999997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78</v>
      </c>
      <c r="AT85" s="202" t="s">
        <v>70</v>
      </c>
      <c r="AU85" s="202" t="s">
        <v>71</v>
      </c>
      <c r="AY85" s="201" t="s">
        <v>125</v>
      </c>
      <c r="BK85" s="203">
        <f>BK86+BK242</f>
        <v>0</v>
      </c>
    </row>
    <row r="86" s="12" customFormat="1" ht="22.8" customHeight="1">
      <c r="A86" s="12"/>
      <c r="B86" s="190"/>
      <c r="C86" s="191"/>
      <c r="D86" s="192" t="s">
        <v>70</v>
      </c>
      <c r="E86" s="204" t="s">
        <v>78</v>
      </c>
      <c r="F86" s="204" t="s">
        <v>211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P87+SUM(P88:P162)+P166</f>
        <v>0</v>
      </c>
      <c r="Q86" s="198"/>
      <c r="R86" s="199">
        <f>R87+SUM(R88:R162)+R166</f>
        <v>72.523230000000012</v>
      </c>
      <c r="S86" s="198"/>
      <c r="T86" s="200">
        <f>T87+SUM(T88:T162)+T166</f>
        <v>0.27999999999999997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78</v>
      </c>
      <c r="AT86" s="202" t="s">
        <v>70</v>
      </c>
      <c r="AU86" s="202" t="s">
        <v>78</v>
      </c>
      <c r="AY86" s="201" t="s">
        <v>125</v>
      </c>
      <c r="BK86" s="203">
        <f>BK87+SUM(BK88:BK162)+BK166</f>
        <v>0</v>
      </c>
    </row>
    <row r="87" s="2" customFormat="1" ht="16.5" customHeight="1">
      <c r="A87" s="40"/>
      <c r="B87" s="41"/>
      <c r="C87" s="206" t="s">
        <v>78</v>
      </c>
      <c r="D87" s="206" t="s">
        <v>128</v>
      </c>
      <c r="E87" s="207" t="s">
        <v>827</v>
      </c>
      <c r="F87" s="208" t="s">
        <v>828</v>
      </c>
      <c r="G87" s="209" t="s">
        <v>225</v>
      </c>
      <c r="H87" s="210">
        <v>3</v>
      </c>
      <c r="I87" s="211"/>
      <c r="J87" s="212">
        <f>ROUND(I87*H87,2)</f>
        <v>0</v>
      </c>
      <c r="K87" s="208" t="s">
        <v>829</v>
      </c>
      <c r="L87" s="46"/>
      <c r="M87" s="213" t="s">
        <v>19</v>
      </c>
      <c r="N87" s="214" t="s">
        <v>42</v>
      </c>
      <c r="O87" s="86"/>
      <c r="P87" s="215">
        <f>O87*H87</f>
        <v>0</v>
      </c>
      <c r="Q87" s="215">
        <v>0.0086800000000000002</v>
      </c>
      <c r="R87" s="215">
        <f>Q87*H87</f>
        <v>0.026040000000000001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143</v>
      </c>
      <c r="AT87" s="217" t="s">
        <v>128</v>
      </c>
      <c r="AU87" s="217" t="s">
        <v>80</v>
      </c>
      <c r="AY87" s="19" t="s">
        <v>125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78</v>
      </c>
      <c r="BK87" s="218">
        <f>ROUND(I87*H87,2)</f>
        <v>0</v>
      </c>
      <c r="BL87" s="19" t="s">
        <v>143</v>
      </c>
      <c r="BM87" s="217" t="s">
        <v>830</v>
      </c>
    </row>
    <row r="88" s="2" customFormat="1">
      <c r="A88" s="40"/>
      <c r="B88" s="41"/>
      <c r="C88" s="42"/>
      <c r="D88" s="219" t="s">
        <v>185</v>
      </c>
      <c r="E88" s="42"/>
      <c r="F88" s="220" t="s">
        <v>831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185</v>
      </c>
      <c r="AU88" s="19" t="s">
        <v>80</v>
      </c>
    </row>
    <row r="89" s="13" customFormat="1">
      <c r="A89" s="13"/>
      <c r="B89" s="229"/>
      <c r="C89" s="230"/>
      <c r="D89" s="231" t="s">
        <v>221</v>
      </c>
      <c r="E89" s="232" t="s">
        <v>19</v>
      </c>
      <c r="F89" s="233" t="s">
        <v>832</v>
      </c>
      <c r="G89" s="230"/>
      <c r="H89" s="234">
        <v>3</v>
      </c>
      <c r="I89" s="235"/>
      <c r="J89" s="230"/>
      <c r="K89" s="230"/>
      <c r="L89" s="236"/>
      <c r="M89" s="237"/>
      <c r="N89" s="238"/>
      <c r="O89" s="238"/>
      <c r="P89" s="238"/>
      <c r="Q89" s="238"/>
      <c r="R89" s="238"/>
      <c r="S89" s="238"/>
      <c r="T89" s="239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40" t="s">
        <v>221</v>
      </c>
      <c r="AU89" s="240" t="s">
        <v>80</v>
      </c>
      <c r="AV89" s="13" t="s">
        <v>80</v>
      </c>
      <c r="AW89" s="13" t="s">
        <v>32</v>
      </c>
      <c r="AX89" s="13" t="s">
        <v>71</v>
      </c>
      <c r="AY89" s="240" t="s">
        <v>125</v>
      </c>
    </row>
    <row r="90" s="15" customFormat="1">
      <c r="A90" s="15"/>
      <c r="B90" s="251"/>
      <c r="C90" s="252"/>
      <c r="D90" s="231" t="s">
        <v>221</v>
      </c>
      <c r="E90" s="253" t="s">
        <v>19</v>
      </c>
      <c r="F90" s="254" t="s">
        <v>247</v>
      </c>
      <c r="G90" s="252"/>
      <c r="H90" s="255">
        <v>3</v>
      </c>
      <c r="I90" s="256"/>
      <c r="J90" s="252"/>
      <c r="K90" s="252"/>
      <c r="L90" s="257"/>
      <c r="M90" s="258"/>
      <c r="N90" s="259"/>
      <c r="O90" s="259"/>
      <c r="P90" s="259"/>
      <c r="Q90" s="259"/>
      <c r="R90" s="259"/>
      <c r="S90" s="259"/>
      <c r="T90" s="260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T90" s="261" t="s">
        <v>221</v>
      </c>
      <c r="AU90" s="261" t="s">
        <v>80</v>
      </c>
      <c r="AV90" s="15" t="s">
        <v>143</v>
      </c>
      <c r="AW90" s="15" t="s">
        <v>32</v>
      </c>
      <c r="AX90" s="15" t="s">
        <v>78</v>
      </c>
      <c r="AY90" s="261" t="s">
        <v>125</v>
      </c>
    </row>
    <row r="91" s="2" customFormat="1" ht="16.5" customHeight="1">
      <c r="A91" s="40"/>
      <c r="B91" s="41"/>
      <c r="C91" s="206" t="s">
        <v>80</v>
      </c>
      <c r="D91" s="206" t="s">
        <v>128</v>
      </c>
      <c r="E91" s="207" t="s">
        <v>833</v>
      </c>
      <c r="F91" s="208" t="s">
        <v>834</v>
      </c>
      <c r="G91" s="209" t="s">
        <v>225</v>
      </c>
      <c r="H91" s="210">
        <v>18</v>
      </c>
      <c r="I91" s="211"/>
      <c r="J91" s="212">
        <f>ROUND(I91*H91,2)</f>
        <v>0</v>
      </c>
      <c r="K91" s="208" t="s">
        <v>829</v>
      </c>
      <c r="L91" s="46"/>
      <c r="M91" s="213" t="s">
        <v>19</v>
      </c>
      <c r="N91" s="214" t="s">
        <v>42</v>
      </c>
      <c r="O91" s="86"/>
      <c r="P91" s="215">
        <f>O91*H91</f>
        <v>0</v>
      </c>
      <c r="Q91" s="215">
        <v>0.01269</v>
      </c>
      <c r="R91" s="215">
        <f>Q91*H91</f>
        <v>0.22842000000000001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143</v>
      </c>
      <c r="AT91" s="217" t="s">
        <v>128</v>
      </c>
      <c r="AU91" s="217" t="s">
        <v>80</v>
      </c>
      <c r="AY91" s="19" t="s">
        <v>125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78</v>
      </c>
      <c r="BK91" s="218">
        <f>ROUND(I91*H91,2)</f>
        <v>0</v>
      </c>
      <c r="BL91" s="19" t="s">
        <v>143</v>
      </c>
      <c r="BM91" s="217" t="s">
        <v>835</v>
      </c>
    </row>
    <row r="92" s="2" customFormat="1">
      <c r="A92" s="40"/>
      <c r="B92" s="41"/>
      <c r="C92" s="42"/>
      <c r="D92" s="219" t="s">
        <v>185</v>
      </c>
      <c r="E92" s="42"/>
      <c r="F92" s="220" t="s">
        <v>836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185</v>
      </c>
      <c r="AU92" s="19" t="s">
        <v>80</v>
      </c>
    </row>
    <row r="93" s="13" customFormat="1">
      <c r="A93" s="13"/>
      <c r="B93" s="229"/>
      <c r="C93" s="230"/>
      <c r="D93" s="231" t="s">
        <v>221</v>
      </c>
      <c r="E93" s="232" t="s">
        <v>19</v>
      </c>
      <c r="F93" s="233" t="s">
        <v>837</v>
      </c>
      <c r="G93" s="230"/>
      <c r="H93" s="234">
        <v>18</v>
      </c>
      <c r="I93" s="235"/>
      <c r="J93" s="230"/>
      <c r="K93" s="230"/>
      <c r="L93" s="236"/>
      <c r="M93" s="237"/>
      <c r="N93" s="238"/>
      <c r="O93" s="238"/>
      <c r="P93" s="238"/>
      <c r="Q93" s="238"/>
      <c r="R93" s="238"/>
      <c r="S93" s="238"/>
      <c r="T93" s="239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0" t="s">
        <v>221</v>
      </c>
      <c r="AU93" s="240" t="s">
        <v>80</v>
      </c>
      <c r="AV93" s="13" t="s">
        <v>80</v>
      </c>
      <c r="AW93" s="13" t="s">
        <v>32</v>
      </c>
      <c r="AX93" s="13" t="s">
        <v>71</v>
      </c>
      <c r="AY93" s="240" t="s">
        <v>125</v>
      </c>
    </row>
    <row r="94" s="15" customFormat="1">
      <c r="A94" s="15"/>
      <c r="B94" s="251"/>
      <c r="C94" s="252"/>
      <c r="D94" s="231" t="s">
        <v>221</v>
      </c>
      <c r="E94" s="253" t="s">
        <v>19</v>
      </c>
      <c r="F94" s="254" t="s">
        <v>247</v>
      </c>
      <c r="G94" s="252"/>
      <c r="H94" s="255">
        <v>18</v>
      </c>
      <c r="I94" s="256"/>
      <c r="J94" s="252"/>
      <c r="K94" s="252"/>
      <c r="L94" s="257"/>
      <c r="M94" s="258"/>
      <c r="N94" s="259"/>
      <c r="O94" s="259"/>
      <c r="P94" s="259"/>
      <c r="Q94" s="259"/>
      <c r="R94" s="259"/>
      <c r="S94" s="259"/>
      <c r="T94" s="260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61" t="s">
        <v>221</v>
      </c>
      <c r="AU94" s="261" t="s">
        <v>80</v>
      </c>
      <c r="AV94" s="15" t="s">
        <v>143</v>
      </c>
      <c r="AW94" s="15" t="s">
        <v>32</v>
      </c>
      <c r="AX94" s="15" t="s">
        <v>78</v>
      </c>
      <c r="AY94" s="261" t="s">
        <v>125</v>
      </c>
    </row>
    <row r="95" s="2" customFormat="1" ht="16.5" customHeight="1">
      <c r="A95" s="40"/>
      <c r="B95" s="41"/>
      <c r="C95" s="206" t="s">
        <v>137</v>
      </c>
      <c r="D95" s="206" t="s">
        <v>128</v>
      </c>
      <c r="E95" s="207" t="s">
        <v>838</v>
      </c>
      <c r="F95" s="208" t="s">
        <v>839</v>
      </c>
      <c r="G95" s="209" t="s">
        <v>225</v>
      </c>
      <c r="H95" s="210">
        <v>4</v>
      </c>
      <c r="I95" s="211"/>
      <c r="J95" s="212">
        <f>ROUND(I95*H95,2)</f>
        <v>0</v>
      </c>
      <c r="K95" s="208" t="s">
        <v>829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0.036900000000000002</v>
      </c>
      <c r="R95" s="215">
        <f>Q95*H95</f>
        <v>0.14760000000000001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143</v>
      </c>
      <c r="AT95" s="217" t="s">
        <v>128</v>
      </c>
      <c r="AU95" s="217" t="s">
        <v>80</v>
      </c>
      <c r="AY95" s="19" t="s">
        <v>125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78</v>
      </c>
      <c r="BK95" s="218">
        <f>ROUND(I95*H95,2)</f>
        <v>0</v>
      </c>
      <c r="BL95" s="19" t="s">
        <v>143</v>
      </c>
      <c r="BM95" s="217" t="s">
        <v>840</v>
      </c>
    </row>
    <row r="96" s="2" customFormat="1">
      <c r="A96" s="40"/>
      <c r="B96" s="41"/>
      <c r="C96" s="42"/>
      <c r="D96" s="219" t="s">
        <v>185</v>
      </c>
      <c r="E96" s="42"/>
      <c r="F96" s="220" t="s">
        <v>841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185</v>
      </c>
      <c r="AU96" s="19" t="s">
        <v>80</v>
      </c>
    </row>
    <row r="97" s="13" customFormat="1">
      <c r="A97" s="13"/>
      <c r="B97" s="229"/>
      <c r="C97" s="230"/>
      <c r="D97" s="231" t="s">
        <v>221</v>
      </c>
      <c r="E97" s="232" t="s">
        <v>19</v>
      </c>
      <c r="F97" s="233" t="s">
        <v>842</v>
      </c>
      <c r="G97" s="230"/>
      <c r="H97" s="234">
        <v>4</v>
      </c>
      <c r="I97" s="235"/>
      <c r="J97" s="230"/>
      <c r="K97" s="230"/>
      <c r="L97" s="236"/>
      <c r="M97" s="237"/>
      <c r="N97" s="238"/>
      <c r="O97" s="238"/>
      <c r="P97" s="238"/>
      <c r="Q97" s="238"/>
      <c r="R97" s="238"/>
      <c r="S97" s="238"/>
      <c r="T97" s="23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0" t="s">
        <v>221</v>
      </c>
      <c r="AU97" s="240" t="s">
        <v>80</v>
      </c>
      <c r="AV97" s="13" t="s">
        <v>80</v>
      </c>
      <c r="AW97" s="13" t="s">
        <v>32</v>
      </c>
      <c r="AX97" s="13" t="s">
        <v>71</v>
      </c>
      <c r="AY97" s="240" t="s">
        <v>125</v>
      </c>
    </row>
    <row r="98" s="15" customFormat="1">
      <c r="A98" s="15"/>
      <c r="B98" s="251"/>
      <c r="C98" s="252"/>
      <c r="D98" s="231" t="s">
        <v>221</v>
      </c>
      <c r="E98" s="253" t="s">
        <v>19</v>
      </c>
      <c r="F98" s="254" t="s">
        <v>247</v>
      </c>
      <c r="G98" s="252"/>
      <c r="H98" s="255">
        <v>4</v>
      </c>
      <c r="I98" s="256"/>
      <c r="J98" s="252"/>
      <c r="K98" s="252"/>
      <c r="L98" s="257"/>
      <c r="M98" s="258"/>
      <c r="N98" s="259"/>
      <c r="O98" s="259"/>
      <c r="P98" s="259"/>
      <c r="Q98" s="259"/>
      <c r="R98" s="259"/>
      <c r="S98" s="259"/>
      <c r="T98" s="260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61" t="s">
        <v>221</v>
      </c>
      <c r="AU98" s="261" t="s">
        <v>80</v>
      </c>
      <c r="AV98" s="15" t="s">
        <v>143</v>
      </c>
      <c r="AW98" s="15" t="s">
        <v>32</v>
      </c>
      <c r="AX98" s="15" t="s">
        <v>78</v>
      </c>
      <c r="AY98" s="261" t="s">
        <v>125</v>
      </c>
    </row>
    <row r="99" s="2" customFormat="1" ht="24.15" customHeight="1">
      <c r="A99" s="40"/>
      <c r="B99" s="41"/>
      <c r="C99" s="206" t="s">
        <v>143</v>
      </c>
      <c r="D99" s="206" t="s">
        <v>128</v>
      </c>
      <c r="E99" s="207" t="s">
        <v>248</v>
      </c>
      <c r="F99" s="208" t="s">
        <v>249</v>
      </c>
      <c r="G99" s="209" t="s">
        <v>234</v>
      </c>
      <c r="H99" s="210">
        <v>25</v>
      </c>
      <c r="I99" s="211"/>
      <c r="J99" s="212">
        <f>ROUND(I99*H99,2)</f>
        <v>0</v>
      </c>
      <c r="K99" s="208" t="s">
        <v>829</v>
      </c>
      <c r="L99" s="46"/>
      <c r="M99" s="213" t="s">
        <v>19</v>
      </c>
      <c r="N99" s="214" t="s">
        <v>42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143</v>
      </c>
      <c r="AT99" s="217" t="s">
        <v>128</v>
      </c>
      <c r="AU99" s="217" t="s">
        <v>80</v>
      </c>
      <c r="AY99" s="19" t="s">
        <v>125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78</v>
      </c>
      <c r="BK99" s="218">
        <f>ROUND(I99*H99,2)</f>
        <v>0</v>
      </c>
      <c r="BL99" s="19" t="s">
        <v>143</v>
      </c>
      <c r="BM99" s="217" t="s">
        <v>843</v>
      </c>
    </row>
    <row r="100" s="2" customFormat="1">
      <c r="A100" s="40"/>
      <c r="B100" s="41"/>
      <c r="C100" s="42"/>
      <c r="D100" s="219" t="s">
        <v>185</v>
      </c>
      <c r="E100" s="42"/>
      <c r="F100" s="220" t="s">
        <v>844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185</v>
      </c>
      <c r="AU100" s="19" t="s">
        <v>80</v>
      </c>
    </row>
    <row r="101" s="13" customFormat="1">
      <c r="A101" s="13"/>
      <c r="B101" s="229"/>
      <c r="C101" s="230"/>
      <c r="D101" s="231" t="s">
        <v>221</v>
      </c>
      <c r="E101" s="232" t="s">
        <v>19</v>
      </c>
      <c r="F101" s="233" t="s">
        <v>845</v>
      </c>
      <c r="G101" s="230"/>
      <c r="H101" s="234">
        <v>25</v>
      </c>
      <c r="I101" s="235"/>
      <c r="J101" s="230"/>
      <c r="K101" s="230"/>
      <c r="L101" s="236"/>
      <c r="M101" s="237"/>
      <c r="N101" s="238"/>
      <c r="O101" s="238"/>
      <c r="P101" s="238"/>
      <c r="Q101" s="238"/>
      <c r="R101" s="238"/>
      <c r="S101" s="238"/>
      <c r="T101" s="23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0" t="s">
        <v>221</v>
      </c>
      <c r="AU101" s="240" t="s">
        <v>80</v>
      </c>
      <c r="AV101" s="13" t="s">
        <v>80</v>
      </c>
      <c r="AW101" s="13" t="s">
        <v>32</v>
      </c>
      <c r="AX101" s="13" t="s">
        <v>71</v>
      </c>
      <c r="AY101" s="240" t="s">
        <v>125</v>
      </c>
    </row>
    <row r="102" s="15" customFormat="1">
      <c r="A102" s="15"/>
      <c r="B102" s="251"/>
      <c r="C102" s="252"/>
      <c r="D102" s="231" t="s">
        <v>221</v>
      </c>
      <c r="E102" s="253" t="s">
        <v>19</v>
      </c>
      <c r="F102" s="254" t="s">
        <v>247</v>
      </c>
      <c r="G102" s="252"/>
      <c r="H102" s="255">
        <v>25</v>
      </c>
      <c r="I102" s="256"/>
      <c r="J102" s="252"/>
      <c r="K102" s="252"/>
      <c r="L102" s="257"/>
      <c r="M102" s="258"/>
      <c r="N102" s="259"/>
      <c r="O102" s="259"/>
      <c r="P102" s="259"/>
      <c r="Q102" s="259"/>
      <c r="R102" s="259"/>
      <c r="S102" s="259"/>
      <c r="T102" s="260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61" t="s">
        <v>221</v>
      </c>
      <c r="AU102" s="261" t="s">
        <v>80</v>
      </c>
      <c r="AV102" s="15" t="s">
        <v>143</v>
      </c>
      <c r="AW102" s="15" t="s">
        <v>4</v>
      </c>
      <c r="AX102" s="15" t="s">
        <v>78</v>
      </c>
      <c r="AY102" s="261" t="s">
        <v>125</v>
      </c>
    </row>
    <row r="103" s="2" customFormat="1" ht="24.15" customHeight="1">
      <c r="A103" s="40"/>
      <c r="B103" s="41"/>
      <c r="C103" s="206" t="s">
        <v>124</v>
      </c>
      <c r="D103" s="206" t="s">
        <v>128</v>
      </c>
      <c r="E103" s="207" t="s">
        <v>846</v>
      </c>
      <c r="F103" s="208" t="s">
        <v>847</v>
      </c>
      <c r="G103" s="209" t="s">
        <v>234</v>
      </c>
      <c r="H103" s="210">
        <v>23.199999999999999</v>
      </c>
      <c r="I103" s="211"/>
      <c r="J103" s="212">
        <f>ROUND(I103*H103,2)</f>
        <v>0</v>
      </c>
      <c r="K103" s="208" t="s">
        <v>829</v>
      </c>
      <c r="L103" s="46"/>
      <c r="M103" s="213" t="s">
        <v>19</v>
      </c>
      <c r="N103" s="214" t="s">
        <v>42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143</v>
      </c>
      <c r="AT103" s="217" t="s">
        <v>128</v>
      </c>
      <c r="AU103" s="217" t="s">
        <v>80</v>
      </c>
      <c r="AY103" s="19" t="s">
        <v>125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78</v>
      </c>
      <c r="BK103" s="218">
        <f>ROUND(I103*H103,2)</f>
        <v>0</v>
      </c>
      <c r="BL103" s="19" t="s">
        <v>143</v>
      </c>
      <c r="BM103" s="217" t="s">
        <v>848</v>
      </c>
    </row>
    <row r="104" s="2" customFormat="1">
      <c r="A104" s="40"/>
      <c r="B104" s="41"/>
      <c r="C104" s="42"/>
      <c r="D104" s="219" t="s">
        <v>185</v>
      </c>
      <c r="E104" s="42"/>
      <c r="F104" s="220" t="s">
        <v>849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185</v>
      </c>
      <c r="AU104" s="19" t="s">
        <v>80</v>
      </c>
    </row>
    <row r="105" s="13" customFormat="1">
      <c r="A105" s="13"/>
      <c r="B105" s="229"/>
      <c r="C105" s="230"/>
      <c r="D105" s="231" t="s">
        <v>221</v>
      </c>
      <c r="E105" s="232" t="s">
        <v>19</v>
      </c>
      <c r="F105" s="233" t="s">
        <v>850</v>
      </c>
      <c r="G105" s="230"/>
      <c r="H105" s="234">
        <v>23.199999999999999</v>
      </c>
      <c r="I105" s="235"/>
      <c r="J105" s="230"/>
      <c r="K105" s="230"/>
      <c r="L105" s="236"/>
      <c r="M105" s="237"/>
      <c r="N105" s="238"/>
      <c r="O105" s="238"/>
      <c r="P105" s="238"/>
      <c r="Q105" s="238"/>
      <c r="R105" s="238"/>
      <c r="S105" s="238"/>
      <c r="T105" s="23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0" t="s">
        <v>221</v>
      </c>
      <c r="AU105" s="240" t="s">
        <v>80</v>
      </c>
      <c r="AV105" s="13" t="s">
        <v>80</v>
      </c>
      <c r="AW105" s="13" t="s">
        <v>32</v>
      </c>
      <c r="AX105" s="13" t="s">
        <v>71</v>
      </c>
      <c r="AY105" s="240" t="s">
        <v>125</v>
      </c>
    </row>
    <row r="106" s="15" customFormat="1">
      <c r="A106" s="15"/>
      <c r="B106" s="251"/>
      <c r="C106" s="252"/>
      <c r="D106" s="231" t="s">
        <v>221</v>
      </c>
      <c r="E106" s="253" t="s">
        <v>19</v>
      </c>
      <c r="F106" s="254" t="s">
        <v>247</v>
      </c>
      <c r="G106" s="252"/>
      <c r="H106" s="255">
        <v>23.199999999999999</v>
      </c>
      <c r="I106" s="256"/>
      <c r="J106" s="252"/>
      <c r="K106" s="252"/>
      <c r="L106" s="257"/>
      <c r="M106" s="258"/>
      <c r="N106" s="259"/>
      <c r="O106" s="259"/>
      <c r="P106" s="259"/>
      <c r="Q106" s="259"/>
      <c r="R106" s="259"/>
      <c r="S106" s="259"/>
      <c r="T106" s="260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1" t="s">
        <v>221</v>
      </c>
      <c r="AU106" s="261" t="s">
        <v>80</v>
      </c>
      <c r="AV106" s="15" t="s">
        <v>143</v>
      </c>
      <c r="AW106" s="15" t="s">
        <v>4</v>
      </c>
      <c r="AX106" s="15" t="s">
        <v>78</v>
      </c>
      <c r="AY106" s="261" t="s">
        <v>125</v>
      </c>
    </row>
    <row r="107" s="2" customFormat="1" ht="24.15" customHeight="1">
      <c r="A107" s="40"/>
      <c r="B107" s="41"/>
      <c r="C107" s="206" t="s">
        <v>150</v>
      </c>
      <c r="D107" s="206" t="s">
        <v>128</v>
      </c>
      <c r="E107" s="207" t="s">
        <v>851</v>
      </c>
      <c r="F107" s="208" t="s">
        <v>852</v>
      </c>
      <c r="G107" s="209" t="s">
        <v>234</v>
      </c>
      <c r="H107" s="210">
        <v>11.880000000000001</v>
      </c>
      <c r="I107" s="211"/>
      <c r="J107" s="212">
        <f>ROUND(I107*H107,2)</f>
        <v>0</v>
      </c>
      <c r="K107" s="208" t="s">
        <v>829</v>
      </c>
      <c r="L107" s="46"/>
      <c r="M107" s="213" t="s">
        <v>19</v>
      </c>
      <c r="N107" s="214" t="s">
        <v>42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143</v>
      </c>
      <c r="AT107" s="217" t="s">
        <v>128</v>
      </c>
      <c r="AU107" s="217" t="s">
        <v>80</v>
      </c>
      <c r="AY107" s="19" t="s">
        <v>125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78</v>
      </c>
      <c r="BK107" s="218">
        <f>ROUND(I107*H107,2)</f>
        <v>0</v>
      </c>
      <c r="BL107" s="19" t="s">
        <v>143</v>
      </c>
      <c r="BM107" s="217" t="s">
        <v>853</v>
      </c>
    </row>
    <row r="108" s="2" customFormat="1">
      <c r="A108" s="40"/>
      <c r="B108" s="41"/>
      <c r="C108" s="42"/>
      <c r="D108" s="219" t="s">
        <v>185</v>
      </c>
      <c r="E108" s="42"/>
      <c r="F108" s="220" t="s">
        <v>854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185</v>
      </c>
      <c r="AU108" s="19" t="s">
        <v>80</v>
      </c>
    </row>
    <row r="109" s="13" customFormat="1">
      <c r="A109" s="13"/>
      <c r="B109" s="229"/>
      <c r="C109" s="230"/>
      <c r="D109" s="231" t="s">
        <v>221</v>
      </c>
      <c r="E109" s="232" t="s">
        <v>19</v>
      </c>
      <c r="F109" s="233" t="s">
        <v>855</v>
      </c>
      <c r="G109" s="230"/>
      <c r="H109" s="234">
        <v>11.880000000000001</v>
      </c>
      <c r="I109" s="235"/>
      <c r="J109" s="230"/>
      <c r="K109" s="230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221</v>
      </c>
      <c r="AU109" s="240" t="s">
        <v>80</v>
      </c>
      <c r="AV109" s="13" t="s">
        <v>80</v>
      </c>
      <c r="AW109" s="13" t="s">
        <v>32</v>
      </c>
      <c r="AX109" s="13" t="s">
        <v>71</v>
      </c>
      <c r="AY109" s="240" t="s">
        <v>125</v>
      </c>
    </row>
    <row r="110" s="15" customFormat="1">
      <c r="A110" s="15"/>
      <c r="B110" s="251"/>
      <c r="C110" s="252"/>
      <c r="D110" s="231" t="s">
        <v>221</v>
      </c>
      <c r="E110" s="253" t="s">
        <v>19</v>
      </c>
      <c r="F110" s="254" t="s">
        <v>247</v>
      </c>
      <c r="G110" s="252"/>
      <c r="H110" s="255">
        <v>11.880000000000001</v>
      </c>
      <c r="I110" s="256"/>
      <c r="J110" s="252"/>
      <c r="K110" s="252"/>
      <c r="L110" s="257"/>
      <c r="M110" s="258"/>
      <c r="N110" s="259"/>
      <c r="O110" s="259"/>
      <c r="P110" s="259"/>
      <c r="Q110" s="259"/>
      <c r="R110" s="259"/>
      <c r="S110" s="259"/>
      <c r="T110" s="260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1" t="s">
        <v>221</v>
      </c>
      <c r="AU110" s="261" t="s">
        <v>80</v>
      </c>
      <c r="AV110" s="15" t="s">
        <v>143</v>
      </c>
      <c r="AW110" s="15" t="s">
        <v>4</v>
      </c>
      <c r="AX110" s="15" t="s">
        <v>78</v>
      </c>
      <c r="AY110" s="261" t="s">
        <v>125</v>
      </c>
    </row>
    <row r="111" s="2" customFormat="1" ht="16.5" customHeight="1">
      <c r="A111" s="40"/>
      <c r="B111" s="41"/>
      <c r="C111" s="206" t="s">
        <v>154</v>
      </c>
      <c r="D111" s="206" t="s">
        <v>128</v>
      </c>
      <c r="E111" s="207" t="s">
        <v>272</v>
      </c>
      <c r="F111" s="208" t="s">
        <v>856</v>
      </c>
      <c r="G111" s="209" t="s">
        <v>234</v>
      </c>
      <c r="H111" s="210">
        <v>19.52</v>
      </c>
      <c r="I111" s="211"/>
      <c r="J111" s="212">
        <f>ROUND(I111*H111,2)</f>
        <v>0</v>
      </c>
      <c r="K111" s="208" t="s">
        <v>829</v>
      </c>
      <c r="L111" s="46"/>
      <c r="M111" s="213" t="s">
        <v>19</v>
      </c>
      <c r="N111" s="214" t="s">
        <v>42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143</v>
      </c>
      <c r="AT111" s="217" t="s">
        <v>128</v>
      </c>
      <c r="AU111" s="217" t="s">
        <v>80</v>
      </c>
      <c r="AY111" s="19" t="s">
        <v>125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78</v>
      </c>
      <c r="BK111" s="218">
        <f>ROUND(I111*H111,2)</f>
        <v>0</v>
      </c>
      <c r="BL111" s="19" t="s">
        <v>143</v>
      </c>
      <c r="BM111" s="217" t="s">
        <v>857</v>
      </c>
    </row>
    <row r="112" s="2" customFormat="1">
      <c r="A112" s="40"/>
      <c r="B112" s="41"/>
      <c r="C112" s="42"/>
      <c r="D112" s="219" t="s">
        <v>185</v>
      </c>
      <c r="E112" s="42"/>
      <c r="F112" s="220" t="s">
        <v>858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185</v>
      </c>
      <c r="AU112" s="19" t="s">
        <v>80</v>
      </c>
    </row>
    <row r="113" s="13" customFormat="1">
      <c r="A113" s="13"/>
      <c r="B113" s="229"/>
      <c r="C113" s="230"/>
      <c r="D113" s="231" t="s">
        <v>221</v>
      </c>
      <c r="E113" s="232" t="s">
        <v>19</v>
      </c>
      <c r="F113" s="233" t="s">
        <v>859</v>
      </c>
      <c r="G113" s="230"/>
      <c r="H113" s="234">
        <v>19.52</v>
      </c>
      <c r="I113" s="235"/>
      <c r="J113" s="230"/>
      <c r="K113" s="230"/>
      <c r="L113" s="236"/>
      <c r="M113" s="237"/>
      <c r="N113" s="238"/>
      <c r="O113" s="238"/>
      <c r="P113" s="238"/>
      <c r="Q113" s="238"/>
      <c r="R113" s="238"/>
      <c r="S113" s="238"/>
      <c r="T113" s="239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0" t="s">
        <v>221</v>
      </c>
      <c r="AU113" s="240" t="s">
        <v>80</v>
      </c>
      <c r="AV113" s="13" t="s">
        <v>80</v>
      </c>
      <c r="AW113" s="13" t="s">
        <v>32</v>
      </c>
      <c r="AX113" s="13" t="s">
        <v>78</v>
      </c>
      <c r="AY113" s="240" t="s">
        <v>125</v>
      </c>
    </row>
    <row r="114" s="2" customFormat="1" ht="16.5" customHeight="1">
      <c r="A114" s="40"/>
      <c r="B114" s="41"/>
      <c r="C114" s="262" t="s">
        <v>160</v>
      </c>
      <c r="D114" s="262" t="s">
        <v>277</v>
      </c>
      <c r="E114" s="263" t="s">
        <v>860</v>
      </c>
      <c r="F114" s="264" t="s">
        <v>861</v>
      </c>
      <c r="G114" s="265" t="s">
        <v>268</v>
      </c>
      <c r="H114" s="266">
        <v>34.621000000000002</v>
      </c>
      <c r="I114" s="267"/>
      <c r="J114" s="268">
        <f>ROUND(I114*H114,2)</f>
        <v>0</v>
      </c>
      <c r="K114" s="264" t="s">
        <v>829</v>
      </c>
      <c r="L114" s="269"/>
      <c r="M114" s="270" t="s">
        <v>19</v>
      </c>
      <c r="N114" s="271" t="s">
        <v>42</v>
      </c>
      <c r="O114" s="86"/>
      <c r="P114" s="215">
        <f>O114*H114</f>
        <v>0</v>
      </c>
      <c r="Q114" s="215">
        <v>1</v>
      </c>
      <c r="R114" s="215">
        <f>Q114*H114</f>
        <v>34.621000000000002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160</v>
      </c>
      <c r="AT114" s="217" t="s">
        <v>277</v>
      </c>
      <c r="AU114" s="217" t="s">
        <v>80</v>
      </c>
      <c r="AY114" s="19" t="s">
        <v>125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78</v>
      </c>
      <c r="BK114" s="218">
        <f>ROUND(I114*H114,2)</f>
        <v>0</v>
      </c>
      <c r="BL114" s="19" t="s">
        <v>143</v>
      </c>
      <c r="BM114" s="217" t="s">
        <v>862</v>
      </c>
    </row>
    <row r="115" s="13" customFormat="1">
      <c r="A115" s="13"/>
      <c r="B115" s="229"/>
      <c r="C115" s="230"/>
      <c r="D115" s="231" t="s">
        <v>221</v>
      </c>
      <c r="E115" s="232" t="s">
        <v>19</v>
      </c>
      <c r="F115" s="233" t="s">
        <v>863</v>
      </c>
      <c r="G115" s="230"/>
      <c r="H115" s="234">
        <v>34.621000000000002</v>
      </c>
      <c r="I115" s="235"/>
      <c r="J115" s="230"/>
      <c r="K115" s="230"/>
      <c r="L115" s="236"/>
      <c r="M115" s="237"/>
      <c r="N115" s="238"/>
      <c r="O115" s="238"/>
      <c r="P115" s="238"/>
      <c r="Q115" s="238"/>
      <c r="R115" s="238"/>
      <c r="S115" s="238"/>
      <c r="T115" s="23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0" t="s">
        <v>221</v>
      </c>
      <c r="AU115" s="240" t="s">
        <v>80</v>
      </c>
      <c r="AV115" s="13" t="s">
        <v>80</v>
      </c>
      <c r="AW115" s="13" t="s">
        <v>32</v>
      </c>
      <c r="AX115" s="13" t="s">
        <v>71</v>
      </c>
      <c r="AY115" s="240" t="s">
        <v>125</v>
      </c>
    </row>
    <row r="116" s="15" customFormat="1">
      <c r="A116" s="15"/>
      <c r="B116" s="251"/>
      <c r="C116" s="252"/>
      <c r="D116" s="231" t="s">
        <v>221</v>
      </c>
      <c r="E116" s="253" t="s">
        <v>19</v>
      </c>
      <c r="F116" s="254" t="s">
        <v>247</v>
      </c>
      <c r="G116" s="252"/>
      <c r="H116" s="255">
        <v>34.621000000000002</v>
      </c>
      <c r="I116" s="256"/>
      <c r="J116" s="252"/>
      <c r="K116" s="252"/>
      <c r="L116" s="257"/>
      <c r="M116" s="258"/>
      <c r="N116" s="259"/>
      <c r="O116" s="259"/>
      <c r="P116" s="259"/>
      <c r="Q116" s="259"/>
      <c r="R116" s="259"/>
      <c r="S116" s="259"/>
      <c r="T116" s="260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1" t="s">
        <v>221</v>
      </c>
      <c r="AU116" s="261" t="s">
        <v>80</v>
      </c>
      <c r="AV116" s="15" t="s">
        <v>143</v>
      </c>
      <c r="AW116" s="15" t="s">
        <v>4</v>
      </c>
      <c r="AX116" s="15" t="s">
        <v>78</v>
      </c>
      <c r="AY116" s="261" t="s">
        <v>125</v>
      </c>
    </row>
    <row r="117" s="2" customFormat="1" ht="24.15" customHeight="1">
      <c r="A117" s="40"/>
      <c r="B117" s="41"/>
      <c r="C117" s="206" t="s">
        <v>165</v>
      </c>
      <c r="D117" s="206" t="s">
        <v>128</v>
      </c>
      <c r="E117" s="207" t="s">
        <v>282</v>
      </c>
      <c r="F117" s="208" t="s">
        <v>283</v>
      </c>
      <c r="G117" s="209" t="s">
        <v>234</v>
      </c>
      <c r="H117" s="210">
        <v>16.879999999999999</v>
      </c>
      <c r="I117" s="211"/>
      <c r="J117" s="212">
        <f>ROUND(I117*H117,2)</f>
        <v>0</v>
      </c>
      <c r="K117" s="208" t="s">
        <v>829</v>
      </c>
      <c r="L117" s="46"/>
      <c r="M117" s="213" t="s">
        <v>19</v>
      </c>
      <c r="N117" s="214" t="s">
        <v>42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143</v>
      </c>
      <c r="AT117" s="217" t="s">
        <v>128</v>
      </c>
      <c r="AU117" s="217" t="s">
        <v>80</v>
      </c>
      <c r="AY117" s="19" t="s">
        <v>125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78</v>
      </c>
      <c r="BK117" s="218">
        <f>ROUND(I117*H117,2)</f>
        <v>0</v>
      </c>
      <c r="BL117" s="19" t="s">
        <v>143</v>
      </c>
      <c r="BM117" s="217" t="s">
        <v>864</v>
      </c>
    </row>
    <row r="118" s="2" customFormat="1">
      <c r="A118" s="40"/>
      <c r="B118" s="41"/>
      <c r="C118" s="42"/>
      <c r="D118" s="219" t="s">
        <v>185</v>
      </c>
      <c r="E118" s="42"/>
      <c r="F118" s="220" t="s">
        <v>865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185</v>
      </c>
      <c r="AU118" s="19" t="s">
        <v>80</v>
      </c>
    </row>
    <row r="119" s="13" customFormat="1">
      <c r="A119" s="13"/>
      <c r="B119" s="229"/>
      <c r="C119" s="230"/>
      <c r="D119" s="231" t="s">
        <v>221</v>
      </c>
      <c r="E119" s="232" t="s">
        <v>19</v>
      </c>
      <c r="F119" s="233" t="s">
        <v>866</v>
      </c>
      <c r="G119" s="230"/>
      <c r="H119" s="234">
        <v>16.879999999999999</v>
      </c>
      <c r="I119" s="235"/>
      <c r="J119" s="230"/>
      <c r="K119" s="230"/>
      <c r="L119" s="236"/>
      <c r="M119" s="237"/>
      <c r="N119" s="238"/>
      <c r="O119" s="238"/>
      <c r="P119" s="238"/>
      <c r="Q119" s="238"/>
      <c r="R119" s="238"/>
      <c r="S119" s="238"/>
      <c r="T119" s="23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0" t="s">
        <v>221</v>
      </c>
      <c r="AU119" s="240" t="s">
        <v>80</v>
      </c>
      <c r="AV119" s="13" t="s">
        <v>80</v>
      </c>
      <c r="AW119" s="13" t="s">
        <v>32</v>
      </c>
      <c r="AX119" s="13" t="s">
        <v>71</v>
      </c>
      <c r="AY119" s="240" t="s">
        <v>125</v>
      </c>
    </row>
    <row r="120" s="15" customFormat="1">
      <c r="A120" s="15"/>
      <c r="B120" s="251"/>
      <c r="C120" s="252"/>
      <c r="D120" s="231" t="s">
        <v>221</v>
      </c>
      <c r="E120" s="253" t="s">
        <v>19</v>
      </c>
      <c r="F120" s="254" t="s">
        <v>247</v>
      </c>
      <c r="G120" s="252"/>
      <c r="H120" s="255">
        <v>16.879999999999999</v>
      </c>
      <c r="I120" s="256"/>
      <c r="J120" s="252"/>
      <c r="K120" s="252"/>
      <c r="L120" s="257"/>
      <c r="M120" s="258"/>
      <c r="N120" s="259"/>
      <c r="O120" s="259"/>
      <c r="P120" s="259"/>
      <c r="Q120" s="259"/>
      <c r="R120" s="259"/>
      <c r="S120" s="259"/>
      <c r="T120" s="260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1" t="s">
        <v>221</v>
      </c>
      <c r="AU120" s="261" t="s">
        <v>80</v>
      </c>
      <c r="AV120" s="15" t="s">
        <v>143</v>
      </c>
      <c r="AW120" s="15" t="s">
        <v>4</v>
      </c>
      <c r="AX120" s="15" t="s">
        <v>78</v>
      </c>
      <c r="AY120" s="261" t="s">
        <v>125</v>
      </c>
    </row>
    <row r="121" s="2" customFormat="1" ht="16.5" customHeight="1">
      <c r="A121" s="40"/>
      <c r="B121" s="41"/>
      <c r="C121" s="262" t="s">
        <v>169</v>
      </c>
      <c r="D121" s="262" t="s">
        <v>277</v>
      </c>
      <c r="E121" s="263" t="s">
        <v>867</v>
      </c>
      <c r="F121" s="264" t="s">
        <v>868</v>
      </c>
      <c r="G121" s="265" t="s">
        <v>268</v>
      </c>
      <c r="H121" s="266">
        <v>31.396000000000001</v>
      </c>
      <c r="I121" s="267"/>
      <c r="J121" s="268">
        <f>ROUND(I121*H121,2)</f>
        <v>0</v>
      </c>
      <c r="K121" s="264" t="s">
        <v>829</v>
      </c>
      <c r="L121" s="269"/>
      <c r="M121" s="270" t="s">
        <v>19</v>
      </c>
      <c r="N121" s="271" t="s">
        <v>42</v>
      </c>
      <c r="O121" s="86"/>
      <c r="P121" s="215">
        <f>O121*H121</f>
        <v>0</v>
      </c>
      <c r="Q121" s="215">
        <v>1</v>
      </c>
      <c r="R121" s="215">
        <f>Q121*H121</f>
        <v>31.396000000000001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160</v>
      </c>
      <c r="AT121" s="217" t="s">
        <v>277</v>
      </c>
      <c r="AU121" s="217" t="s">
        <v>80</v>
      </c>
      <c r="AY121" s="19" t="s">
        <v>125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78</v>
      </c>
      <c r="BK121" s="218">
        <f>ROUND(I121*H121,2)</f>
        <v>0</v>
      </c>
      <c r="BL121" s="19" t="s">
        <v>143</v>
      </c>
      <c r="BM121" s="217" t="s">
        <v>869</v>
      </c>
    </row>
    <row r="122" s="13" customFormat="1">
      <c r="A122" s="13"/>
      <c r="B122" s="229"/>
      <c r="C122" s="230"/>
      <c r="D122" s="231" t="s">
        <v>221</v>
      </c>
      <c r="E122" s="232" t="s">
        <v>19</v>
      </c>
      <c r="F122" s="233" t="s">
        <v>870</v>
      </c>
      <c r="G122" s="230"/>
      <c r="H122" s="234">
        <v>17.218</v>
      </c>
      <c r="I122" s="235"/>
      <c r="J122" s="230"/>
      <c r="K122" s="230"/>
      <c r="L122" s="236"/>
      <c r="M122" s="237"/>
      <c r="N122" s="238"/>
      <c r="O122" s="238"/>
      <c r="P122" s="238"/>
      <c r="Q122" s="238"/>
      <c r="R122" s="238"/>
      <c r="S122" s="238"/>
      <c r="T122" s="23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0" t="s">
        <v>221</v>
      </c>
      <c r="AU122" s="240" t="s">
        <v>80</v>
      </c>
      <c r="AV122" s="13" t="s">
        <v>80</v>
      </c>
      <c r="AW122" s="13" t="s">
        <v>32</v>
      </c>
      <c r="AX122" s="13" t="s">
        <v>71</v>
      </c>
      <c r="AY122" s="240" t="s">
        <v>125</v>
      </c>
    </row>
    <row r="123" s="13" customFormat="1">
      <c r="A123" s="13"/>
      <c r="B123" s="229"/>
      <c r="C123" s="230"/>
      <c r="D123" s="231" t="s">
        <v>221</v>
      </c>
      <c r="E123" s="232" t="s">
        <v>19</v>
      </c>
      <c r="F123" s="233" t="s">
        <v>871</v>
      </c>
      <c r="G123" s="230"/>
      <c r="H123" s="234">
        <v>14.178000000000001</v>
      </c>
      <c r="I123" s="235"/>
      <c r="J123" s="230"/>
      <c r="K123" s="230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221</v>
      </c>
      <c r="AU123" s="240" t="s">
        <v>80</v>
      </c>
      <c r="AV123" s="13" t="s">
        <v>80</v>
      </c>
      <c r="AW123" s="13" t="s">
        <v>32</v>
      </c>
      <c r="AX123" s="13" t="s">
        <v>71</v>
      </c>
      <c r="AY123" s="240" t="s">
        <v>125</v>
      </c>
    </row>
    <row r="124" s="15" customFormat="1">
      <c r="A124" s="15"/>
      <c r="B124" s="251"/>
      <c r="C124" s="252"/>
      <c r="D124" s="231" t="s">
        <v>221</v>
      </c>
      <c r="E124" s="253" t="s">
        <v>19</v>
      </c>
      <c r="F124" s="254" t="s">
        <v>247</v>
      </c>
      <c r="G124" s="252"/>
      <c r="H124" s="255">
        <v>31.396000000000001</v>
      </c>
      <c r="I124" s="256"/>
      <c r="J124" s="252"/>
      <c r="K124" s="252"/>
      <c r="L124" s="257"/>
      <c r="M124" s="258"/>
      <c r="N124" s="259"/>
      <c r="O124" s="259"/>
      <c r="P124" s="259"/>
      <c r="Q124" s="259"/>
      <c r="R124" s="259"/>
      <c r="S124" s="259"/>
      <c r="T124" s="260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1" t="s">
        <v>221</v>
      </c>
      <c r="AU124" s="261" t="s">
        <v>80</v>
      </c>
      <c r="AV124" s="15" t="s">
        <v>143</v>
      </c>
      <c r="AW124" s="15" t="s">
        <v>4</v>
      </c>
      <c r="AX124" s="15" t="s">
        <v>78</v>
      </c>
      <c r="AY124" s="261" t="s">
        <v>125</v>
      </c>
    </row>
    <row r="125" s="2" customFormat="1" ht="24.15" customHeight="1">
      <c r="A125" s="40"/>
      <c r="B125" s="41"/>
      <c r="C125" s="206" t="s">
        <v>175</v>
      </c>
      <c r="D125" s="206" t="s">
        <v>128</v>
      </c>
      <c r="E125" s="207" t="s">
        <v>872</v>
      </c>
      <c r="F125" s="208" t="s">
        <v>873</v>
      </c>
      <c r="G125" s="209" t="s">
        <v>234</v>
      </c>
      <c r="H125" s="210">
        <v>23.199999999999999</v>
      </c>
      <c r="I125" s="211"/>
      <c r="J125" s="212">
        <f>ROUND(I125*H125,2)</f>
        <v>0</v>
      </c>
      <c r="K125" s="208" t="s">
        <v>829</v>
      </c>
      <c r="L125" s="46"/>
      <c r="M125" s="213" t="s">
        <v>19</v>
      </c>
      <c r="N125" s="214" t="s">
        <v>42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143</v>
      </c>
      <c r="AT125" s="217" t="s">
        <v>128</v>
      </c>
      <c r="AU125" s="217" t="s">
        <v>80</v>
      </c>
      <c r="AY125" s="19" t="s">
        <v>125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78</v>
      </c>
      <c r="BK125" s="218">
        <f>ROUND(I125*H125,2)</f>
        <v>0</v>
      </c>
      <c r="BL125" s="19" t="s">
        <v>143</v>
      </c>
      <c r="BM125" s="217" t="s">
        <v>874</v>
      </c>
    </row>
    <row r="126" s="2" customFormat="1">
      <c r="A126" s="40"/>
      <c r="B126" s="41"/>
      <c r="C126" s="42"/>
      <c r="D126" s="219" t="s">
        <v>185</v>
      </c>
      <c r="E126" s="42"/>
      <c r="F126" s="220" t="s">
        <v>875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185</v>
      </c>
      <c r="AU126" s="19" t="s">
        <v>80</v>
      </c>
    </row>
    <row r="127" s="13" customFormat="1">
      <c r="A127" s="13"/>
      <c r="B127" s="229"/>
      <c r="C127" s="230"/>
      <c r="D127" s="231" t="s">
        <v>221</v>
      </c>
      <c r="E127" s="232" t="s">
        <v>19</v>
      </c>
      <c r="F127" s="233" t="s">
        <v>876</v>
      </c>
      <c r="G127" s="230"/>
      <c r="H127" s="234">
        <v>23.199999999999999</v>
      </c>
      <c r="I127" s="235"/>
      <c r="J127" s="230"/>
      <c r="K127" s="230"/>
      <c r="L127" s="236"/>
      <c r="M127" s="237"/>
      <c r="N127" s="238"/>
      <c r="O127" s="238"/>
      <c r="P127" s="238"/>
      <c r="Q127" s="238"/>
      <c r="R127" s="238"/>
      <c r="S127" s="238"/>
      <c r="T127" s="23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0" t="s">
        <v>221</v>
      </c>
      <c r="AU127" s="240" t="s">
        <v>80</v>
      </c>
      <c r="AV127" s="13" t="s">
        <v>80</v>
      </c>
      <c r="AW127" s="13" t="s">
        <v>32</v>
      </c>
      <c r="AX127" s="13" t="s">
        <v>71</v>
      </c>
      <c r="AY127" s="240" t="s">
        <v>125</v>
      </c>
    </row>
    <row r="128" s="15" customFormat="1">
      <c r="A128" s="15"/>
      <c r="B128" s="251"/>
      <c r="C128" s="252"/>
      <c r="D128" s="231" t="s">
        <v>221</v>
      </c>
      <c r="E128" s="253" t="s">
        <v>19</v>
      </c>
      <c r="F128" s="254" t="s">
        <v>247</v>
      </c>
      <c r="G128" s="252"/>
      <c r="H128" s="255">
        <v>23.199999999999999</v>
      </c>
      <c r="I128" s="256"/>
      <c r="J128" s="252"/>
      <c r="K128" s="252"/>
      <c r="L128" s="257"/>
      <c r="M128" s="258"/>
      <c r="N128" s="259"/>
      <c r="O128" s="259"/>
      <c r="P128" s="259"/>
      <c r="Q128" s="259"/>
      <c r="R128" s="259"/>
      <c r="S128" s="259"/>
      <c r="T128" s="260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1" t="s">
        <v>221</v>
      </c>
      <c r="AU128" s="261" t="s">
        <v>80</v>
      </c>
      <c r="AV128" s="15" t="s">
        <v>143</v>
      </c>
      <c r="AW128" s="15" t="s">
        <v>4</v>
      </c>
      <c r="AX128" s="15" t="s">
        <v>78</v>
      </c>
      <c r="AY128" s="261" t="s">
        <v>125</v>
      </c>
    </row>
    <row r="129" s="2" customFormat="1" ht="24.15" customHeight="1">
      <c r="A129" s="40"/>
      <c r="B129" s="41"/>
      <c r="C129" s="206" t="s">
        <v>8</v>
      </c>
      <c r="D129" s="206" t="s">
        <v>128</v>
      </c>
      <c r="E129" s="207" t="s">
        <v>877</v>
      </c>
      <c r="F129" s="208" t="s">
        <v>878</v>
      </c>
      <c r="G129" s="209" t="s">
        <v>234</v>
      </c>
      <c r="H129" s="210">
        <v>11.880000000000001</v>
      </c>
      <c r="I129" s="211"/>
      <c r="J129" s="212">
        <f>ROUND(I129*H129,2)</f>
        <v>0</v>
      </c>
      <c r="K129" s="208" t="s">
        <v>829</v>
      </c>
      <c r="L129" s="46"/>
      <c r="M129" s="213" t="s">
        <v>19</v>
      </c>
      <c r="N129" s="214" t="s">
        <v>42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143</v>
      </c>
      <c r="AT129" s="217" t="s">
        <v>128</v>
      </c>
      <c r="AU129" s="217" t="s">
        <v>80</v>
      </c>
      <c r="AY129" s="19" t="s">
        <v>125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78</v>
      </c>
      <c r="BK129" s="218">
        <f>ROUND(I129*H129,2)</f>
        <v>0</v>
      </c>
      <c r="BL129" s="19" t="s">
        <v>143</v>
      </c>
      <c r="BM129" s="217" t="s">
        <v>879</v>
      </c>
    </row>
    <row r="130" s="2" customFormat="1">
      <c r="A130" s="40"/>
      <c r="B130" s="41"/>
      <c r="C130" s="42"/>
      <c r="D130" s="219" t="s">
        <v>185</v>
      </c>
      <c r="E130" s="42"/>
      <c r="F130" s="220" t="s">
        <v>880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185</v>
      </c>
      <c r="AU130" s="19" t="s">
        <v>80</v>
      </c>
    </row>
    <row r="131" s="13" customFormat="1">
      <c r="A131" s="13"/>
      <c r="B131" s="229"/>
      <c r="C131" s="230"/>
      <c r="D131" s="231" t="s">
        <v>221</v>
      </c>
      <c r="E131" s="232" t="s">
        <v>19</v>
      </c>
      <c r="F131" s="233" t="s">
        <v>881</v>
      </c>
      <c r="G131" s="230"/>
      <c r="H131" s="234">
        <v>11.880000000000001</v>
      </c>
      <c r="I131" s="235"/>
      <c r="J131" s="230"/>
      <c r="K131" s="230"/>
      <c r="L131" s="236"/>
      <c r="M131" s="237"/>
      <c r="N131" s="238"/>
      <c r="O131" s="238"/>
      <c r="P131" s="238"/>
      <c r="Q131" s="238"/>
      <c r="R131" s="238"/>
      <c r="S131" s="238"/>
      <c r="T131" s="23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0" t="s">
        <v>221</v>
      </c>
      <c r="AU131" s="240" t="s">
        <v>80</v>
      </c>
      <c r="AV131" s="13" t="s">
        <v>80</v>
      </c>
      <c r="AW131" s="13" t="s">
        <v>32</v>
      </c>
      <c r="AX131" s="13" t="s">
        <v>71</v>
      </c>
      <c r="AY131" s="240" t="s">
        <v>125</v>
      </c>
    </row>
    <row r="132" s="15" customFormat="1">
      <c r="A132" s="15"/>
      <c r="B132" s="251"/>
      <c r="C132" s="252"/>
      <c r="D132" s="231" t="s">
        <v>221</v>
      </c>
      <c r="E132" s="253" t="s">
        <v>19</v>
      </c>
      <c r="F132" s="254" t="s">
        <v>247</v>
      </c>
      <c r="G132" s="252"/>
      <c r="H132" s="255">
        <v>11.880000000000001</v>
      </c>
      <c r="I132" s="256"/>
      <c r="J132" s="252"/>
      <c r="K132" s="252"/>
      <c r="L132" s="257"/>
      <c r="M132" s="258"/>
      <c r="N132" s="259"/>
      <c r="O132" s="259"/>
      <c r="P132" s="259"/>
      <c r="Q132" s="259"/>
      <c r="R132" s="259"/>
      <c r="S132" s="259"/>
      <c r="T132" s="260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1" t="s">
        <v>221</v>
      </c>
      <c r="AU132" s="261" t="s">
        <v>80</v>
      </c>
      <c r="AV132" s="15" t="s">
        <v>143</v>
      </c>
      <c r="AW132" s="15" t="s">
        <v>4</v>
      </c>
      <c r="AX132" s="15" t="s">
        <v>78</v>
      </c>
      <c r="AY132" s="261" t="s">
        <v>125</v>
      </c>
    </row>
    <row r="133" s="2" customFormat="1" ht="37.8" customHeight="1">
      <c r="A133" s="40"/>
      <c r="B133" s="41"/>
      <c r="C133" s="206" t="s">
        <v>187</v>
      </c>
      <c r="D133" s="206" t="s">
        <v>128</v>
      </c>
      <c r="E133" s="207" t="s">
        <v>252</v>
      </c>
      <c r="F133" s="208" t="s">
        <v>253</v>
      </c>
      <c r="G133" s="209" t="s">
        <v>234</v>
      </c>
      <c r="H133" s="210">
        <v>13.071999999999999</v>
      </c>
      <c r="I133" s="211"/>
      <c r="J133" s="212">
        <f>ROUND(I133*H133,2)</f>
        <v>0</v>
      </c>
      <c r="K133" s="208" t="s">
        <v>829</v>
      </c>
      <c r="L133" s="46"/>
      <c r="M133" s="213" t="s">
        <v>19</v>
      </c>
      <c r="N133" s="214" t="s">
        <v>42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143</v>
      </c>
      <c r="AT133" s="217" t="s">
        <v>128</v>
      </c>
      <c r="AU133" s="217" t="s">
        <v>80</v>
      </c>
      <c r="AY133" s="19" t="s">
        <v>125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78</v>
      </c>
      <c r="BK133" s="218">
        <f>ROUND(I133*H133,2)</f>
        <v>0</v>
      </c>
      <c r="BL133" s="19" t="s">
        <v>143</v>
      </c>
      <c r="BM133" s="217" t="s">
        <v>882</v>
      </c>
    </row>
    <row r="134" s="2" customFormat="1">
      <c r="A134" s="40"/>
      <c r="B134" s="41"/>
      <c r="C134" s="42"/>
      <c r="D134" s="219" t="s">
        <v>185</v>
      </c>
      <c r="E134" s="42"/>
      <c r="F134" s="220" t="s">
        <v>883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185</v>
      </c>
      <c r="AU134" s="19" t="s">
        <v>80</v>
      </c>
    </row>
    <row r="135" s="13" customFormat="1">
      <c r="A135" s="13"/>
      <c r="B135" s="229"/>
      <c r="C135" s="230"/>
      <c r="D135" s="231" t="s">
        <v>221</v>
      </c>
      <c r="E135" s="232" t="s">
        <v>19</v>
      </c>
      <c r="F135" s="233" t="s">
        <v>876</v>
      </c>
      <c r="G135" s="230"/>
      <c r="H135" s="234">
        <v>23.199999999999999</v>
      </c>
      <c r="I135" s="235"/>
      <c r="J135" s="230"/>
      <c r="K135" s="230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221</v>
      </c>
      <c r="AU135" s="240" t="s">
        <v>80</v>
      </c>
      <c r="AV135" s="13" t="s">
        <v>80</v>
      </c>
      <c r="AW135" s="13" t="s">
        <v>32</v>
      </c>
      <c r="AX135" s="13" t="s">
        <v>71</v>
      </c>
      <c r="AY135" s="240" t="s">
        <v>125</v>
      </c>
    </row>
    <row r="136" s="13" customFormat="1">
      <c r="A136" s="13"/>
      <c r="B136" s="229"/>
      <c r="C136" s="230"/>
      <c r="D136" s="231" t="s">
        <v>221</v>
      </c>
      <c r="E136" s="232" t="s">
        <v>19</v>
      </c>
      <c r="F136" s="233" t="s">
        <v>884</v>
      </c>
      <c r="G136" s="230"/>
      <c r="H136" s="234">
        <v>-10.128</v>
      </c>
      <c r="I136" s="235"/>
      <c r="J136" s="230"/>
      <c r="K136" s="230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221</v>
      </c>
      <c r="AU136" s="240" t="s">
        <v>80</v>
      </c>
      <c r="AV136" s="13" t="s">
        <v>80</v>
      </c>
      <c r="AW136" s="13" t="s">
        <v>32</v>
      </c>
      <c r="AX136" s="13" t="s">
        <v>71</v>
      </c>
      <c r="AY136" s="240" t="s">
        <v>125</v>
      </c>
    </row>
    <row r="137" s="15" customFormat="1">
      <c r="A137" s="15"/>
      <c r="B137" s="251"/>
      <c r="C137" s="252"/>
      <c r="D137" s="231" t="s">
        <v>221</v>
      </c>
      <c r="E137" s="253" t="s">
        <v>19</v>
      </c>
      <c r="F137" s="254" t="s">
        <v>247</v>
      </c>
      <c r="G137" s="252"/>
      <c r="H137" s="255">
        <v>13.071999999999999</v>
      </c>
      <c r="I137" s="256"/>
      <c r="J137" s="252"/>
      <c r="K137" s="252"/>
      <c r="L137" s="257"/>
      <c r="M137" s="258"/>
      <c r="N137" s="259"/>
      <c r="O137" s="259"/>
      <c r="P137" s="259"/>
      <c r="Q137" s="259"/>
      <c r="R137" s="259"/>
      <c r="S137" s="259"/>
      <c r="T137" s="26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1" t="s">
        <v>221</v>
      </c>
      <c r="AU137" s="261" t="s">
        <v>80</v>
      </c>
      <c r="AV137" s="15" t="s">
        <v>143</v>
      </c>
      <c r="AW137" s="15" t="s">
        <v>4</v>
      </c>
      <c r="AX137" s="15" t="s">
        <v>78</v>
      </c>
      <c r="AY137" s="261" t="s">
        <v>125</v>
      </c>
    </row>
    <row r="138" s="2" customFormat="1" ht="37.8" customHeight="1">
      <c r="A138" s="40"/>
      <c r="B138" s="41"/>
      <c r="C138" s="206" t="s">
        <v>193</v>
      </c>
      <c r="D138" s="206" t="s">
        <v>128</v>
      </c>
      <c r="E138" s="207" t="s">
        <v>257</v>
      </c>
      <c r="F138" s="208" t="s">
        <v>258</v>
      </c>
      <c r="G138" s="209" t="s">
        <v>234</v>
      </c>
      <c r="H138" s="210">
        <v>130.72</v>
      </c>
      <c r="I138" s="211"/>
      <c r="J138" s="212">
        <f>ROUND(I138*H138,2)</f>
        <v>0</v>
      </c>
      <c r="K138" s="208" t="s">
        <v>829</v>
      </c>
      <c r="L138" s="46"/>
      <c r="M138" s="213" t="s">
        <v>19</v>
      </c>
      <c r="N138" s="214" t="s">
        <v>42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143</v>
      </c>
      <c r="AT138" s="217" t="s">
        <v>128</v>
      </c>
      <c r="AU138" s="217" t="s">
        <v>80</v>
      </c>
      <c r="AY138" s="19" t="s">
        <v>125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78</v>
      </c>
      <c r="BK138" s="218">
        <f>ROUND(I138*H138,2)</f>
        <v>0</v>
      </c>
      <c r="BL138" s="19" t="s">
        <v>143</v>
      </c>
      <c r="BM138" s="217" t="s">
        <v>885</v>
      </c>
    </row>
    <row r="139" s="2" customFormat="1">
      <c r="A139" s="40"/>
      <c r="B139" s="41"/>
      <c r="C139" s="42"/>
      <c r="D139" s="219" t="s">
        <v>185</v>
      </c>
      <c r="E139" s="42"/>
      <c r="F139" s="220" t="s">
        <v>886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185</v>
      </c>
      <c r="AU139" s="19" t="s">
        <v>80</v>
      </c>
    </row>
    <row r="140" s="13" customFormat="1">
      <c r="A140" s="13"/>
      <c r="B140" s="229"/>
      <c r="C140" s="230"/>
      <c r="D140" s="231" t="s">
        <v>221</v>
      </c>
      <c r="E140" s="232" t="s">
        <v>19</v>
      </c>
      <c r="F140" s="233" t="s">
        <v>887</v>
      </c>
      <c r="G140" s="230"/>
      <c r="H140" s="234">
        <v>130.72</v>
      </c>
      <c r="I140" s="235"/>
      <c r="J140" s="230"/>
      <c r="K140" s="230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221</v>
      </c>
      <c r="AU140" s="240" t="s">
        <v>80</v>
      </c>
      <c r="AV140" s="13" t="s">
        <v>80</v>
      </c>
      <c r="AW140" s="13" t="s">
        <v>32</v>
      </c>
      <c r="AX140" s="13" t="s">
        <v>71</v>
      </c>
      <c r="AY140" s="240" t="s">
        <v>125</v>
      </c>
    </row>
    <row r="141" s="15" customFormat="1">
      <c r="A141" s="15"/>
      <c r="B141" s="251"/>
      <c r="C141" s="252"/>
      <c r="D141" s="231" t="s">
        <v>221</v>
      </c>
      <c r="E141" s="253" t="s">
        <v>19</v>
      </c>
      <c r="F141" s="254" t="s">
        <v>247</v>
      </c>
      <c r="G141" s="252"/>
      <c r="H141" s="255">
        <v>130.72</v>
      </c>
      <c r="I141" s="256"/>
      <c r="J141" s="252"/>
      <c r="K141" s="252"/>
      <c r="L141" s="257"/>
      <c r="M141" s="258"/>
      <c r="N141" s="259"/>
      <c r="O141" s="259"/>
      <c r="P141" s="259"/>
      <c r="Q141" s="259"/>
      <c r="R141" s="259"/>
      <c r="S141" s="259"/>
      <c r="T141" s="260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1" t="s">
        <v>221</v>
      </c>
      <c r="AU141" s="261" t="s">
        <v>80</v>
      </c>
      <c r="AV141" s="15" t="s">
        <v>143</v>
      </c>
      <c r="AW141" s="15" t="s">
        <v>4</v>
      </c>
      <c r="AX141" s="15" t="s">
        <v>78</v>
      </c>
      <c r="AY141" s="261" t="s">
        <v>125</v>
      </c>
    </row>
    <row r="142" s="2" customFormat="1" ht="37.8" customHeight="1">
      <c r="A142" s="40"/>
      <c r="B142" s="41"/>
      <c r="C142" s="206" t="s">
        <v>287</v>
      </c>
      <c r="D142" s="206" t="s">
        <v>128</v>
      </c>
      <c r="E142" s="207" t="s">
        <v>888</v>
      </c>
      <c r="F142" s="208" t="s">
        <v>889</v>
      </c>
      <c r="G142" s="209" t="s">
        <v>234</v>
      </c>
      <c r="H142" s="210">
        <v>11.880000000000001</v>
      </c>
      <c r="I142" s="211"/>
      <c r="J142" s="212">
        <f>ROUND(I142*H142,2)</f>
        <v>0</v>
      </c>
      <c r="K142" s="208" t="s">
        <v>829</v>
      </c>
      <c r="L142" s="46"/>
      <c r="M142" s="213" t="s">
        <v>19</v>
      </c>
      <c r="N142" s="214" t="s">
        <v>42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143</v>
      </c>
      <c r="AT142" s="217" t="s">
        <v>128</v>
      </c>
      <c r="AU142" s="217" t="s">
        <v>80</v>
      </c>
      <c r="AY142" s="19" t="s">
        <v>125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78</v>
      </c>
      <c r="BK142" s="218">
        <f>ROUND(I142*H142,2)</f>
        <v>0</v>
      </c>
      <c r="BL142" s="19" t="s">
        <v>143</v>
      </c>
      <c r="BM142" s="217" t="s">
        <v>890</v>
      </c>
    </row>
    <row r="143" s="2" customFormat="1">
      <c r="A143" s="40"/>
      <c r="B143" s="41"/>
      <c r="C143" s="42"/>
      <c r="D143" s="219" t="s">
        <v>185</v>
      </c>
      <c r="E143" s="42"/>
      <c r="F143" s="220" t="s">
        <v>891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185</v>
      </c>
      <c r="AU143" s="19" t="s">
        <v>80</v>
      </c>
    </row>
    <row r="144" s="2" customFormat="1" ht="37.8" customHeight="1">
      <c r="A144" s="40"/>
      <c r="B144" s="41"/>
      <c r="C144" s="206" t="s">
        <v>294</v>
      </c>
      <c r="D144" s="206" t="s">
        <v>128</v>
      </c>
      <c r="E144" s="207" t="s">
        <v>892</v>
      </c>
      <c r="F144" s="208" t="s">
        <v>893</v>
      </c>
      <c r="G144" s="209" t="s">
        <v>234</v>
      </c>
      <c r="H144" s="210">
        <v>118.8</v>
      </c>
      <c r="I144" s="211"/>
      <c r="J144" s="212">
        <f>ROUND(I144*H144,2)</f>
        <v>0</v>
      </c>
      <c r="K144" s="208" t="s">
        <v>829</v>
      </c>
      <c r="L144" s="46"/>
      <c r="M144" s="213" t="s">
        <v>19</v>
      </c>
      <c r="N144" s="214" t="s">
        <v>42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143</v>
      </c>
      <c r="AT144" s="217" t="s">
        <v>128</v>
      </c>
      <c r="AU144" s="217" t="s">
        <v>80</v>
      </c>
      <c r="AY144" s="19" t="s">
        <v>125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78</v>
      </c>
      <c r="BK144" s="218">
        <f>ROUND(I144*H144,2)</f>
        <v>0</v>
      </c>
      <c r="BL144" s="19" t="s">
        <v>143</v>
      </c>
      <c r="BM144" s="217" t="s">
        <v>894</v>
      </c>
    </row>
    <row r="145" s="2" customFormat="1">
      <c r="A145" s="40"/>
      <c r="B145" s="41"/>
      <c r="C145" s="42"/>
      <c r="D145" s="219" t="s">
        <v>185</v>
      </c>
      <c r="E145" s="42"/>
      <c r="F145" s="220" t="s">
        <v>895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185</v>
      </c>
      <c r="AU145" s="19" t="s">
        <v>80</v>
      </c>
    </row>
    <row r="146" s="13" customFormat="1">
      <c r="A146" s="13"/>
      <c r="B146" s="229"/>
      <c r="C146" s="230"/>
      <c r="D146" s="231" t="s">
        <v>221</v>
      </c>
      <c r="E146" s="232" t="s">
        <v>19</v>
      </c>
      <c r="F146" s="233" t="s">
        <v>896</v>
      </c>
      <c r="G146" s="230"/>
      <c r="H146" s="234">
        <v>118.8</v>
      </c>
      <c r="I146" s="235"/>
      <c r="J146" s="230"/>
      <c r="K146" s="230"/>
      <c r="L146" s="236"/>
      <c r="M146" s="237"/>
      <c r="N146" s="238"/>
      <c r="O146" s="238"/>
      <c r="P146" s="238"/>
      <c r="Q146" s="238"/>
      <c r="R146" s="238"/>
      <c r="S146" s="238"/>
      <c r="T146" s="23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0" t="s">
        <v>221</v>
      </c>
      <c r="AU146" s="240" t="s">
        <v>80</v>
      </c>
      <c r="AV146" s="13" t="s">
        <v>80</v>
      </c>
      <c r="AW146" s="13" t="s">
        <v>32</v>
      </c>
      <c r="AX146" s="13" t="s">
        <v>71</v>
      </c>
      <c r="AY146" s="240" t="s">
        <v>125</v>
      </c>
    </row>
    <row r="147" s="15" customFormat="1">
      <c r="A147" s="15"/>
      <c r="B147" s="251"/>
      <c r="C147" s="252"/>
      <c r="D147" s="231" t="s">
        <v>221</v>
      </c>
      <c r="E147" s="253" t="s">
        <v>19</v>
      </c>
      <c r="F147" s="254" t="s">
        <v>247</v>
      </c>
      <c r="G147" s="252"/>
      <c r="H147" s="255">
        <v>118.8</v>
      </c>
      <c r="I147" s="256"/>
      <c r="J147" s="252"/>
      <c r="K147" s="252"/>
      <c r="L147" s="257"/>
      <c r="M147" s="258"/>
      <c r="N147" s="259"/>
      <c r="O147" s="259"/>
      <c r="P147" s="259"/>
      <c r="Q147" s="259"/>
      <c r="R147" s="259"/>
      <c r="S147" s="259"/>
      <c r="T147" s="26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1" t="s">
        <v>221</v>
      </c>
      <c r="AU147" s="261" t="s">
        <v>80</v>
      </c>
      <c r="AV147" s="15" t="s">
        <v>143</v>
      </c>
      <c r="AW147" s="15" t="s">
        <v>4</v>
      </c>
      <c r="AX147" s="15" t="s">
        <v>78</v>
      </c>
      <c r="AY147" s="261" t="s">
        <v>125</v>
      </c>
    </row>
    <row r="148" s="2" customFormat="1" ht="24.15" customHeight="1">
      <c r="A148" s="40"/>
      <c r="B148" s="41"/>
      <c r="C148" s="206" t="s">
        <v>299</v>
      </c>
      <c r="D148" s="206" t="s">
        <v>128</v>
      </c>
      <c r="E148" s="207" t="s">
        <v>897</v>
      </c>
      <c r="F148" s="208" t="s">
        <v>898</v>
      </c>
      <c r="G148" s="209" t="s">
        <v>234</v>
      </c>
      <c r="H148" s="210">
        <v>24.952000000000002</v>
      </c>
      <c r="I148" s="211"/>
      <c r="J148" s="212">
        <f>ROUND(I148*H148,2)</f>
        <v>0</v>
      </c>
      <c r="K148" s="208" t="s">
        <v>829</v>
      </c>
      <c r="L148" s="46"/>
      <c r="M148" s="213" t="s">
        <v>19</v>
      </c>
      <c r="N148" s="214" t="s">
        <v>42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143</v>
      </c>
      <c r="AT148" s="217" t="s">
        <v>128</v>
      </c>
      <c r="AU148" s="217" t="s">
        <v>80</v>
      </c>
      <c r="AY148" s="19" t="s">
        <v>125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78</v>
      </c>
      <c r="BK148" s="218">
        <f>ROUND(I148*H148,2)</f>
        <v>0</v>
      </c>
      <c r="BL148" s="19" t="s">
        <v>143</v>
      </c>
      <c r="BM148" s="217" t="s">
        <v>899</v>
      </c>
    </row>
    <row r="149" s="2" customFormat="1">
      <c r="A149" s="40"/>
      <c r="B149" s="41"/>
      <c r="C149" s="42"/>
      <c r="D149" s="219" t="s">
        <v>185</v>
      </c>
      <c r="E149" s="42"/>
      <c r="F149" s="220" t="s">
        <v>900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185</v>
      </c>
      <c r="AU149" s="19" t="s">
        <v>80</v>
      </c>
    </row>
    <row r="150" s="14" customFormat="1">
      <c r="A150" s="14"/>
      <c r="B150" s="241"/>
      <c r="C150" s="242"/>
      <c r="D150" s="231" t="s">
        <v>221</v>
      </c>
      <c r="E150" s="243" t="s">
        <v>19</v>
      </c>
      <c r="F150" s="244" t="s">
        <v>901</v>
      </c>
      <c r="G150" s="242"/>
      <c r="H150" s="243" t="s">
        <v>19</v>
      </c>
      <c r="I150" s="245"/>
      <c r="J150" s="242"/>
      <c r="K150" s="242"/>
      <c r="L150" s="246"/>
      <c r="M150" s="247"/>
      <c r="N150" s="248"/>
      <c r="O150" s="248"/>
      <c r="P150" s="248"/>
      <c r="Q150" s="248"/>
      <c r="R150" s="248"/>
      <c r="S150" s="248"/>
      <c r="T150" s="24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0" t="s">
        <v>221</v>
      </c>
      <c r="AU150" s="250" t="s">
        <v>80</v>
      </c>
      <c r="AV150" s="14" t="s">
        <v>78</v>
      </c>
      <c r="AW150" s="14" t="s">
        <v>32</v>
      </c>
      <c r="AX150" s="14" t="s">
        <v>71</v>
      </c>
      <c r="AY150" s="250" t="s">
        <v>125</v>
      </c>
    </row>
    <row r="151" s="13" customFormat="1">
      <c r="A151" s="13"/>
      <c r="B151" s="229"/>
      <c r="C151" s="230"/>
      <c r="D151" s="231" t="s">
        <v>221</v>
      </c>
      <c r="E151" s="232" t="s">
        <v>19</v>
      </c>
      <c r="F151" s="233" t="s">
        <v>902</v>
      </c>
      <c r="G151" s="230"/>
      <c r="H151" s="234">
        <v>24.952000000000002</v>
      </c>
      <c r="I151" s="235"/>
      <c r="J151" s="230"/>
      <c r="K151" s="230"/>
      <c r="L151" s="236"/>
      <c r="M151" s="237"/>
      <c r="N151" s="238"/>
      <c r="O151" s="238"/>
      <c r="P151" s="238"/>
      <c r="Q151" s="238"/>
      <c r="R151" s="238"/>
      <c r="S151" s="238"/>
      <c r="T151" s="23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0" t="s">
        <v>221</v>
      </c>
      <c r="AU151" s="240" t="s">
        <v>80</v>
      </c>
      <c r="AV151" s="13" t="s">
        <v>80</v>
      </c>
      <c r="AW151" s="13" t="s">
        <v>32</v>
      </c>
      <c r="AX151" s="13" t="s">
        <v>71</v>
      </c>
      <c r="AY151" s="240" t="s">
        <v>125</v>
      </c>
    </row>
    <row r="152" s="15" customFormat="1">
      <c r="A152" s="15"/>
      <c r="B152" s="251"/>
      <c r="C152" s="252"/>
      <c r="D152" s="231" t="s">
        <v>221</v>
      </c>
      <c r="E152" s="253" t="s">
        <v>19</v>
      </c>
      <c r="F152" s="254" t="s">
        <v>247</v>
      </c>
      <c r="G152" s="252"/>
      <c r="H152" s="255">
        <v>24.952000000000002</v>
      </c>
      <c r="I152" s="256"/>
      <c r="J152" s="252"/>
      <c r="K152" s="252"/>
      <c r="L152" s="257"/>
      <c r="M152" s="258"/>
      <c r="N152" s="259"/>
      <c r="O152" s="259"/>
      <c r="P152" s="259"/>
      <c r="Q152" s="259"/>
      <c r="R152" s="259"/>
      <c r="S152" s="259"/>
      <c r="T152" s="260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1" t="s">
        <v>221</v>
      </c>
      <c r="AU152" s="261" t="s">
        <v>80</v>
      </c>
      <c r="AV152" s="15" t="s">
        <v>143</v>
      </c>
      <c r="AW152" s="15" t="s">
        <v>4</v>
      </c>
      <c r="AX152" s="15" t="s">
        <v>78</v>
      </c>
      <c r="AY152" s="261" t="s">
        <v>125</v>
      </c>
    </row>
    <row r="153" s="2" customFormat="1" ht="24.15" customHeight="1">
      <c r="A153" s="40"/>
      <c r="B153" s="41"/>
      <c r="C153" s="206" t="s">
        <v>304</v>
      </c>
      <c r="D153" s="206" t="s">
        <v>128</v>
      </c>
      <c r="E153" s="207" t="s">
        <v>266</v>
      </c>
      <c r="F153" s="208" t="s">
        <v>903</v>
      </c>
      <c r="G153" s="209" t="s">
        <v>268</v>
      </c>
      <c r="H153" s="210">
        <v>44.914000000000001</v>
      </c>
      <c r="I153" s="211"/>
      <c r="J153" s="212">
        <f>ROUND(I153*H153,2)</f>
        <v>0</v>
      </c>
      <c r="K153" s="208" t="s">
        <v>829</v>
      </c>
      <c r="L153" s="46"/>
      <c r="M153" s="213" t="s">
        <v>19</v>
      </c>
      <c r="N153" s="214" t="s">
        <v>42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143</v>
      </c>
      <c r="AT153" s="217" t="s">
        <v>128</v>
      </c>
      <c r="AU153" s="217" t="s">
        <v>80</v>
      </c>
      <c r="AY153" s="19" t="s">
        <v>125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78</v>
      </c>
      <c r="BK153" s="218">
        <f>ROUND(I153*H153,2)</f>
        <v>0</v>
      </c>
      <c r="BL153" s="19" t="s">
        <v>143</v>
      </c>
      <c r="BM153" s="217" t="s">
        <v>904</v>
      </c>
    </row>
    <row r="154" s="2" customFormat="1">
      <c r="A154" s="40"/>
      <c r="B154" s="41"/>
      <c r="C154" s="42"/>
      <c r="D154" s="219" t="s">
        <v>185</v>
      </c>
      <c r="E154" s="42"/>
      <c r="F154" s="220" t="s">
        <v>905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185</v>
      </c>
      <c r="AU154" s="19" t="s">
        <v>80</v>
      </c>
    </row>
    <row r="155" s="13" customFormat="1">
      <c r="A155" s="13"/>
      <c r="B155" s="229"/>
      <c r="C155" s="230"/>
      <c r="D155" s="231" t="s">
        <v>221</v>
      </c>
      <c r="E155" s="232" t="s">
        <v>19</v>
      </c>
      <c r="F155" s="233" t="s">
        <v>906</v>
      </c>
      <c r="G155" s="230"/>
      <c r="H155" s="234">
        <v>44.914000000000001</v>
      </c>
      <c r="I155" s="235"/>
      <c r="J155" s="230"/>
      <c r="K155" s="230"/>
      <c r="L155" s="236"/>
      <c r="M155" s="237"/>
      <c r="N155" s="238"/>
      <c r="O155" s="238"/>
      <c r="P155" s="238"/>
      <c r="Q155" s="238"/>
      <c r="R155" s="238"/>
      <c r="S155" s="238"/>
      <c r="T155" s="23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0" t="s">
        <v>221</v>
      </c>
      <c r="AU155" s="240" t="s">
        <v>80</v>
      </c>
      <c r="AV155" s="13" t="s">
        <v>80</v>
      </c>
      <c r="AW155" s="13" t="s">
        <v>32</v>
      </c>
      <c r="AX155" s="13" t="s">
        <v>71</v>
      </c>
      <c r="AY155" s="240" t="s">
        <v>125</v>
      </c>
    </row>
    <row r="156" s="15" customFormat="1">
      <c r="A156" s="15"/>
      <c r="B156" s="251"/>
      <c r="C156" s="252"/>
      <c r="D156" s="231" t="s">
        <v>221</v>
      </c>
      <c r="E156" s="253" t="s">
        <v>19</v>
      </c>
      <c r="F156" s="254" t="s">
        <v>247</v>
      </c>
      <c r="G156" s="252"/>
      <c r="H156" s="255">
        <v>44.914000000000001</v>
      </c>
      <c r="I156" s="256"/>
      <c r="J156" s="252"/>
      <c r="K156" s="252"/>
      <c r="L156" s="257"/>
      <c r="M156" s="258"/>
      <c r="N156" s="259"/>
      <c r="O156" s="259"/>
      <c r="P156" s="259"/>
      <c r="Q156" s="259"/>
      <c r="R156" s="259"/>
      <c r="S156" s="259"/>
      <c r="T156" s="260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1" t="s">
        <v>221</v>
      </c>
      <c r="AU156" s="261" t="s">
        <v>80</v>
      </c>
      <c r="AV156" s="15" t="s">
        <v>143</v>
      </c>
      <c r="AW156" s="15" t="s">
        <v>4</v>
      </c>
      <c r="AX156" s="15" t="s">
        <v>78</v>
      </c>
      <c r="AY156" s="261" t="s">
        <v>125</v>
      </c>
    </row>
    <row r="157" s="2" customFormat="1" ht="37.8" customHeight="1">
      <c r="A157" s="40"/>
      <c r="B157" s="41"/>
      <c r="C157" s="206" t="s">
        <v>310</v>
      </c>
      <c r="D157" s="206" t="s">
        <v>128</v>
      </c>
      <c r="E157" s="207" t="s">
        <v>907</v>
      </c>
      <c r="F157" s="208" t="s">
        <v>908</v>
      </c>
      <c r="G157" s="209" t="s">
        <v>234</v>
      </c>
      <c r="H157" s="210">
        <v>60</v>
      </c>
      <c r="I157" s="211"/>
      <c r="J157" s="212">
        <f>ROUND(I157*H157,2)</f>
        <v>0</v>
      </c>
      <c r="K157" s="208" t="s">
        <v>829</v>
      </c>
      <c r="L157" s="46"/>
      <c r="M157" s="213" t="s">
        <v>19</v>
      </c>
      <c r="N157" s="214" t="s">
        <v>42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143</v>
      </c>
      <c r="AT157" s="217" t="s">
        <v>128</v>
      </c>
      <c r="AU157" s="217" t="s">
        <v>80</v>
      </c>
      <c r="AY157" s="19" t="s">
        <v>125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78</v>
      </c>
      <c r="BK157" s="218">
        <f>ROUND(I157*H157,2)</f>
        <v>0</v>
      </c>
      <c r="BL157" s="19" t="s">
        <v>143</v>
      </c>
      <c r="BM157" s="217" t="s">
        <v>909</v>
      </c>
    </row>
    <row r="158" s="2" customFormat="1">
      <c r="A158" s="40"/>
      <c r="B158" s="41"/>
      <c r="C158" s="42"/>
      <c r="D158" s="219" t="s">
        <v>185</v>
      </c>
      <c r="E158" s="42"/>
      <c r="F158" s="220" t="s">
        <v>910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185</v>
      </c>
      <c r="AU158" s="19" t="s">
        <v>80</v>
      </c>
    </row>
    <row r="159" s="13" customFormat="1">
      <c r="A159" s="13"/>
      <c r="B159" s="229"/>
      <c r="C159" s="230"/>
      <c r="D159" s="231" t="s">
        <v>221</v>
      </c>
      <c r="E159" s="232" t="s">
        <v>19</v>
      </c>
      <c r="F159" s="233" t="s">
        <v>911</v>
      </c>
      <c r="G159" s="230"/>
      <c r="H159" s="234">
        <v>60</v>
      </c>
      <c r="I159" s="235"/>
      <c r="J159" s="230"/>
      <c r="K159" s="230"/>
      <c r="L159" s="236"/>
      <c r="M159" s="237"/>
      <c r="N159" s="238"/>
      <c r="O159" s="238"/>
      <c r="P159" s="238"/>
      <c r="Q159" s="238"/>
      <c r="R159" s="238"/>
      <c r="S159" s="238"/>
      <c r="T159" s="23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0" t="s">
        <v>221</v>
      </c>
      <c r="AU159" s="240" t="s">
        <v>80</v>
      </c>
      <c r="AV159" s="13" t="s">
        <v>80</v>
      </c>
      <c r="AW159" s="13" t="s">
        <v>32</v>
      </c>
      <c r="AX159" s="13" t="s">
        <v>71</v>
      </c>
      <c r="AY159" s="240" t="s">
        <v>125</v>
      </c>
    </row>
    <row r="160" s="15" customFormat="1">
      <c r="A160" s="15"/>
      <c r="B160" s="251"/>
      <c r="C160" s="252"/>
      <c r="D160" s="231" t="s">
        <v>221</v>
      </c>
      <c r="E160" s="253" t="s">
        <v>19</v>
      </c>
      <c r="F160" s="254" t="s">
        <v>247</v>
      </c>
      <c r="G160" s="252"/>
      <c r="H160" s="255">
        <v>60</v>
      </c>
      <c r="I160" s="256"/>
      <c r="J160" s="252"/>
      <c r="K160" s="252"/>
      <c r="L160" s="257"/>
      <c r="M160" s="258"/>
      <c r="N160" s="259"/>
      <c r="O160" s="259"/>
      <c r="P160" s="259"/>
      <c r="Q160" s="259"/>
      <c r="R160" s="259"/>
      <c r="S160" s="259"/>
      <c r="T160" s="260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1" t="s">
        <v>221</v>
      </c>
      <c r="AU160" s="261" t="s">
        <v>80</v>
      </c>
      <c r="AV160" s="15" t="s">
        <v>143</v>
      </c>
      <c r="AW160" s="15" t="s">
        <v>4</v>
      </c>
      <c r="AX160" s="15" t="s">
        <v>78</v>
      </c>
      <c r="AY160" s="261" t="s">
        <v>125</v>
      </c>
    </row>
    <row r="161" s="2" customFormat="1" ht="16.5" customHeight="1">
      <c r="A161" s="40"/>
      <c r="B161" s="41"/>
      <c r="C161" s="206" t="s">
        <v>316</v>
      </c>
      <c r="D161" s="206" t="s">
        <v>128</v>
      </c>
      <c r="E161" s="207" t="s">
        <v>912</v>
      </c>
      <c r="F161" s="208" t="s">
        <v>913</v>
      </c>
      <c r="G161" s="209" t="s">
        <v>654</v>
      </c>
      <c r="H161" s="210">
        <v>20</v>
      </c>
      <c r="I161" s="211"/>
      <c r="J161" s="212">
        <f>ROUND(I161*H161,2)</f>
        <v>0</v>
      </c>
      <c r="K161" s="208" t="s">
        <v>19</v>
      </c>
      <c r="L161" s="46"/>
      <c r="M161" s="213" t="s">
        <v>19</v>
      </c>
      <c r="N161" s="214" t="s">
        <v>42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143</v>
      </c>
      <c r="AT161" s="217" t="s">
        <v>128</v>
      </c>
      <c r="AU161" s="217" t="s">
        <v>80</v>
      </c>
      <c r="AY161" s="19" t="s">
        <v>125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78</v>
      </c>
      <c r="BK161" s="218">
        <f>ROUND(I161*H161,2)</f>
        <v>0</v>
      </c>
      <c r="BL161" s="19" t="s">
        <v>143</v>
      </c>
      <c r="BM161" s="217" t="s">
        <v>914</v>
      </c>
    </row>
    <row r="162" s="12" customFormat="1" ht="20.88" customHeight="1">
      <c r="A162" s="12"/>
      <c r="B162" s="190"/>
      <c r="C162" s="191"/>
      <c r="D162" s="192" t="s">
        <v>70</v>
      </c>
      <c r="E162" s="204" t="s">
        <v>143</v>
      </c>
      <c r="F162" s="204" t="s">
        <v>343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SUM(P163:P165)</f>
        <v>0</v>
      </c>
      <c r="Q162" s="198"/>
      <c r="R162" s="199">
        <f>SUM(R163:R165)</f>
        <v>4.9916328000000005</v>
      </c>
      <c r="S162" s="198"/>
      <c r="T162" s="200">
        <f>SUM(T163:T165)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78</v>
      </c>
      <c r="AT162" s="202" t="s">
        <v>70</v>
      </c>
      <c r="AU162" s="202" t="s">
        <v>80</v>
      </c>
      <c r="AY162" s="201" t="s">
        <v>125</v>
      </c>
      <c r="BK162" s="203">
        <f>SUM(BK163:BK165)</f>
        <v>0</v>
      </c>
    </row>
    <row r="163" s="2" customFormat="1" ht="16.5" customHeight="1">
      <c r="A163" s="40"/>
      <c r="B163" s="41"/>
      <c r="C163" s="206" t="s">
        <v>7</v>
      </c>
      <c r="D163" s="206" t="s">
        <v>128</v>
      </c>
      <c r="E163" s="207" t="s">
        <v>915</v>
      </c>
      <c r="F163" s="208" t="s">
        <v>916</v>
      </c>
      <c r="G163" s="209" t="s">
        <v>234</v>
      </c>
      <c r="H163" s="210">
        <v>2.6400000000000001</v>
      </c>
      <c r="I163" s="211"/>
      <c r="J163" s="212">
        <f>ROUND(I163*H163,2)</f>
        <v>0</v>
      </c>
      <c r="K163" s="208" t="s">
        <v>829</v>
      </c>
      <c r="L163" s="46"/>
      <c r="M163" s="213" t="s">
        <v>19</v>
      </c>
      <c r="N163" s="214" t="s">
        <v>42</v>
      </c>
      <c r="O163" s="86"/>
      <c r="P163" s="215">
        <f>O163*H163</f>
        <v>0</v>
      </c>
      <c r="Q163" s="215">
        <v>1.8907700000000001</v>
      </c>
      <c r="R163" s="215">
        <f>Q163*H163</f>
        <v>4.9916328000000005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143</v>
      </c>
      <c r="AT163" s="217" t="s">
        <v>128</v>
      </c>
      <c r="AU163" s="217" t="s">
        <v>137</v>
      </c>
      <c r="AY163" s="19" t="s">
        <v>125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78</v>
      </c>
      <c r="BK163" s="218">
        <f>ROUND(I163*H163,2)</f>
        <v>0</v>
      </c>
      <c r="BL163" s="19" t="s">
        <v>143</v>
      </c>
      <c r="BM163" s="217" t="s">
        <v>917</v>
      </c>
    </row>
    <row r="164" s="2" customFormat="1">
      <c r="A164" s="40"/>
      <c r="B164" s="41"/>
      <c r="C164" s="42"/>
      <c r="D164" s="219" t="s">
        <v>185</v>
      </c>
      <c r="E164" s="42"/>
      <c r="F164" s="220" t="s">
        <v>918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185</v>
      </c>
      <c r="AU164" s="19" t="s">
        <v>137</v>
      </c>
    </row>
    <row r="165" s="13" customFormat="1">
      <c r="A165" s="13"/>
      <c r="B165" s="229"/>
      <c r="C165" s="230"/>
      <c r="D165" s="231" t="s">
        <v>221</v>
      </c>
      <c r="E165" s="232" t="s">
        <v>19</v>
      </c>
      <c r="F165" s="233" t="s">
        <v>919</v>
      </c>
      <c r="G165" s="230"/>
      <c r="H165" s="234">
        <v>2.6400000000000001</v>
      </c>
      <c r="I165" s="235"/>
      <c r="J165" s="230"/>
      <c r="K165" s="230"/>
      <c r="L165" s="236"/>
      <c r="M165" s="237"/>
      <c r="N165" s="238"/>
      <c r="O165" s="238"/>
      <c r="P165" s="238"/>
      <c r="Q165" s="238"/>
      <c r="R165" s="238"/>
      <c r="S165" s="238"/>
      <c r="T165" s="23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0" t="s">
        <v>221</v>
      </c>
      <c r="AU165" s="240" t="s">
        <v>137</v>
      </c>
      <c r="AV165" s="13" t="s">
        <v>80</v>
      </c>
      <c r="AW165" s="13" t="s">
        <v>32</v>
      </c>
      <c r="AX165" s="13" t="s">
        <v>78</v>
      </c>
      <c r="AY165" s="240" t="s">
        <v>125</v>
      </c>
    </row>
    <row r="166" s="12" customFormat="1" ht="20.88" customHeight="1">
      <c r="A166" s="12"/>
      <c r="B166" s="190"/>
      <c r="C166" s="191"/>
      <c r="D166" s="192" t="s">
        <v>70</v>
      </c>
      <c r="E166" s="204" t="s">
        <v>160</v>
      </c>
      <c r="F166" s="204" t="s">
        <v>378</v>
      </c>
      <c r="G166" s="191"/>
      <c r="H166" s="191"/>
      <c r="I166" s="194"/>
      <c r="J166" s="205">
        <f>BK166</f>
        <v>0</v>
      </c>
      <c r="K166" s="191"/>
      <c r="L166" s="196"/>
      <c r="M166" s="197"/>
      <c r="N166" s="198"/>
      <c r="O166" s="198"/>
      <c r="P166" s="199">
        <f>SUM(P167:P241)</f>
        <v>0</v>
      </c>
      <c r="Q166" s="198"/>
      <c r="R166" s="199">
        <f>SUM(R167:R241)</f>
        <v>1.1125372</v>
      </c>
      <c r="S166" s="198"/>
      <c r="T166" s="200">
        <f>SUM(T167:T241)</f>
        <v>0.27999999999999997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1" t="s">
        <v>78</v>
      </c>
      <c r="AT166" s="202" t="s">
        <v>70</v>
      </c>
      <c r="AU166" s="202" t="s">
        <v>80</v>
      </c>
      <c r="AY166" s="201" t="s">
        <v>125</v>
      </c>
      <c r="BK166" s="203">
        <f>SUM(BK167:BK241)</f>
        <v>0</v>
      </c>
    </row>
    <row r="167" s="2" customFormat="1" ht="16.5" customHeight="1">
      <c r="A167" s="40"/>
      <c r="B167" s="41"/>
      <c r="C167" s="206" t="s">
        <v>326</v>
      </c>
      <c r="D167" s="206" t="s">
        <v>128</v>
      </c>
      <c r="E167" s="207" t="s">
        <v>920</v>
      </c>
      <c r="F167" s="208" t="s">
        <v>921</v>
      </c>
      <c r="G167" s="209" t="s">
        <v>225</v>
      </c>
      <c r="H167" s="210">
        <v>26.399999999999999</v>
      </c>
      <c r="I167" s="211"/>
      <c r="J167" s="212">
        <f>ROUND(I167*H167,2)</f>
        <v>0</v>
      </c>
      <c r="K167" s="208" t="s">
        <v>829</v>
      </c>
      <c r="L167" s="46"/>
      <c r="M167" s="213" t="s">
        <v>19</v>
      </c>
      <c r="N167" s="214" t="s">
        <v>42</v>
      </c>
      <c r="O167" s="86"/>
      <c r="P167" s="215">
        <f>O167*H167</f>
        <v>0</v>
      </c>
      <c r="Q167" s="215">
        <v>2.0000000000000002E-05</v>
      </c>
      <c r="R167" s="215">
        <f>Q167*H167</f>
        <v>0.00052800000000000004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143</v>
      </c>
      <c r="AT167" s="217" t="s">
        <v>128</v>
      </c>
      <c r="AU167" s="217" t="s">
        <v>137</v>
      </c>
      <c r="AY167" s="19" t="s">
        <v>125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78</v>
      </c>
      <c r="BK167" s="218">
        <f>ROUND(I167*H167,2)</f>
        <v>0</v>
      </c>
      <c r="BL167" s="19" t="s">
        <v>143</v>
      </c>
      <c r="BM167" s="217" t="s">
        <v>922</v>
      </c>
    </row>
    <row r="168" s="2" customFormat="1">
      <c r="A168" s="40"/>
      <c r="B168" s="41"/>
      <c r="C168" s="42"/>
      <c r="D168" s="219" t="s">
        <v>185</v>
      </c>
      <c r="E168" s="42"/>
      <c r="F168" s="220" t="s">
        <v>923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185</v>
      </c>
      <c r="AU168" s="19" t="s">
        <v>137</v>
      </c>
    </row>
    <row r="169" s="13" customFormat="1">
      <c r="A169" s="13"/>
      <c r="B169" s="229"/>
      <c r="C169" s="230"/>
      <c r="D169" s="231" t="s">
        <v>221</v>
      </c>
      <c r="E169" s="232" t="s">
        <v>19</v>
      </c>
      <c r="F169" s="233" t="s">
        <v>924</v>
      </c>
      <c r="G169" s="230"/>
      <c r="H169" s="234">
        <v>26.399999999999999</v>
      </c>
      <c r="I169" s="235"/>
      <c r="J169" s="230"/>
      <c r="K169" s="230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221</v>
      </c>
      <c r="AU169" s="240" t="s">
        <v>137</v>
      </c>
      <c r="AV169" s="13" t="s">
        <v>80</v>
      </c>
      <c r="AW169" s="13" t="s">
        <v>32</v>
      </c>
      <c r="AX169" s="13" t="s">
        <v>71</v>
      </c>
      <c r="AY169" s="240" t="s">
        <v>125</v>
      </c>
    </row>
    <row r="170" s="15" customFormat="1">
      <c r="A170" s="15"/>
      <c r="B170" s="251"/>
      <c r="C170" s="252"/>
      <c r="D170" s="231" t="s">
        <v>221</v>
      </c>
      <c r="E170" s="253" t="s">
        <v>19</v>
      </c>
      <c r="F170" s="254" t="s">
        <v>247</v>
      </c>
      <c r="G170" s="252"/>
      <c r="H170" s="255">
        <v>26.399999999999999</v>
      </c>
      <c r="I170" s="256"/>
      <c r="J170" s="252"/>
      <c r="K170" s="252"/>
      <c r="L170" s="257"/>
      <c r="M170" s="258"/>
      <c r="N170" s="259"/>
      <c r="O170" s="259"/>
      <c r="P170" s="259"/>
      <c r="Q170" s="259"/>
      <c r="R170" s="259"/>
      <c r="S170" s="259"/>
      <c r="T170" s="260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1" t="s">
        <v>221</v>
      </c>
      <c r="AU170" s="261" t="s">
        <v>137</v>
      </c>
      <c r="AV170" s="15" t="s">
        <v>143</v>
      </c>
      <c r="AW170" s="15" t="s">
        <v>4</v>
      </c>
      <c r="AX170" s="15" t="s">
        <v>78</v>
      </c>
      <c r="AY170" s="261" t="s">
        <v>125</v>
      </c>
    </row>
    <row r="171" s="2" customFormat="1" ht="16.5" customHeight="1">
      <c r="A171" s="40"/>
      <c r="B171" s="41"/>
      <c r="C171" s="262" t="s">
        <v>332</v>
      </c>
      <c r="D171" s="262" t="s">
        <v>277</v>
      </c>
      <c r="E171" s="263" t="s">
        <v>925</v>
      </c>
      <c r="F171" s="264" t="s">
        <v>926</v>
      </c>
      <c r="G171" s="265" t="s">
        <v>225</v>
      </c>
      <c r="H171" s="266">
        <v>26.795999999999999</v>
      </c>
      <c r="I171" s="267"/>
      <c r="J171" s="268">
        <f>ROUND(I171*H171,2)</f>
        <v>0</v>
      </c>
      <c r="K171" s="264" t="s">
        <v>829</v>
      </c>
      <c r="L171" s="269"/>
      <c r="M171" s="270" t="s">
        <v>19</v>
      </c>
      <c r="N171" s="271" t="s">
        <v>42</v>
      </c>
      <c r="O171" s="86"/>
      <c r="P171" s="215">
        <f>O171*H171</f>
        <v>0</v>
      </c>
      <c r="Q171" s="215">
        <v>0.0030999999999999999</v>
      </c>
      <c r="R171" s="215">
        <f>Q171*H171</f>
        <v>0.083067599999999991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160</v>
      </c>
      <c r="AT171" s="217" t="s">
        <v>277</v>
      </c>
      <c r="AU171" s="217" t="s">
        <v>137</v>
      </c>
      <c r="AY171" s="19" t="s">
        <v>125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78</v>
      </c>
      <c r="BK171" s="218">
        <f>ROUND(I171*H171,2)</f>
        <v>0</v>
      </c>
      <c r="BL171" s="19" t="s">
        <v>143</v>
      </c>
      <c r="BM171" s="217" t="s">
        <v>927</v>
      </c>
    </row>
    <row r="172" s="13" customFormat="1">
      <c r="A172" s="13"/>
      <c r="B172" s="229"/>
      <c r="C172" s="230"/>
      <c r="D172" s="231" t="s">
        <v>221</v>
      </c>
      <c r="E172" s="232" t="s">
        <v>19</v>
      </c>
      <c r="F172" s="233" t="s">
        <v>928</v>
      </c>
      <c r="G172" s="230"/>
      <c r="H172" s="234">
        <v>26.795999999999999</v>
      </c>
      <c r="I172" s="235"/>
      <c r="J172" s="230"/>
      <c r="K172" s="230"/>
      <c r="L172" s="236"/>
      <c r="M172" s="237"/>
      <c r="N172" s="238"/>
      <c r="O172" s="238"/>
      <c r="P172" s="238"/>
      <c r="Q172" s="238"/>
      <c r="R172" s="238"/>
      <c r="S172" s="238"/>
      <c r="T172" s="23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0" t="s">
        <v>221</v>
      </c>
      <c r="AU172" s="240" t="s">
        <v>137</v>
      </c>
      <c r="AV172" s="13" t="s">
        <v>80</v>
      </c>
      <c r="AW172" s="13" t="s">
        <v>32</v>
      </c>
      <c r="AX172" s="13" t="s">
        <v>78</v>
      </c>
      <c r="AY172" s="240" t="s">
        <v>125</v>
      </c>
    </row>
    <row r="173" s="2" customFormat="1" ht="16.5" customHeight="1">
      <c r="A173" s="40"/>
      <c r="B173" s="41"/>
      <c r="C173" s="206" t="s">
        <v>337</v>
      </c>
      <c r="D173" s="206" t="s">
        <v>128</v>
      </c>
      <c r="E173" s="207" t="s">
        <v>929</v>
      </c>
      <c r="F173" s="208" t="s">
        <v>930</v>
      </c>
      <c r="G173" s="209" t="s">
        <v>163</v>
      </c>
      <c r="H173" s="210">
        <v>6</v>
      </c>
      <c r="I173" s="211"/>
      <c r="J173" s="212">
        <f>ROUND(I173*H173,2)</f>
        <v>0</v>
      </c>
      <c r="K173" s="208" t="s">
        <v>829</v>
      </c>
      <c r="L173" s="46"/>
      <c r="M173" s="213" t="s">
        <v>19</v>
      </c>
      <c r="N173" s="214" t="s">
        <v>42</v>
      </c>
      <c r="O173" s="86"/>
      <c r="P173" s="215">
        <f>O173*H173</f>
        <v>0</v>
      </c>
      <c r="Q173" s="215">
        <v>0.00010000000000000001</v>
      </c>
      <c r="R173" s="215">
        <f>Q173*H173</f>
        <v>0.00060000000000000006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143</v>
      </c>
      <c r="AT173" s="217" t="s">
        <v>128</v>
      </c>
      <c r="AU173" s="217" t="s">
        <v>137</v>
      </c>
      <c r="AY173" s="19" t="s">
        <v>125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78</v>
      </c>
      <c r="BK173" s="218">
        <f>ROUND(I173*H173,2)</f>
        <v>0</v>
      </c>
      <c r="BL173" s="19" t="s">
        <v>143</v>
      </c>
      <c r="BM173" s="217" t="s">
        <v>931</v>
      </c>
    </row>
    <row r="174" s="2" customFormat="1">
      <c r="A174" s="40"/>
      <c r="B174" s="41"/>
      <c r="C174" s="42"/>
      <c r="D174" s="219" t="s">
        <v>185</v>
      </c>
      <c r="E174" s="42"/>
      <c r="F174" s="220" t="s">
        <v>932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185</v>
      </c>
      <c r="AU174" s="19" t="s">
        <v>137</v>
      </c>
    </row>
    <row r="175" s="13" customFormat="1">
      <c r="A175" s="13"/>
      <c r="B175" s="229"/>
      <c r="C175" s="230"/>
      <c r="D175" s="231" t="s">
        <v>221</v>
      </c>
      <c r="E175" s="232" t="s">
        <v>19</v>
      </c>
      <c r="F175" s="233" t="s">
        <v>137</v>
      </c>
      <c r="G175" s="230"/>
      <c r="H175" s="234">
        <v>3</v>
      </c>
      <c r="I175" s="235"/>
      <c r="J175" s="230"/>
      <c r="K175" s="230"/>
      <c r="L175" s="236"/>
      <c r="M175" s="237"/>
      <c r="N175" s="238"/>
      <c r="O175" s="238"/>
      <c r="P175" s="238"/>
      <c r="Q175" s="238"/>
      <c r="R175" s="238"/>
      <c r="S175" s="238"/>
      <c r="T175" s="23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0" t="s">
        <v>221</v>
      </c>
      <c r="AU175" s="240" t="s">
        <v>137</v>
      </c>
      <c r="AV175" s="13" t="s">
        <v>80</v>
      </c>
      <c r="AW175" s="13" t="s">
        <v>32</v>
      </c>
      <c r="AX175" s="13" t="s">
        <v>71</v>
      </c>
      <c r="AY175" s="240" t="s">
        <v>125</v>
      </c>
    </row>
    <row r="176" s="13" customFormat="1">
      <c r="A176" s="13"/>
      <c r="B176" s="229"/>
      <c r="C176" s="230"/>
      <c r="D176" s="231" t="s">
        <v>221</v>
      </c>
      <c r="E176" s="232" t="s">
        <v>19</v>
      </c>
      <c r="F176" s="233" t="s">
        <v>137</v>
      </c>
      <c r="G176" s="230"/>
      <c r="H176" s="234">
        <v>3</v>
      </c>
      <c r="I176" s="235"/>
      <c r="J176" s="230"/>
      <c r="K176" s="230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221</v>
      </c>
      <c r="AU176" s="240" t="s">
        <v>137</v>
      </c>
      <c r="AV176" s="13" t="s">
        <v>80</v>
      </c>
      <c r="AW176" s="13" t="s">
        <v>32</v>
      </c>
      <c r="AX176" s="13" t="s">
        <v>71</v>
      </c>
      <c r="AY176" s="240" t="s">
        <v>125</v>
      </c>
    </row>
    <row r="177" s="15" customFormat="1">
      <c r="A177" s="15"/>
      <c r="B177" s="251"/>
      <c r="C177" s="252"/>
      <c r="D177" s="231" t="s">
        <v>221</v>
      </c>
      <c r="E177" s="253" t="s">
        <v>19</v>
      </c>
      <c r="F177" s="254" t="s">
        <v>247</v>
      </c>
      <c r="G177" s="252"/>
      <c r="H177" s="255">
        <v>6</v>
      </c>
      <c r="I177" s="256"/>
      <c r="J177" s="252"/>
      <c r="K177" s="252"/>
      <c r="L177" s="257"/>
      <c r="M177" s="258"/>
      <c r="N177" s="259"/>
      <c r="O177" s="259"/>
      <c r="P177" s="259"/>
      <c r="Q177" s="259"/>
      <c r="R177" s="259"/>
      <c r="S177" s="259"/>
      <c r="T177" s="26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1" t="s">
        <v>221</v>
      </c>
      <c r="AU177" s="261" t="s">
        <v>137</v>
      </c>
      <c r="AV177" s="15" t="s">
        <v>143</v>
      </c>
      <c r="AW177" s="15" t="s">
        <v>4</v>
      </c>
      <c r="AX177" s="15" t="s">
        <v>78</v>
      </c>
      <c r="AY177" s="261" t="s">
        <v>125</v>
      </c>
    </row>
    <row r="178" s="2" customFormat="1" ht="16.5" customHeight="1">
      <c r="A178" s="40"/>
      <c r="B178" s="41"/>
      <c r="C178" s="262" t="s">
        <v>344</v>
      </c>
      <c r="D178" s="262" t="s">
        <v>277</v>
      </c>
      <c r="E178" s="263" t="s">
        <v>933</v>
      </c>
      <c r="F178" s="264" t="s">
        <v>934</v>
      </c>
      <c r="G178" s="265" t="s">
        <v>163</v>
      </c>
      <c r="H178" s="266">
        <v>3</v>
      </c>
      <c r="I178" s="267"/>
      <c r="J178" s="268">
        <f>ROUND(I178*H178,2)</f>
        <v>0</v>
      </c>
      <c r="K178" s="264" t="s">
        <v>829</v>
      </c>
      <c r="L178" s="269"/>
      <c r="M178" s="270" t="s">
        <v>19</v>
      </c>
      <c r="N178" s="271" t="s">
        <v>42</v>
      </c>
      <c r="O178" s="86"/>
      <c r="P178" s="215">
        <f>O178*H178</f>
        <v>0</v>
      </c>
      <c r="Q178" s="215">
        <v>0.0016000000000000001</v>
      </c>
      <c r="R178" s="215">
        <f>Q178*H178</f>
        <v>0.0048000000000000004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160</v>
      </c>
      <c r="AT178" s="217" t="s">
        <v>277</v>
      </c>
      <c r="AU178" s="217" t="s">
        <v>137</v>
      </c>
      <c r="AY178" s="19" t="s">
        <v>125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78</v>
      </c>
      <c r="BK178" s="218">
        <f>ROUND(I178*H178,2)</f>
        <v>0</v>
      </c>
      <c r="BL178" s="19" t="s">
        <v>143</v>
      </c>
      <c r="BM178" s="217" t="s">
        <v>935</v>
      </c>
    </row>
    <row r="179" s="13" customFormat="1">
      <c r="A179" s="13"/>
      <c r="B179" s="229"/>
      <c r="C179" s="230"/>
      <c r="D179" s="231" t="s">
        <v>221</v>
      </c>
      <c r="E179" s="232" t="s">
        <v>19</v>
      </c>
      <c r="F179" s="233" t="s">
        <v>137</v>
      </c>
      <c r="G179" s="230"/>
      <c r="H179" s="234">
        <v>3</v>
      </c>
      <c r="I179" s="235"/>
      <c r="J179" s="230"/>
      <c r="K179" s="230"/>
      <c r="L179" s="236"/>
      <c r="M179" s="237"/>
      <c r="N179" s="238"/>
      <c r="O179" s="238"/>
      <c r="P179" s="238"/>
      <c r="Q179" s="238"/>
      <c r="R179" s="238"/>
      <c r="S179" s="238"/>
      <c r="T179" s="23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0" t="s">
        <v>221</v>
      </c>
      <c r="AU179" s="240" t="s">
        <v>137</v>
      </c>
      <c r="AV179" s="13" t="s">
        <v>80</v>
      </c>
      <c r="AW179" s="13" t="s">
        <v>32</v>
      </c>
      <c r="AX179" s="13" t="s">
        <v>71</v>
      </c>
      <c r="AY179" s="240" t="s">
        <v>125</v>
      </c>
    </row>
    <row r="180" s="15" customFormat="1">
      <c r="A180" s="15"/>
      <c r="B180" s="251"/>
      <c r="C180" s="252"/>
      <c r="D180" s="231" t="s">
        <v>221</v>
      </c>
      <c r="E180" s="253" t="s">
        <v>19</v>
      </c>
      <c r="F180" s="254" t="s">
        <v>247</v>
      </c>
      <c r="G180" s="252"/>
      <c r="H180" s="255">
        <v>3</v>
      </c>
      <c r="I180" s="256"/>
      <c r="J180" s="252"/>
      <c r="K180" s="252"/>
      <c r="L180" s="257"/>
      <c r="M180" s="258"/>
      <c r="N180" s="259"/>
      <c r="O180" s="259"/>
      <c r="P180" s="259"/>
      <c r="Q180" s="259"/>
      <c r="R180" s="259"/>
      <c r="S180" s="259"/>
      <c r="T180" s="260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1" t="s">
        <v>221</v>
      </c>
      <c r="AU180" s="261" t="s">
        <v>137</v>
      </c>
      <c r="AV180" s="15" t="s">
        <v>143</v>
      </c>
      <c r="AW180" s="15" t="s">
        <v>4</v>
      </c>
      <c r="AX180" s="15" t="s">
        <v>78</v>
      </c>
      <c r="AY180" s="261" t="s">
        <v>125</v>
      </c>
    </row>
    <row r="181" s="2" customFormat="1" ht="16.5" customHeight="1">
      <c r="A181" s="40"/>
      <c r="B181" s="41"/>
      <c r="C181" s="262" t="s">
        <v>351</v>
      </c>
      <c r="D181" s="262" t="s">
        <v>277</v>
      </c>
      <c r="E181" s="263" t="s">
        <v>936</v>
      </c>
      <c r="F181" s="264" t="s">
        <v>937</v>
      </c>
      <c r="G181" s="265" t="s">
        <v>163</v>
      </c>
      <c r="H181" s="266">
        <v>3</v>
      </c>
      <c r="I181" s="267"/>
      <c r="J181" s="268">
        <f>ROUND(I181*H181,2)</f>
        <v>0</v>
      </c>
      <c r="K181" s="264" t="s">
        <v>829</v>
      </c>
      <c r="L181" s="269"/>
      <c r="M181" s="270" t="s">
        <v>19</v>
      </c>
      <c r="N181" s="271" t="s">
        <v>42</v>
      </c>
      <c r="O181" s="86"/>
      <c r="P181" s="215">
        <f>O181*H181</f>
        <v>0</v>
      </c>
      <c r="Q181" s="215">
        <v>0.0025500000000000002</v>
      </c>
      <c r="R181" s="215">
        <f>Q181*H181</f>
        <v>0.0076500000000000005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160</v>
      </c>
      <c r="AT181" s="217" t="s">
        <v>277</v>
      </c>
      <c r="AU181" s="217" t="s">
        <v>137</v>
      </c>
      <c r="AY181" s="19" t="s">
        <v>125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78</v>
      </c>
      <c r="BK181" s="218">
        <f>ROUND(I181*H181,2)</f>
        <v>0</v>
      </c>
      <c r="BL181" s="19" t="s">
        <v>143</v>
      </c>
      <c r="BM181" s="217" t="s">
        <v>938</v>
      </c>
    </row>
    <row r="182" s="13" customFormat="1">
      <c r="A182" s="13"/>
      <c r="B182" s="229"/>
      <c r="C182" s="230"/>
      <c r="D182" s="231" t="s">
        <v>221</v>
      </c>
      <c r="E182" s="232" t="s">
        <v>19</v>
      </c>
      <c r="F182" s="233" t="s">
        <v>137</v>
      </c>
      <c r="G182" s="230"/>
      <c r="H182" s="234">
        <v>3</v>
      </c>
      <c r="I182" s="235"/>
      <c r="J182" s="230"/>
      <c r="K182" s="230"/>
      <c r="L182" s="236"/>
      <c r="M182" s="237"/>
      <c r="N182" s="238"/>
      <c r="O182" s="238"/>
      <c r="P182" s="238"/>
      <c r="Q182" s="238"/>
      <c r="R182" s="238"/>
      <c r="S182" s="238"/>
      <c r="T182" s="23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0" t="s">
        <v>221</v>
      </c>
      <c r="AU182" s="240" t="s">
        <v>137</v>
      </c>
      <c r="AV182" s="13" t="s">
        <v>80</v>
      </c>
      <c r="AW182" s="13" t="s">
        <v>32</v>
      </c>
      <c r="AX182" s="13" t="s">
        <v>71</v>
      </c>
      <c r="AY182" s="240" t="s">
        <v>125</v>
      </c>
    </row>
    <row r="183" s="15" customFormat="1">
      <c r="A183" s="15"/>
      <c r="B183" s="251"/>
      <c r="C183" s="252"/>
      <c r="D183" s="231" t="s">
        <v>221</v>
      </c>
      <c r="E183" s="253" t="s">
        <v>19</v>
      </c>
      <c r="F183" s="254" t="s">
        <v>247</v>
      </c>
      <c r="G183" s="252"/>
      <c r="H183" s="255">
        <v>3</v>
      </c>
      <c r="I183" s="256"/>
      <c r="J183" s="252"/>
      <c r="K183" s="252"/>
      <c r="L183" s="257"/>
      <c r="M183" s="258"/>
      <c r="N183" s="259"/>
      <c r="O183" s="259"/>
      <c r="P183" s="259"/>
      <c r="Q183" s="259"/>
      <c r="R183" s="259"/>
      <c r="S183" s="259"/>
      <c r="T183" s="260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1" t="s">
        <v>221</v>
      </c>
      <c r="AU183" s="261" t="s">
        <v>137</v>
      </c>
      <c r="AV183" s="15" t="s">
        <v>143</v>
      </c>
      <c r="AW183" s="15" t="s">
        <v>4</v>
      </c>
      <c r="AX183" s="15" t="s">
        <v>78</v>
      </c>
      <c r="AY183" s="261" t="s">
        <v>125</v>
      </c>
    </row>
    <row r="184" s="2" customFormat="1" ht="16.5" customHeight="1">
      <c r="A184" s="40"/>
      <c r="B184" s="41"/>
      <c r="C184" s="206" t="s">
        <v>358</v>
      </c>
      <c r="D184" s="206" t="s">
        <v>128</v>
      </c>
      <c r="E184" s="207" t="s">
        <v>939</v>
      </c>
      <c r="F184" s="208" t="s">
        <v>940</v>
      </c>
      <c r="G184" s="209" t="s">
        <v>163</v>
      </c>
      <c r="H184" s="210">
        <v>3</v>
      </c>
      <c r="I184" s="211"/>
      <c r="J184" s="212">
        <f>ROUND(I184*H184,2)</f>
        <v>0</v>
      </c>
      <c r="K184" s="208" t="s">
        <v>829</v>
      </c>
      <c r="L184" s="46"/>
      <c r="M184" s="213" t="s">
        <v>19</v>
      </c>
      <c r="N184" s="214" t="s">
        <v>42</v>
      </c>
      <c r="O184" s="86"/>
      <c r="P184" s="215">
        <f>O184*H184</f>
        <v>0</v>
      </c>
      <c r="Q184" s="215">
        <v>0.00010000000000000001</v>
      </c>
      <c r="R184" s="215">
        <f>Q184*H184</f>
        <v>0.00030000000000000003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143</v>
      </c>
      <c r="AT184" s="217" t="s">
        <v>128</v>
      </c>
      <c r="AU184" s="217" t="s">
        <v>137</v>
      </c>
      <c r="AY184" s="19" t="s">
        <v>125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78</v>
      </c>
      <c r="BK184" s="218">
        <f>ROUND(I184*H184,2)</f>
        <v>0</v>
      </c>
      <c r="BL184" s="19" t="s">
        <v>143</v>
      </c>
      <c r="BM184" s="217" t="s">
        <v>941</v>
      </c>
    </row>
    <row r="185" s="2" customFormat="1">
      <c r="A185" s="40"/>
      <c r="B185" s="41"/>
      <c r="C185" s="42"/>
      <c r="D185" s="219" t="s">
        <v>185</v>
      </c>
      <c r="E185" s="42"/>
      <c r="F185" s="220" t="s">
        <v>942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185</v>
      </c>
      <c r="AU185" s="19" t="s">
        <v>137</v>
      </c>
    </row>
    <row r="186" s="14" customFormat="1">
      <c r="A186" s="14"/>
      <c r="B186" s="241"/>
      <c r="C186" s="242"/>
      <c r="D186" s="231" t="s">
        <v>221</v>
      </c>
      <c r="E186" s="243" t="s">
        <v>19</v>
      </c>
      <c r="F186" s="244" t="s">
        <v>943</v>
      </c>
      <c r="G186" s="242"/>
      <c r="H186" s="243" t="s">
        <v>19</v>
      </c>
      <c r="I186" s="245"/>
      <c r="J186" s="242"/>
      <c r="K186" s="242"/>
      <c r="L186" s="246"/>
      <c r="M186" s="247"/>
      <c r="N186" s="248"/>
      <c r="O186" s="248"/>
      <c r="P186" s="248"/>
      <c r="Q186" s="248"/>
      <c r="R186" s="248"/>
      <c r="S186" s="248"/>
      <c r="T186" s="24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0" t="s">
        <v>221</v>
      </c>
      <c r="AU186" s="250" t="s">
        <v>137</v>
      </c>
      <c r="AV186" s="14" t="s">
        <v>78</v>
      </c>
      <c r="AW186" s="14" t="s">
        <v>32</v>
      </c>
      <c r="AX186" s="14" t="s">
        <v>71</v>
      </c>
      <c r="AY186" s="250" t="s">
        <v>125</v>
      </c>
    </row>
    <row r="187" s="13" customFormat="1">
      <c r="A187" s="13"/>
      <c r="B187" s="229"/>
      <c r="C187" s="230"/>
      <c r="D187" s="231" t="s">
        <v>221</v>
      </c>
      <c r="E187" s="232" t="s">
        <v>19</v>
      </c>
      <c r="F187" s="233" t="s">
        <v>80</v>
      </c>
      <c r="G187" s="230"/>
      <c r="H187" s="234">
        <v>2</v>
      </c>
      <c r="I187" s="235"/>
      <c r="J187" s="230"/>
      <c r="K187" s="230"/>
      <c r="L187" s="236"/>
      <c r="M187" s="237"/>
      <c r="N187" s="238"/>
      <c r="O187" s="238"/>
      <c r="P187" s="238"/>
      <c r="Q187" s="238"/>
      <c r="R187" s="238"/>
      <c r="S187" s="238"/>
      <c r="T187" s="23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0" t="s">
        <v>221</v>
      </c>
      <c r="AU187" s="240" t="s">
        <v>137</v>
      </c>
      <c r="AV187" s="13" t="s">
        <v>80</v>
      </c>
      <c r="AW187" s="13" t="s">
        <v>32</v>
      </c>
      <c r="AX187" s="13" t="s">
        <v>71</v>
      </c>
      <c r="AY187" s="240" t="s">
        <v>125</v>
      </c>
    </row>
    <row r="188" s="14" customFormat="1">
      <c r="A188" s="14"/>
      <c r="B188" s="241"/>
      <c r="C188" s="242"/>
      <c r="D188" s="231" t="s">
        <v>221</v>
      </c>
      <c r="E188" s="243" t="s">
        <v>19</v>
      </c>
      <c r="F188" s="244" t="s">
        <v>944</v>
      </c>
      <c r="G188" s="242"/>
      <c r="H188" s="243" t="s">
        <v>19</v>
      </c>
      <c r="I188" s="245"/>
      <c r="J188" s="242"/>
      <c r="K188" s="242"/>
      <c r="L188" s="246"/>
      <c r="M188" s="247"/>
      <c r="N188" s="248"/>
      <c r="O188" s="248"/>
      <c r="P188" s="248"/>
      <c r="Q188" s="248"/>
      <c r="R188" s="248"/>
      <c r="S188" s="248"/>
      <c r="T188" s="24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0" t="s">
        <v>221</v>
      </c>
      <c r="AU188" s="250" t="s">
        <v>137</v>
      </c>
      <c r="AV188" s="14" t="s">
        <v>78</v>
      </c>
      <c r="AW188" s="14" t="s">
        <v>32</v>
      </c>
      <c r="AX188" s="14" t="s">
        <v>71</v>
      </c>
      <c r="AY188" s="250" t="s">
        <v>125</v>
      </c>
    </row>
    <row r="189" s="13" customFormat="1">
      <c r="A189" s="13"/>
      <c r="B189" s="229"/>
      <c r="C189" s="230"/>
      <c r="D189" s="231" t="s">
        <v>221</v>
      </c>
      <c r="E189" s="232" t="s">
        <v>19</v>
      </c>
      <c r="F189" s="233" t="s">
        <v>78</v>
      </c>
      <c r="G189" s="230"/>
      <c r="H189" s="234">
        <v>1</v>
      </c>
      <c r="I189" s="235"/>
      <c r="J189" s="230"/>
      <c r="K189" s="230"/>
      <c r="L189" s="236"/>
      <c r="M189" s="237"/>
      <c r="N189" s="238"/>
      <c r="O189" s="238"/>
      <c r="P189" s="238"/>
      <c r="Q189" s="238"/>
      <c r="R189" s="238"/>
      <c r="S189" s="238"/>
      <c r="T189" s="23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0" t="s">
        <v>221</v>
      </c>
      <c r="AU189" s="240" t="s">
        <v>137</v>
      </c>
      <c r="AV189" s="13" t="s">
        <v>80</v>
      </c>
      <c r="AW189" s="13" t="s">
        <v>32</v>
      </c>
      <c r="AX189" s="13" t="s">
        <v>71</v>
      </c>
      <c r="AY189" s="240" t="s">
        <v>125</v>
      </c>
    </row>
    <row r="190" s="15" customFormat="1">
      <c r="A190" s="15"/>
      <c r="B190" s="251"/>
      <c r="C190" s="252"/>
      <c r="D190" s="231" t="s">
        <v>221</v>
      </c>
      <c r="E190" s="253" t="s">
        <v>19</v>
      </c>
      <c r="F190" s="254" t="s">
        <v>247</v>
      </c>
      <c r="G190" s="252"/>
      <c r="H190" s="255">
        <v>3</v>
      </c>
      <c r="I190" s="256"/>
      <c r="J190" s="252"/>
      <c r="K190" s="252"/>
      <c r="L190" s="257"/>
      <c r="M190" s="258"/>
      <c r="N190" s="259"/>
      <c r="O190" s="259"/>
      <c r="P190" s="259"/>
      <c r="Q190" s="259"/>
      <c r="R190" s="259"/>
      <c r="S190" s="259"/>
      <c r="T190" s="260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1" t="s">
        <v>221</v>
      </c>
      <c r="AU190" s="261" t="s">
        <v>137</v>
      </c>
      <c r="AV190" s="15" t="s">
        <v>143</v>
      </c>
      <c r="AW190" s="15" t="s">
        <v>32</v>
      </c>
      <c r="AX190" s="15" t="s">
        <v>78</v>
      </c>
      <c r="AY190" s="261" t="s">
        <v>125</v>
      </c>
    </row>
    <row r="191" s="2" customFormat="1" ht="16.5" customHeight="1">
      <c r="A191" s="40"/>
      <c r="B191" s="41"/>
      <c r="C191" s="262" t="s">
        <v>363</v>
      </c>
      <c r="D191" s="262" t="s">
        <v>277</v>
      </c>
      <c r="E191" s="263" t="s">
        <v>945</v>
      </c>
      <c r="F191" s="264" t="s">
        <v>946</v>
      </c>
      <c r="G191" s="265" t="s">
        <v>163</v>
      </c>
      <c r="H191" s="266">
        <v>3</v>
      </c>
      <c r="I191" s="267"/>
      <c r="J191" s="268">
        <f>ROUND(I191*H191,2)</f>
        <v>0</v>
      </c>
      <c r="K191" s="264" t="s">
        <v>829</v>
      </c>
      <c r="L191" s="269"/>
      <c r="M191" s="270" t="s">
        <v>19</v>
      </c>
      <c r="N191" s="271" t="s">
        <v>42</v>
      </c>
      <c r="O191" s="86"/>
      <c r="P191" s="215">
        <f>O191*H191</f>
        <v>0</v>
      </c>
      <c r="Q191" s="215">
        <v>0.0041999999999999997</v>
      </c>
      <c r="R191" s="215">
        <f>Q191*H191</f>
        <v>0.0126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160</v>
      </c>
      <c r="AT191" s="217" t="s">
        <v>277</v>
      </c>
      <c r="AU191" s="217" t="s">
        <v>137</v>
      </c>
      <c r="AY191" s="19" t="s">
        <v>125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78</v>
      </c>
      <c r="BK191" s="218">
        <f>ROUND(I191*H191,2)</f>
        <v>0</v>
      </c>
      <c r="BL191" s="19" t="s">
        <v>143</v>
      </c>
      <c r="BM191" s="217" t="s">
        <v>947</v>
      </c>
    </row>
    <row r="192" s="13" customFormat="1">
      <c r="A192" s="13"/>
      <c r="B192" s="229"/>
      <c r="C192" s="230"/>
      <c r="D192" s="231" t="s">
        <v>221</v>
      </c>
      <c r="E192" s="232" t="s">
        <v>19</v>
      </c>
      <c r="F192" s="233" t="s">
        <v>948</v>
      </c>
      <c r="G192" s="230"/>
      <c r="H192" s="234">
        <v>3</v>
      </c>
      <c r="I192" s="235"/>
      <c r="J192" s="230"/>
      <c r="K192" s="230"/>
      <c r="L192" s="236"/>
      <c r="M192" s="237"/>
      <c r="N192" s="238"/>
      <c r="O192" s="238"/>
      <c r="P192" s="238"/>
      <c r="Q192" s="238"/>
      <c r="R192" s="238"/>
      <c r="S192" s="238"/>
      <c r="T192" s="23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0" t="s">
        <v>221</v>
      </c>
      <c r="AU192" s="240" t="s">
        <v>137</v>
      </c>
      <c r="AV192" s="13" t="s">
        <v>80</v>
      </c>
      <c r="AW192" s="13" t="s">
        <v>32</v>
      </c>
      <c r="AX192" s="13" t="s">
        <v>71</v>
      </c>
      <c r="AY192" s="240" t="s">
        <v>125</v>
      </c>
    </row>
    <row r="193" s="15" customFormat="1">
      <c r="A193" s="15"/>
      <c r="B193" s="251"/>
      <c r="C193" s="252"/>
      <c r="D193" s="231" t="s">
        <v>221</v>
      </c>
      <c r="E193" s="253" t="s">
        <v>19</v>
      </c>
      <c r="F193" s="254" t="s">
        <v>247</v>
      </c>
      <c r="G193" s="252"/>
      <c r="H193" s="255">
        <v>3</v>
      </c>
      <c r="I193" s="256"/>
      <c r="J193" s="252"/>
      <c r="K193" s="252"/>
      <c r="L193" s="257"/>
      <c r="M193" s="258"/>
      <c r="N193" s="259"/>
      <c r="O193" s="259"/>
      <c r="P193" s="259"/>
      <c r="Q193" s="259"/>
      <c r="R193" s="259"/>
      <c r="S193" s="259"/>
      <c r="T193" s="260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1" t="s">
        <v>221</v>
      </c>
      <c r="AU193" s="261" t="s">
        <v>137</v>
      </c>
      <c r="AV193" s="15" t="s">
        <v>143</v>
      </c>
      <c r="AW193" s="15" t="s">
        <v>4</v>
      </c>
      <c r="AX193" s="15" t="s">
        <v>78</v>
      </c>
      <c r="AY193" s="261" t="s">
        <v>125</v>
      </c>
    </row>
    <row r="194" s="2" customFormat="1" ht="16.5" customHeight="1">
      <c r="A194" s="40"/>
      <c r="B194" s="41"/>
      <c r="C194" s="206" t="s">
        <v>368</v>
      </c>
      <c r="D194" s="206" t="s">
        <v>128</v>
      </c>
      <c r="E194" s="207" t="s">
        <v>949</v>
      </c>
      <c r="F194" s="208" t="s">
        <v>950</v>
      </c>
      <c r="G194" s="209" t="s">
        <v>163</v>
      </c>
      <c r="H194" s="210">
        <v>4</v>
      </c>
      <c r="I194" s="211"/>
      <c r="J194" s="212">
        <f>ROUND(I194*H194,2)</f>
        <v>0</v>
      </c>
      <c r="K194" s="208" t="s">
        <v>829</v>
      </c>
      <c r="L194" s="46"/>
      <c r="M194" s="213" t="s">
        <v>19</v>
      </c>
      <c r="N194" s="214" t="s">
        <v>42</v>
      </c>
      <c r="O194" s="86"/>
      <c r="P194" s="215">
        <f>O194*H194</f>
        <v>0</v>
      </c>
      <c r="Q194" s="215">
        <v>0.00010000000000000001</v>
      </c>
      <c r="R194" s="215">
        <f>Q194*H194</f>
        <v>0.00040000000000000002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143</v>
      </c>
      <c r="AT194" s="217" t="s">
        <v>128</v>
      </c>
      <c r="AU194" s="217" t="s">
        <v>137</v>
      </c>
      <c r="AY194" s="19" t="s">
        <v>125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78</v>
      </c>
      <c r="BK194" s="218">
        <f>ROUND(I194*H194,2)</f>
        <v>0</v>
      </c>
      <c r="BL194" s="19" t="s">
        <v>143</v>
      </c>
      <c r="BM194" s="217" t="s">
        <v>951</v>
      </c>
    </row>
    <row r="195" s="2" customFormat="1">
      <c r="A195" s="40"/>
      <c r="B195" s="41"/>
      <c r="C195" s="42"/>
      <c r="D195" s="219" t="s">
        <v>185</v>
      </c>
      <c r="E195" s="42"/>
      <c r="F195" s="220" t="s">
        <v>952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185</v>
      </c>
      <c r="AU195" s="19" t="s">
        <v>137</v>
      </c>
    </row>
    <row r="196" s="13" customFormat="1">
      <c r="A196" s="13"/>
      <c r="B196" s="229"/>
      <c r="C196" s="230"/>
      <c r="D196" s="231" t="s">
        <v>221</v>
      </c>
      <c r="E196" s="232" t="s">
        <v>19</v>
      </c>
      <c r="F196" s="233" t="s">
        <v>143</v>
      </c>
      <c r="G196" s="230"/>
      <c r="H196" s="234">
        <v>4</v>
      </c>
      <c r="I196" s="235"/>
      <c r="J196" s="230"/>
      <c r="K196" s="230"/>
      <c r="L196" s="236"/>
      <c r="M196" s="237"/>
      <c r="N196" s="238"/>
      <c r="O196" s="238"/>
      <c r="P196" s="238"/>
      <c r="Q196" s="238"/>
      <c r="R196" s="238"/>
      <c r="S196" s="238"/>
      <c r="T196" s="23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0" t="s">
        <v>221</v>
      </c>
      <c r="AU196" s="240" t="s">
        <v>137</v>
      </c>
      <c r="AV196" s="13" t="s">
        <v>80</v>
      </c>
      <c r="AW196" s="13" t="s">
        <v>32</v>
      </c>
      <c r="AX196" s="13" t="s">
        <v>71</v>
      </c>
      <c r="AY196" s="240" t="s">
        <v>125</v>
      </c>
    </row>
    <row r="197" s="15" customFormat="1">
      <c r="A197" s="15"/>
      <c r="B197" s="251"/>
      <c r="C197" s="252"/>
      <c r="D197" s="231" t="s">
        <v>221</v>
      </c>
      <c r="E197" s="253" t="s">
        <v>19</v>
      </c>
      <c r="F197" s="254" t="s">
        <v>247</v>
      </c>
      <c r="G197" s="252"/>
      <c r="H197" s="255">
        <v>4</v>
      </c>
      <c r="I197" s="256"/>
      <c r="J197" s="252"/>
      <c r="K197" s="252"/>
      <c r="L197" s="257"/>
      <c r="M197" s="258"/>
      <c r="N197" s="259"/>
      <c r="O197" s="259"/>
      <c r="P197" s="259"/>
      <c r="Q197" s="259"/>
      <c r="R197" s="259"/>
      <c r="S197" s="259"/>
      <c r="T197" s="26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1" t="s">
        <v>221</v>
      </c>
      <c r="AU197" s="261" t="s">
        <v>137</v>
      </c>
      <c r="AV197" s="15" t="s">
        <v>143</v>
      </c>
      <c r="AW197" s="15" t="s">
        <v>4</v>
      </c>
      <c r="AX197" s="15" t="s">
        <v>78</v>
      </c>
      <c r="AY197" s="261" t="s">
        <v>125</v>
      </c>
    </row>
    <row r="198" s="2" customFormat="1" ht="16.5" customHeight="1">
      <c r="A198" s="40"/>
      <c r="B198" s="41"/>
      <c r="C198" s="262" t="s">
        <v>373</v>
      </c>
      <c r="D198" s="262" t="s">
        <v>277</v>
      </c>
      <c r="E198" s="263" t="s">
        <v>953</v>
      </c>
      <c r="F198" s="264" t="s">
        <v>954</v>
      </c>
      <c r="G198" s="265" t="s">
        <v>163</v>
      </c>
      <c r="H198" s="266">
        <v>4</v>
      </c>
      <c r="I198" s="267"/>
      <c r="J198" s="268">
        <f>ROUND(I198*H198,2)</f>
        <v>0</v>
      </c>
      <c r="K198" s="264" t="s">
        <v>829</v>
      </c>
      <c r="L198" s="269"/>
      <c r="M198" s="270" t="s">
        <v>19</v>
      </c>
      <c r="N198" s="271" t="s">
        <v>42</v>
      </c>
      <c r="O198" s="86"/>
      <c r="P198" s="215">
        <f>O198*H198</f>
        <v>0</v>
      </c>
      <c r="Q198" s="215">
        <v>0.0067999999999999996</v>
      </c>
      <c r="R198" s="215">
        <f>Q198*H198</f>
        <v>0.027199999999999998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160</v>
      </c>
      <c r="AT198" s="217" t="s">
        <v>277</v>
      </c>
      <c r="AU198" s="217" t="s">
        <v>137</v>
      </c>
      <c r="AY198" s="19" t="s">
        <v>125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78</v>
      </c>
      <c r="BK198" s="218">
        <f>ROUND(I198*H198,2)</f>
        <v>0</v>
      </c>
      <c r="BL198" s="19" t="s">
        <v>143</v>
      </c>
      <c r="BM198" s="217" t="s">
        <v>955</v>
      </c>
    </row>
    <row r="199" s="2" customFormat="1" ht="24.15" customHeight="1">
      <c r="A199" s="40"/>
      <c r="B199" s="41"/>
      <c r="C199" s="206" t="s">
        <v>379</v>
      </c>
      <c r="D199" s="206" t="s">
        <v>128</v>
      </c>
      <c r="E199" s="207" t="s">
        <v>956</v>
      </c>
      <c r="F199" s="208" t="s">
        <v>957</v>
      </c>
      <c r="G199" s="209" t="s">
        <v>958</v>
      </c>
      <c r="H199" s="210">
        <v>2</v>
      </c>
      <c r="I199" s="211"/>
      <c r="J199" s="212">
        <f>ROUND(I199*H199,2)</f>
        <v>0</v>
      </c>
      <c r="K199" s="208" t="s">
        <v>19</v>
      </c>
      <c r="L199" s="46"/>
      <c r="M199" s="213" t="s">
        <v>19</v>
      </c>
      <c r="N199" s="214" t="s">
        <v>42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143</v>
      </c>
      <c r="AT199" s="217" t="s">
        <v>128</v>
      </c>
      <c r="AU199" s="217" t="s">
        <v>137</v>
      </c>
      <c r="AY199" s="19" t="s">
        <v>125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78</v>
      </c>
      <c r="BK199" s="218">
        <f>ROUND(I199*H199,2)</f>
        <v>0</v>
      </c>
      <c r="BL199" s="19" t="s">
        <v>143</v>
      </c>
      <c r="BM199" s="217" t="s">
        <v>959</v>
      </c>
    </row>
    <row r="200" s="14" customFormat="1">
      <c r="A200" s="14"/>
      <c r="B200" s="241"/>
      <c r="C200" s="242"/>
      <c r="D200" s="231" t="s">
        <v>221</v>
      </c>
      <c r="E200" s="243" t="s">
        <v>19</v>
      </c>
      <c r="F200" s="244" t="s">
        <v>960</v>
      </c>
      <c r="G200" s="242"/>
      <c r="H200" s="243" t="s">
        <v>19</v>
      </c>
      <c r="I200" s="245"/>
      <c r="J200" s="242"/>
      <c r="K200" s="242"/>
      <c r="L200" s="246"/>
      <c r="M200" s="247"/>
      <c r="N200" s="248"/>
      <c r="O200" s="248"/>
      <c r="P200" s="248"/>
      <c r="Q200" s="248"/>
      <c r="R200" s="248"/>
      <c r="S200" s="248"/>
      <c r="T200" s="24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0" t="s">
        <v>221</v>
      </c>
      <c r="AU200" s="250" t="s">
        <v>137</v>
      </c>
      <c r="AV200" s="14" t="s">
        <v>78</v>
      </c>
      <c r="AW200" s="14" t="s">
        <v>32</v>
      </c>
      <c r="AX200" s="14" t="s">
        <v>71</v>
      </c>
      <c r="AY200" s="250" t="s">
        <v>125</v>
      </c>
    </row>
    <row r="201" s="13" customFormat="1">
      <c r="A201" s="13"/>
      <c r="B201" s="229"/>
      <c r="C201" s="230"/>
      <c r="D201" s="231" t="s">
        <v>221</v>
      </c>
      <c r="E201" s="232" t="s">
        <v>19</v>
      </c>
      <c r="F201" s="233" t="s">
        <v>80</v>
      </c>
      <c r="G201" s="230"/>
      <c r="H201" s="234">
        <v>2</v>
      </c>
      <c r="I201" s="235"/>
      <c r="J201" s="230"/>
      <c r="K201" s="230"/>
      <c r="L201" s="236"/>
      <c r="M201" s="237"/>
      <c r="N201" s="238"/>
      <c r="O201" s="238"/>
      <c r="P201" s="238"/>
      <c r="Q201" s="238"/>
      <c r="R201" s="238"/>
      <c r="S201" s="238"/>
      <c r="T201" s="23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0" t="s">
        <v>221</v>
      </c>
      <c r="AU201" s="240" t="s">
        <v>137</v>
      </c>
      <c r="AV201" s="13" t="s">
        <v>80</v>
      </c>
      <c r="AW201" s="13" t="s">
        <v>32</v>
      </c>
      <c r="AX201" s="13" t="s">
        <v>71</v>
      </c>
      <c r="AY201" s="240" t="s">
        <v>125</v>
      </c>
    </row>
    <row r="202" s="15" customFormat="1">
      <c r="A202" s="15"/>
      <c r="B202" s="251"/>
      <c r="C202" s="252"/>
      <c r="D202" s="231" t="s">
        <v>221</v>
      </c>
      <c r="E202" s="253" t="s">
        <v>19</v>
      </c>
      <c r="F202" s="254" t="s">
        <v>247</v>
      </c>
      <c r="G202" s="252"/>
      <c r="H202" s="255">
        <v>2</v>
      </c>
      <c r="I202" s="256"/>
      <c r="J202" s="252"/>
      <c r="K202" s="252"/>
      <c r="L202" s="257"/>
      <c r="M202" s="258"/>
      <c r="N202" s="259"/>
      <c r="O202" s="259"/>
      <c r="P202" s="259"/>
      <c r="Q202" s="259"/>
      <c r="R202" s="259"/>
      <c r="S202" s="259"/>
      <c r="T202" s="260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1" t="s">
        <v>221</v>
      </c>
      <c r="AU202" s="261" t="s">
        <v>137</v>
      </c>
      <c r="AV202" s="15" t="s">
        <v>143</v>
      </c>
      <c r="AW202" s="15" t="s">
        <v>4</v>
      </c>
      <c r="AX202" s="15" t="s">
        <v>78</v>
      </c>
      <c r="AY202" s="261" t="s">
        <v>125</v>
      </c>
    </row>
    <row r="203" s="2" customFormat="1" ht="16.5" customHeight="1">
      <c r="A203" s="40"/>
      <c r="B203" s="41"/>
      <c r="C203" s="206" t="s">
        <v>384</v>
      </c>
      <c r="D203" s="206" t="s">
        <v>128</v>
      </c>
      <c r="E203" s="207" t="s">
        <v>961</v>
      </c>
      <c r="F203" s="208" t="s">
        <v>962</v>
      </c>
      <c r="G203" s="209" t="s">
        <v>163</v>
      </c>
      <c r="H203" s="210">
        <v>1</v>
      </c>
      <c r="I203" s="211"/>
      <c r="J203" s="212">
        <f>ROUND(I203*H203,2)</f>
        <v>0</v>
      </c>
      <c r="K203" s="208" t="s">
        <v>829</v>
      </c>
      <c r="L203" s="46"/>
      <c r="M203" s="213" t="s">
        <v>19</v>
      </c>
      <c r="N203" s="214" t="s">
        <v>42</v>
      </c>
      <c r="O203" s="86"/>
      <c r="P203" s="215">
        <f>O203*H203</f>
        <v>0</v>
      </c>
      <c r="Q203" s="215">
        <v>0.10833</v>
      </c>
      <c r="R203" s="215">
        <f>Q203*H203</f>
        <v>0.10833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143</v>
      </c>
      <c r="AT203" s="217" t="s">
        <v>128</v>
      </c>
      <c r="AU203" s="217" t="s">
        <v>137</v>
      </c>
      <c r="AY203" s="19" t="s">
        <v>125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78</v>
      </c>
      <c r="BK203" s="218">
        <f>ROUND(I203*H203,2)</f>
        <v>0</v>
      </c>
      <c r="BL203" s="19" t="s">
        <v>143</v>
      </c>
      <c r="BM203" s="217" t="s">
        <v>963</v>
      </c>
    </row>
    <row r="204" s="2" customFormat="1">
      <c r="A204" s="40"/>
      <c r="B204" s="41"/>
      <c r="C204" s="42"/>
      <c r="D204" s="219" t="s">
        <v>185</v>
      </c>
      <c r="E204" s="42"/>
      <c r="F204" s="220" t="s">
        <v>964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185</v>
      </c>
      <c r="AU204" s="19" t="s">
        <v>137</v>
      </c>
    </row>
    <row r="205" s="14" customFormat="1">
      <c r="A205" s="14"/>
      <c r="B205" s="241"/>
      <c r="C205" s="242"/>
      <c r="D205" s="231" t="s">
        <v>221</v>
      </c>
      <c r="E205" s="243" t="s">
        <v>19</v>
      </c>
      <c r="F205" s="244" t="s">
        <v>965</v>
      </c>
      <c r="G205" s="242"/>
      <c r="H205" s="243" t="s">
        <v>19</v>
      </c>
      <c r="I205" s="245"/>
      <c r="J205" s="242"/>
      <c r="K205" s="242"/>
      <c r="L205" s="246"/>
      <c r="M205" s="247"/>
      <c r="N205" s="248"/>
      <c r="O205" s="248"/>
      <c r="P205" s="248"/>
      <c r="Q205" s="248"/>
      <c r="R205" s="248"/>
      <c r="S205" s="248"/>
      <c r="T205" s="24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0" t="s">
        <v>221</v>
      </c>
      <c r="AU205" s="250" t="s">
        <v>137</v>
      </c>
      <c r="AV205" s="14" t="s">
        <v>78</v>
      </c>
      <c r="AW205" s="14" t="s">
        <v>32</v>
      </c>
      <c r="AX205" s="14" t="s">
        <v>71</v>
      </c>
      <c r="AY205" s="250" t="s">
        <v>125</v>
      </c>
    </row>
    <row r="206" s="13" customFormat="1">
      <c r="A206" s="13"/>
      <c r="B206" s="229"/>
      <c r="C206" s="230"/>
      <c r="D206" s="231" t="s">
        <v>221</v>
      </c>
      <c r="E206" s="232" t="s">
        <v>19</v>
      </c>
      <c r="F206" s="233" t="s">
        <v>78</v>
      </c>
      <c r="G206" s="230"/>
      <c r="H206" s="234">
        <v>1</v>
      </c>
      <c r="I206" s="235"/>
      <c r="J206" s="230"/>
      <c r="K206" s="230"/>
      <c r="L206" s="236"/>
      <c r="M206" s="237"/>
      <c r="N206" s="238"/>
      <c r="O206" s="238"/>
      <c r="P206" s="238"/>
      <c r="Q206" s="238"/>
      <c r="R206" s="238"/>
      <c r="S206" s="238"/>
      <c r="T206" s="23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0" t="s">
        <v>221</v>
      </c>
      <c r="AU206" s="240" t="s">
        <v>137</v>
      </c>
      <c r="AV206" s="13" t="s">
        <v>80</v>
      </c>
      <c r="AW206" s="13" t="s">
        <v>32</v>
      </c>
      <c r="AX206" s="13" t="s">
        <v>71</v>
      </c>
      <c r="AY206" s="240" t="s">
        <v>125</v>
      </c>
    </row>
    <row r="207" s="15" customFormat="1">
      <c r="A207" s="15"/>
      <c r="B207" s="251"/>
      <c r="C207" s="252"/>
      <c r="D207" s="231" t="s">
        <v>221</v>
      </c>
      <c r="E207" s="253" t="s">
        <v>19</v>
      </c>
      <c r="F207" s="254" t="s">
        <v>247</v>
      </c>
      <c r="G207" s="252"/>
      <c r="H207" s="255">
        <v>1</v>
      </c>
      <c r="I207" s="256"/>
      <c r="J207" s="252"/>
      <c r="K207" s="252"/>
      <c r="L207" s="257"/>
      <c r="M207" s="258"/>
      <c r="N207" s="259"/>
      <c r="O207" s="259"/>
      <c r="P207" s="259"/>
      <c r="Q207" s="259"/>
      <c r="R207" s="259"/>
      <c r="S207" s="259"/>
      <c r="T207" s="260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1" t="s">
        <v>221</v>
      </c>
      <c r="AU207" s="261" t="s">
        <v>137</v>
      </c>
      <c r="AV207" s="15" t="s">
        <v>143</v>
      </c>
      <c r="AW207" s="15" t="s">
        <v>32</v>
      </c>
      <c r="AX207" s="15" t="s">
        <v>78</v>
      </c>
      <c r="AY207" s="261" t="s">
        <v>125</v>
      </c>
    </row>
    <row r="208" s="2" customFormat="1" ht="16.5" customHeight="1">
      <c r="A208" s="40"/>
      <c r="B208" s="41"/>
      <c r="C208" s="206" t="s">
        <v>389</v>
      </c>
      <c r="D208" s="206" t="s">
        <v>128</v>
      </c>
      <c r="E208" s="207" t="s">
        <v>966</v>
      </c>
      <c r="F208" s="208" t="s">
        <v>967</v>
      </c>
      <c r="G208" s="209" t="s">
        <v>163</v>
      </c>
      <c r="H208" s="210">
        <v>1</v>
      </c>
      <c r="I208" s="211"/>
      <c r="J208" s="212">
        <f>ROUND(I208*H208,2)</f>
        <v>0</v>
      </c>
      <c r="K208" s="208" t="s">
        <v>829</v>
      </c>
      <c r="L208" s="46"/>
      <c r="M208" s="213" t="s">
        <v>19</v>
      </c>
      <c r="N208" s="214" t="s">
        <v>42</v>
      </c>
      <c r="O208" s="86"/>
      <c r="P208" s="215">
        <f>O208*H208</f>
        <v>0</v>
      </c>
      <c r="Q208" s="215">
        <v>0.012120000000000001</v>
      </c>
      <c r="R208" s="215">
        <f>Q208*H208</f>
        <v>0.012120000000000001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143</v>
      </c>
      <c r="AT208" s="217" t="s">
        <v>128</v>
      </c>
      <c r="AU208" s="217" t="s">
        <v>137</v>
      </c>
      <c r="AY208" s="19" t="s">
        <v>125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78</v>
      </c>
      <c r="BK208" s="218">
        <f>ROUND(I208*H208,2)</f>
        <v>0</v>
      </c>
      <c r="BL208" s="19" t="s">
        <v>143</v>
      </c>
      <c r="BM208" s="217" t="s">
        <v>968</v>
      </c>
    </row>
    <row r="209" s="2" customFormat="1">
      <c r="A209" s="40"/>
      <c r="B209" s="41"/>
      <c r="C209" s="42"/>
      <c r="D209" s="219" t="s">
        <v>185</v>
      </c>
      <c r="E209" s="42"/>
      <c r="F209" s="220" t="s">
        <v>969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185</v>
      </c>
      <c r="AU209" s="19" t="s">
        <v>137</v>
      </c>
    </row>
    <row r="210" s="14" customFormat="1">
      <c r="A210" s="14"/>
      <c r="B210" s="241"/>
      <c r="C210" s="242"/>
      <c r="D210" s="231" t="s">
        <v>221</v>
      </c>
      <c r="E210" s="243" t="s">
        <v>19</v>
      </c>
      <c r="F210" s="244" t="s">
        <v>965</v>
      </c>
      <c r="G210" s="242"/>
      <c r="H210" s="243" t="s">
        <v>19</v>
      </c>
      <c r="I210" s="245"/>
      <c r="J210" s="242"/>
      <c r="K210" s="242"/>
      <c r="L210" s="246"/>
      <c r="M210" s="247"/>
      <c r="N210" s="248"/>
      <c r="O210" s="248"/>
      <c r="P210" s="248"/>
      <c r="Q210" s="248"/>
      <c r="R210" s="248"/>
      <c r="S210" s="248"/>
      <c r="T210" s="24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0" t="s">
        <v>221</v>
      </c>
      <c r="AU210" s="250" t="s">
        <v>137</v>
      </c>
      <c r="AV210" s="14" t="s">
        <v>78</v>
      </c>
      <c r="AW210" s="14" t="s">
        <v>32</v>
      </c>
      <c r="AX210" s="14" t="s">
        <v>71</v>
      </c>
      <c r="AY210" s="250" t="s">
        <v>125</v>
      </c>
    </row>
    <row r="211" s="13" customFormat="1">
      <c r="A211" s="13"/>
      <c r="B211" s="229"/>
      <c r="C211" s="230"/>
      <c r="D211" s="231" t="s">
        <v>221</v>
      </c>
      <c r="E211" s="232" t="s">
        <v>19</v>
      </c>
      <c r="F211" s="233" t="s">
        <v>78</v>
      </c>
      <c r="G211" s="230"/>
      <c r="H211" s="234">
        <v>1</v>
      </c>
      <c r="I211" s="235"/>
      <c r="J211" s="230"/>
      <c r="K211" s="230"/>
      <c r="L211" s="236"/>
      <c r="M211" s="237"/>
      <c r="N211" s="238"/>
      <c r="O211" s="238"/>
      <c r="P211" s="238"/>
      <c r="Q211" s="238"/>
      <c r="R211" s="238"/>
      <c r="S211" s="238"/>
      <c r="T211" s="23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0" t="s">
        <v>221</v>
      </c>
      <c r="AU211" s="240" t="s">
        <v>137</v>
      </c>
      <c r="AV211" s="13" t="s">
        <v>80</v>
      </c>
      <c r="AW211" s="13" t="s">
        <v>32</v>
      </c>
      <c r="AX211" s="13" t="s">
        <v>71</v>
      </c>
      <c r="AY211" s="240" t="s">
        <v>125</v>
      </c>
    </row>
    <row r="212" s="15" customFormat="1">
      <c r="A212" s="15"/>
      <c r="B212" s="251"/>
      <c r="C212" s="252"/>
      <c r="D212" s="231" t="s">
        <v>221</v>
      </c>
      <c r="E212" s="253" t="s">
        <v>19</v>
      </c>
      <c r="F212" s="254" t="s">
        <v>247</v>
      </c>
      <c r="G212" s="252"/>
      <c r="H212" s="255">
        <v>1</v>
      </c>
      <c r="I212" s="256"/>
      <c r="J212" s="252"/>
      <c r="K212" s="252"/>
      <c r="L212" s="257"/>
      <c r="M212" s="258"/>
      <c r="N212" s="259"/>
      <c r="O212" s="259"/>
      <c r="P212" s="259"/>
      <c r="Q212" s="259"/>
      <c r="R212" s="259"/>
      <c r="S212" s="259"/>
      <c r="T212" s="260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1" t="s">
        <v>221</v>
      </c>
      <c r="AU212" s="261" t="s">
        <v>137</v>
      </c>
      <c r="AV212" s="15" t="s">
        <v>143</v>
      </c>
      <c r="AW212" s="15" t="s">
        <v>32</v>
      </c>
      <c r="AX212" s="15" t="s">
        <v>78</v>
      </c>
      <c r="AY212" s="261" t="s">
        <v>125</v>
      </c>
    </row>
    <row r="213" s="2" customFormat="1" ht="16.5" customHeight="1">
      <c r="A213" s="40"/>
      <c r="B213" s="41"/>
      <c r="C213" s="206" t="s">
        <v>394</v>
      </c>
      <c r="D213" s="206" t="s">
        <v>128</v>
      </c>
      <c r="E213" s="207" t="s">
        <v>970</v>
      </c>
      <c r="F213" s="208" t="s">
        <v>971</v>
      </c>
      <c r="G213" s="209" t="s">
        <v>163</v>
      </c>
      <c r="H213" s="210">
        <v>1</v>
      </c>
      <c r="I213" s="211"/>
      <c r="J213" s="212">
        <f>ROUND(I213*H213,2)</f>
        <v>0</v>
      </c>
      <c r="K213" s="208" t="s">
        <v>829</v>
      </c>
      <c r="L213" s="46"/>
      <c r="M213" s="213" t="s">
        <v>19</v>
      </c>
      <c r="N213" s="214" t="s">
        <v>42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143</v>
      </c>
      <c r="AT213" s="217" t="s">
        <v>128</v>
      </c>
      <c r="AU213" s="217" t="s">
        <v>137</v>
      </c>
      <c r="AY213" s="19" t="s">
        <v>125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78</v>
      </c>
      <c r="BK213" s="218">
        <f>ROUND(I213*H213,2)</f>
        <v>0</v>
      </c>
      <c r="BL213" s="19" t="s">
        <v>143</v>
      </c>
      <c r="BM213" s="217" t="s">
        <v>972</v>
      </c>
    </row>
    <row r="214" s="2" customFormat="1">
      <c r="A214" s="40"/>
      <c r="B214" s="41"/>
      <c r="C214" s="42"/>
      <c r="D214" s="219" t="s">
        <v>185</v>
      </c>
      <c r="E214" s="42"/>
      <c r="F214" s="220" t="s">
        <v>973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185</v>
      </c>
      <c r="AU214" s="19" t="s">
        <v>137</v>
      </c>
    </row>
    <row r="215" s="2" customFormat="1" ht="16.5" customHeight="1">
      <c r="A215" s="40"/>
      <c r="B215" s="41"/>
      <c r="C215" s="206" t="s">
        <v>399</v>
      </c>
      <c r="D215" s="206" t="s">
        <v>128</v>
      </c>
      <c r="E215" s="207" t="s">
        <v>974</v>
      </c>
      <c r="F215" s="208" t="s">
        <v>975</v>
      </c>
      <c r="G215" s="209" t="s">
        <v>163</v>
      </c>
      <c r="H215" s="210">
        <v>1</v>
      </c>
      <c r="I215" s="211"/>
      <c r="J215" s="212">
        <f>ROUND(I215*H215,2)</f>
        <v>0</v>
      </c>
      <c r="K215" s="208" t="s">
        <v>829</v>
      </c>
      <c r="L215" s="46"/>
      <c r="M215" s="213" t="s">
        <v>19</v>
      </c>
      <c r="N215" s="214" t="s">
        <v>42</v>
      </c>
      <c r="O215" s="86"/>
      <c r="P215" s="215">
        <f>O215*H215</f>
        <v>0</v>
      </c>
      <c r="Q215" s="215">
        <v>0.42115999999999998</v>
      </c>
      <c r="R215" s="215">
        <f>Q215*H215</f>
        <v>0.42115999999999998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143</v>
      </c>
      <c r="AT215" s="217" t="s">
        <v>128</v>
      </c>
      <c r="AU215" s="217" t="s">
        <v>137</v>
      </c>
      <c r="AY215" s="19" t="s">
        <v>125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78</v>
      </c>
      <c r="BK215" s="218">
        <f>ROUND(I215*H215,2)</f>
        <v>0</v>
      </c>
      <c r="BL215" s="19" t="s">
        <v>143</v>
      </c>
      <c r="BM215" s="217" t="s">
        <v>976</v>
      </c>
    </row>
    <row r="216" s="2" customFormat="1">
      <c r="A216" s="40"/>
      <c r="B216" s="41"/>
      <c r="C216" s="42"/>
      <c r="D216" s="219" t="s">
        <v>185</v>
      </c>
      <c r="E216" s="42"/>
      <c r="F216" s="220" t="s">
        <v>977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185</v>
      </c>
      <c r="AU216" s="19" t="s">
        <v>137</v>
      </c>
    </row>
    <row r="217" s="2" customFormat="1" ht="16.5" customHeight="1">
      <c r="A217" s="40"/>
      <c r="B217" s="41"/>
      <c r="C217" s="206" t="s">
        <v>404</v>
      </c>
      <c r="D217" s="206" t="s">
        <v>128</v>
      </c>
      <c r="E217" s="207" t="s">
        <v>978</v>
      </c>
      <c r="F217" s="208" t="s">
        <v>979</v>
      </c>
      <c r="G217" s="209" t="s">
        <v>163</v>
      </c>
      <c r="H217" s="210">
        <v>3</v>
      </c>
      <c r="I217" s="211"/>
      <c r="J217" s="212">
        <f>ROUND(I217*H217,2)</f>
        <v>0</v>
      </c>
      <c r="K217" s="208" t="s">
        <v>19</v>
      </c>
      <c r="L217" s="46"/>
      <c r="M217" s="213" t="s">
        <v>19</v>
      </c>
      <c r="N217" s="214" t="s">
        <v>42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143</v>
      </c>
      <c r="AT217" s="217" t="s">
        <v>128</v>
      </c>
      <c r="AU217" s="217" t="s">
        <v>137</v>
      </c>
      <c r="AY217" s="19" t="s">
        <v>125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78</v>
      </c>
      <c r="BK217" s="218">
        <f>ROUND(I217*H217,2)</f>
        <v>0</v>
      </c>
      <c r="BL217" s="19" t="s">
        <v>143</v>
      </c>
      <c r="BM217" s="217" t="s">
        <v>980</v>
      </c>
    </row>
    <row r="218" s="14" customFormat="1">
      <c r="A218" s="14"/>
      <c r="B218" s="241"/>
      <c r="C218" s="242"/>
      <c r="D218" s="231" t="s">
        <v>221</v>
      </c>
      <c r="E218" s="243" t="s">
        <v>19</v>
      </c>
      <c r="F218" s="244" t="s">
        <v>981</v>
      </c>
      <c r="G218" s="242"/>
      <c r="H218" s="243" t="s">
        <v>19</v>
      </c>
      <c r="I218" s="245"/>
      <c r="J218" s="242"/>
      <c r="K218" s="242"/>
      <c r="L218" s="246"/>
      <c r="M218" s="247"/>
      <c r="N218" s="248"/>
      <c r="O218" s="248"/>
      <c r="P218" s="248"/>
      <c r="Q218" s="248"/>
      <c r="R218" s="248"/>
      <c r="S218" s="248"/>
      <c r="T218" s="24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0" t="s">
        <v>221</v>
      </c>
      <c r="AU218" s="250" t="s">
        <v>137</v>
      </c>
      <c r="AV218" s="14" t="s">
        <v>78</v>
      </c>
      <c r="AW218" s="14" t="s">
        <v>32</v>
      </c>
      <c r="AX218" s="14" t="s">
        <v>71</v>
      </c>
      <c r="AY218" s="250" t="s">
        <v>125</v>
      </c>
    </row>
    <row r="219" s="13" customFormat="1">
      <c r="A219" s="13"/>
      <c r="B219" s="229"/>
      <c r="C219" s="230"/>
      <c r="D219" s="231" t="s">
        <v>221</v>
      </c>
      <c r="E219" s="232" t="s">
        <v>19</v>
      </c>
      <c r="F219" s="233" t="s">
        <v>137</v>
      </c>
      <c r="G219" s="230"/>
      <c r="H219" s="234">
        <v>3</v>
      </c>
      <c r="I219" s="235"/>
      <c r="J219" s="230"/>
      <c r="K219" s="230"/>
      <c r="L219" s="236"/>
      <c r="M219" s="237"/>
      <c r="N219" s="238"/>
      <c r="O219" s="238"/>
      <c r="P219" s="238"/>
      <c r="Q219" s="238"/>
      <c r="R219" s="238"/>
      <c r="S219" s="238"/>
      <c r="T219" s="23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0" t="s">
        <v>221</v>
      </c>
      <c r="AU219" s="240" t="s">
        <v>137</v>
      </c>
      <c r="AV219" s="13" t="s">
        <v>80</v>
      </c>
      <c r="AW219" s="13" t="s">
        <v>32</v>
      </c>
      <c r="AX219" s="13" t="s">
        <v>71</v>
      </c>
      <c r="AY219" s="240" t="s">
        <v>125</v>
      </c>
    </row>
    <row r="220" s="15" customFormat="1">
      <c r="A220" s="15"/>
      <c r="B220" s="251"/>
      <c r="C220" s="252"/>
      <c r="D220" s="231" t="s">
        <v>221</v>
      </c>
      <c r="E220" s="253" t="s">
        <v>19</v>
      </c>
      <c r="F220" s="254" t="s">
        <v>247</v>
      </c>
      <c r="G220" s="252"/>
      <c r="H220" s="255">
        <v>3</v>
      </c>
      <c r="I220" s="256"/>
      <c r="J220" s="252"/>
      <c r="K220" s="252"/>
      <c r="L220" s="257"/>
      <c r="M220" s="258"/>
      <c r="N220" s="259"/>
      <c r="O220" s="259"/>
      <c r="P220" s="259"/>
      <c r="Q220" s="259"/>
      <c r="R220" s="259"/>
      <c r="S220" s="259"/>
      <c r="T220" s="260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1" t="s">
        <v>221</v>
      </c>
      <c r="AU220" s="261" t="s">
        <v>137</v>
      </c>
      <c r="AV220" s="15" t="s">
        <v>143</v>
      </c>
      <c r="AW220" s="15" t="s">
        <v>32</v>
      </c>
      <c r="AX220" s="15" t="s">
        <v>78</v>
      </c>
      <c r="AY220" s="261" t="s">
        <v>125</v>
      </c>
    </row>
    <row r="221" s="2" customFormat="1" ht="21.75" customHeight="1">
      <c r="A221" s="40"/>
      <c r="B221" s="41"/>
      <c r="C221" s="206" t="s">
        <v>408</v>
      </c>
      <c r="D221" s="206" t="s">
        <v>128</v>
      </c>
      <c r="E221" s="207" t="s">
        <v>982</v>
      </c>
      <c r="F221" s="208" t="s">
        <v>983</v>
      </c>
      <c r="G221" s="209" t="s">
        <v>163</v>
      </c>
      <c r="H221" s="210">
        <v>3</v>
      </c>
      <c r="I221" s="211"/>
      <c r="J221" s="212">
        <f>ROUND(I221*H221,2)</f>
        <v>0</v>
      </c>
      <c r="K221" s="208" t="s">
        <v>19</v>
      </c>
      <c r="L221" s="46"/>
      <c r="M221" s="213" t="s">
        <v>19</v>
      </c>
      <c r="N221" s="214" t="s">
        <v>42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143</v>
      </c>
      <c r="AT221" s="217" t="s">
        <v>128</v>
      </c>
      <c r="AU221" s="217" t="s">
        <v>137</v>
      </c>
      <c r="AY221" s="19" t="s">
        <v>125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78</v>
      </c>
      <c r="BK221" s="218">
        <f>ROUND(I221*H221,2)</f>
        <v>0</v>
      </c>
      <c r="BL221" s="19" t="s">
        <v>143</v>
      </c>
      <c r="BM221" s="217" t="s">
        <v>984</v>
      </c>
    </row>
    <row r="222" s="2" customFormat="1" ht="16.5" customHeight="1">
      <c r="A222" s="40"/>
      <c r="B222" s="41"/>
      <c r="C222" s="206" t="s">
        <v>414</v>
      </c>
      <c r="D222" s="206" t="s">
        <v>128</v>
      </c>
      <c r="E222" s="207" t="s">
        <v>985</v>
      </c>
      <c r="F222" s="208" t="s">
        <v>986</v>
      </c>
      <c r="G222" s="209" t="s">
        <v>234</v>
      </c>
      <c r="H222" s="210">
        <v>0.080000000000000002</v>
      </c>
      <c r="I222" s="211"/>
      <c r="J222" s="212">
        <f>ROUND(I222*H222,2)</f>
        <v>0</v>
      </c>
      <c r="K222" s="208" t="s">
        <v>829</v>
      </c>
      <c r="L222" s="46"/>
      <c r="M222" s="213" t="s">
        <v>19</v>
      </c>
      <c r="N222" s="214" t="s">
        <v>42</v>
      </c>
      <c r="O222" s="86"/>
      <c r="P222" s="215">
        <f>O222*H222</f>
        <v>0</v>
      </c>
      <c r="Q222" s="215">
        <v>2.5018699999999998</v>
      </c>
      <c r="R222" s="215">
        <f>Q222*H222</f>
        <v>0.20014959999999998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143</v>
      </c>
      <c r="AT222" s="217" t="s">
        <v>128</v>
      </c>
      <c r="AU222" s="217" t="s">
        <v>137</v>
      </c>
      <c r="AY222" s="19" t="s">
        <v>125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78</v>
      </c>
      <c r="BK222" s="218">
        <f>ROUND(I222*H222,2)</f>
        <v>0</v>
      </c>
      <c r="BL222" s="19" t="s">
        <v>143</v>
      </c>
      <c r="BM222" s="217" t="s">
        <v>987</v>
      </c>
    </row>
    <row r="223" s="2" customFormat="1">
      <c r="A223" s="40"/>
      <c r="B223" s="41"/>
      <c r="C223" s="42"/>
      <c r="D223" s="219" t="s">
        <v>185</v>
      </c>
      <c r="E223" s="42"/>
      <c r="F223" s="220" t="s">
        <v>988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185</v>
      </c>
      <c r="AU223" s="19" t="s">
        <v>137</v>
      </c>
    </row>
    <row r="224" s="2" customFormat="1" ht="16.5" customHeight="1">
      <c r="A224" s="40"/>
      <c r="B224" s="41"/>
      <c r="C224" s="206" t="s">
        <v>421</v>
      </c>
      <c r="D224" s="206" t="s">
        <v>128</v>
      </c>
      <c r="E224" s="207" t="s">
        <v>989</v>
      </c>
      <c r="F224" s="208" t="s">
        <v>990</v>
      </c>
      <c r="G224" s="209" t="s">
        <v>214</v>
      </c>
      <c r="H224" s="210">
        <v>1</v>
      </c>
      <c r="I224" s="211"/>
      <c r="J224" s="212">
        <f>ROUND(I224*H224,2)</f>
        <v>0</v>
      </c>
      <c r="K224" s="208" t="s">
        <v>829</v>
      </c>
      <c r="L224" s="46"/>
      <c r="M224" s="213" t="s">
        <v>19</v>
      </c>
      <c r="N224" s="214" t="s">
        <v>42</v>
      </c>
      <c r="O224" s="86"/>
      <c r="P224" s="215">
        <f>O224*H224</f>
        <v>0</v>
      </c>
      <c r="Q224" s="215">
        <v>0.0045999999999999999</v>
      </c>
      <c r="R224" s="215">
        <f>Q224*H224</f>
        <v>0.0045999999999999999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143</v>
      </c>
      <c r="AT224" s="217" t="s">
        <v>128</v>
      </c>
      <c r="AU224" s="217" t="s">
        <v>137</v>
      </c>
      <c r="AY224" s="19" t="s">
        <v>125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78</v>
      </c>
      <c r="BK224" s="218">
        <f>ROUND(I224*H224,2)</f>
        <v>0</v>
      </c>
      <c r="BL224" s="19" t="s">
        <v>143</v>
      </c>
      <c r="BM224" s="217" t="s">
        <v>991</v>
      </c>
    </row>
    <row r="225" s="2" customFormat="1">
      <c r="A225" s="40"/>
      <c r="B225" s="41"/>
      <c r="C225" s="42"/>
      <c r="D225" s="219" t="s">
        <v>185</v>
      </c>
      <c r="E225" s="42"/>
      <c r="F225" s="220" t="s">
        <v>992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185</v>
      </c>
      <c r="AU225" s="19" t="s">
        <v>137</v>
      </c>
    </row>
    <row r="226" s="13" customFormat="1">
      <c r="A226" s="13"/>
      <c r="B226" s="229"/>
      <c r="C226" s="230"/>
      <c r="D226" s="231" t="s">
        <v>221</v>
      </c>
      <c r="E226" s="232" t="s">
        <v>19</v>
      </c>
      <c r="F226" s="233" t="s">
        <v>993</v>
      </c>
      <c r="G226" s="230"/>
      <c r="H226" s="234">
        <v>1</v>
      </c>
      <c r="I226" s="235"/>
      <c r="J226" s="230"/>
      <c r="K226" s="230"/>
      <c r="L226" s="236"/>
      <c r="M226" s="237"/>
      <c r="N226" s="238"/>
      <c r="O226" s="238"/>
      <c r="P226" s="238"/>
      <c r="Q226" s="238"/>
      <c r="R226" s="238"/>
      <c r="S226" s="238"/>
      <c r="T226" s="23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0" t="s">
        <v>221</v>
      </c>
      <c r="AU226" s="240" t="s">
        <v>137</v>
      </c>
      <c r="AV226" s="13" t="s">
        <v>80</v>
      </c>
      <c r="AW226" s="13" t="s">
        <v>32</v>
      </c>
      <c r="AX226" s="13" t="s">
        <v>71</v>
      </c>
      <c r="AY226" s="240" t="s">
        <v>125</v>
      </c>
    </row>
    <row r="227" s="15" customFormat="1">
      <c r="A227" s="15"/>
      <c r="B227" s="251"/>
      <c r="C227" s="252"/>
      <c r="D227" s="231" t="s">
        <v>221</v>
      </c>
      <c r="E227" s="253" t="s">
        <v>19</v>
      </c>
      <c r="F227" s="254" t="s">
        <v>247</v>
      </c>
      <c r="G227" s="252"/>
      <c r="H227" s="255">
        <v>1</v>
      </c>
      <c r="I227" s="256"/>
      <c r="J227" s="252"/>
      <c r="K227" s="252"/>
      <c r="L227" s="257"/>
      <c r="M227" s="258"/>
      <c r="N227" s="259"/>
      <c r="O227" s="259"/>
      <c r="P227" s="259"/>
      <c r="Q227" s="259"/>
      <c r="R227" s="259"/>
      <c r="S227" s="259"/>
      <c r="T227" s="260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1" t="s">
        <v>221</v>
      </c>
      <c r="AU227" s="261" t="s">
        <v>137</v>
      </c>
      <c r="AV227" s="15" t="s">
        <v>143</v>
      </c>
      <c r="AW227" s="15" t="s">
        <v>4</v>
      </c>
      <c r="AX227" s="15" t="s">
        <v>78</v>
      </c>
      <c r="AY227" s="261" t="s">
        <v>125</v>
      </c>
    </row>
    <row r="228" s="2" customFormat="1" ht="16.5" customHeight="1">
      <c r="A228" s="40"/>
      <c r="B228" s="41"/>
      <c r="C228" s="206" t="s">
        <v>426</v>
      </c>
      <c r="D228" s="206" t="s">
        <v>128</v>
      </c>
      <c r="E228" s="207" t="s">
        <v>994</v>
      </c>
      <c r="F228" s="208" t="s">
        <v>995</v>
      </c>
      <c r="G228" s="209" t="s">
        <v>214</v>
      </c>
      <c r="H228" s="210">
        <v>1</v>
      </c>
      <c r="I228" s="211"/>
      <c r="J228" s="212">
        <f>ROUND(I228*H228,2)</f>
        <v>0</v>
      </c>
      <c r="K228" s="208" t="s">
        <v>829</v>
      </c>
      <c r="L228" s="46"/>
      <c r="M228" s="213" t="s">
        <v>19</v>
      </c>
      <c r="N228" s="214" t="s">
        <v>42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143</v>
      </c>
      <c r="AT228" s="217" t="s">
        <v>128</v>
      </c>
      <c r="AU228" s="217" t="s">
        <v>137</v>
      </c>
      <c r="AY228" s="19" t="s">
        <v>125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78</v>
      </c>
      <c r="BK228" s="218">
        <f>ROUND(I228*H228,2)</f>
        <v>0</v>
      </c>
      <c r="BL228" s="19" t="s">
        <v>143</v>
      </c>
      <c r="BM228" s="217" t="s">
        <v>996</v>
      </c>
    </row>
    <row r="229" s="2" customFormat="1">
      <c r="A229" s="40"/>
      <c r="B229" s="41"/>
      <c r="C229" s="42"/>
      <c r="D229" s="219" t="s">
        <v>185</v>
      </c>
      <c r="E229" s="42"/>
      <c r="F229" s="220" t="s">
        <v>997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185</v>
      </c>
      <c r="AU229" s="19" t="s">
        <v>137</v>
      </c>
    </row>
    <row r="230" s="2" customFormat="1" ht="24.15" customHeight="1">
      <c r="A230" s="40"/>
      <c r="B230" s="41"/>
      <c r="C230" s="206" t="s">
        <v>431</v>
      </c>
      <c r="D230" s="206" t="s">
        <v>128</v>
      </c>
      <c r="E230" s="207" t="s">
        <v>998</v>
      </c>
      <c r="F230" s="208" t="s">
        <v>999</v>
      </c>
      <c r="G230" s="209" t="s">
        <v>277</v>
      </c>
      <c r="H230" s="210">
        <v>26.399999999999999</v>
      </c>
      <c r="I230" s="211"/>
      <c r="J230" s="212">
        <f>ROUND(I230*H230,2)</f>
        <v>0</v>
      </c>
      <c r="K230" s="208" t="s">
        <v>19</v>
      </c>
      <c r="L230" s="46"/>
      <c r="M230" s="213" t="s">
        <v>19</v>
      </c>
      <c r="N230" s="214" t="s">
        <v>42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143</v>
      </c>
      <c r="AT230" s="217" t="s">
        <v>128</v>
      </c>
      <c r="AU230" s="217" t="s">
        <v>137</v>
      </c>
      <c r="AY230" s="19" t="s">
        <v>125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78</v>
      </c>
      <c r="BK230" s="218">
        <f>ROUND(I230*H230,2)</f>
        <v>0</v>
      </c>
      <c r="BL230" s="19" t="s">
        <v>143</v>
      </c>
      <c r="BM230" s="217" t="s">
        <v>1000</v>
      </c>
    </row>
    <row r="231" s="2" customFormat="1" ht="16.5" customHeight="1">
      <c r="A231" s="40"/>
      <c r="B231" s="41"/>
      <c r="C231" s="206" t="s">
        <v>436</v>
      </c>
      <c r="D231" s="206" t="s">
        <v>128</v>
      </c>
      <c r="E231" s="207" t="s">
        <v>1001</v>
      </c>
      <c r="F231" s="208" t="s">
        <v>1002</v>
      </c>
      <c r="G231" s="209" t="s">
        <v>225</v>
      </c>
      <c r="H231" s="210">
        <v>0.80000000000000004</v>
      </c>
      <c r="I231" s="211"/>
      <c r="J231" s="212">
        <f>ROUND(I231*H231,2)</f>
        <v>0</v>
      </c>
      <c r="K231" s="208" t="s">
        <v>19</v>
      </c>
      <c r="L231" s="46"/>
      <c r="M231" s="213" t="s">
        <v>19</v>
      </c>
      <c r="N231" s="214" t="s">
        <v>42</v>
      </c>
      <c r="O231" s="86"/>
      <c r="P231" s="215">
        <f>O231*H231</f>
        <v>0</v>
      </c>
      <c r="Q231" s="215">
        <v>0.0061999999999999998</v>
      </c>
      <c r="R231" s="215">
        <f>Q231*H231</f>
        <v>0.00496</v>
      </c>
      <c r="S231" s="215">
        <v>0.34999999999999998</v>
      </c>
      <c r="T231" s="216">
        <f>S231*H231</f>
        <v>0.27999999999999997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143</v>
      </c>
      <c r="AT231" s="217" t="s">
        <v>128</v>
      </c>
      <c r="AU231" s="217" t="s">
        <v>137</v>
      </c>
      <c r="AY231" s="19" t="s">
        <v>125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78</v>
      </c>
      <c r="BK231" s="218">
        <f>ROUND(I231*H231,2)</f>
        <v>0</v>
      </c>
      <c r="BL231" s="19" t="s">
        <v>143</v>
      </c>
      <c r="BM231" s="217" t="s">
        <v>1003</v>
      </c>
    </row>
    <row r="232" s="14" customFormat="1">
      <c r="A232" s="14"/>
      <c r="B232" s="241"/>
      <c r="C232" s="242"/>
      <c r="D232" s="231" t="s">
        <v>221</v>
      </c>
      <c r="E232" s="243" t="s">
        <v>19</v>
      </c>
      <c r="F232" s="244" t="s">
        <v>1004</v>
      </c>
      <c r="G232" s="242"/>
      <c r="H232" s="243" t="s">
        <v>19</v>
      </c>
      <c r="I232" s="245"/>
      <c r="J232" s="242"/>
      <c r="K232" s="242"/>
      <c r="L232" s="246"/>
      <c r="M232" s="247"/>
      <c r="N232" s="248"/>
      <c r="O232" s="248"/>
      <c r="P232" s="248"/>
      <c r="Q232" s="248"/>
      <c r="R232" s="248"/>
      <c r="S232" s="248"/>
      <c r="T232" s="24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0" t="s">
        <v>221</v>
      </c>
      <c r="AU232" s="250" t="s">
        <v>137</v>
      </c>
      <c r="AV232" s="14" t="s">
        <v>78</v>
      </c>
      <c r="AW232" s="14" t="s">
        <v>32</v>
      </c>
      <c r="AX232" s="14" t="s">
        <v>71</v>
      </c>
      <c r="AY232" s="250" t="s">
        <v>125</v>
      </c>
    </row>
    <row r="233" s="14" customFormat="1">
      <c r="A233" s="14"/>
      <c r="B233" s="241"/>
      <c r="C233" s="242"/>
      <c r="D233" s="231" t="s">
        <v>221</v>
      </c>
      <c r="E233" s="243" t="s">
        <v>19</v>
      </c>
      <c r="F233" s="244" t="s">
        <v>1005</v>
      </c>
      <c r="G233" s="242"/>
      <c r="H233" s="243" t="s">
        <v>19</v>
      </c>
      <c r="I233" s="245"/>
      <c r="J233" s="242"/>
      <c r="K233" s="242"/>
      <c r="L233" s="246"/>
      <c r="M233" s="247"/>
      <c r="N233" s="248"/>
      <c r="O233" s="248"/>
      <c r="P233" s="248"/>
      <c r="Q233" s="248"/>
      <c r="R233" s="248"/>
      <c r="S233" s="248"/>
      <c r="T233" s="24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0" t="s">
        <v>221</v>
      </c>
      <c r="AU233" s="250" t="s">
        <v>137</v>
      </c>
      <c r="AV233" s="14" t="s">
        <v>78</v>
      </c>
      <c r="AW233" s="14" t="s">
        <v>32</v>
      </c>
      <c r="AX233" s="14" t="s">
        <v>71</v>
      </c>
      <c r="AY233" s="250" t="s">
        <v>125</v>
      </c>
    </row>
    <row r="234" s="13" customFormat="1">
      <c r="A234" s="13"/>
      <c r="B234" s="229"/>
      <c r="C234" s="230"/>
      <c r="D234" s="231" t="s">
        <v>221</v>
      </c>
      <c r="E234" s="232" t="s">
        <v>19</v>
      </c>
      <c r="F234" s="233" t="s">
        <v>1006</v>
      </c>
      <c r="G234" s="230"/>
      <c r="H234" s="234">
        <v>0.80000000000000004</v>
      </c>
      <c r="I234" s="235"/>
      <c r="J234" s="230"/>
      <c r="K234" s="230"/>
      <c r="L234" s="236"/>
      <c r="M234" s="237"/>
      <c r="N234" s="238"/>
      <c r="O234" s="238"/>
      <c r="P234" s="238"/>
      <c r="Q234" s="238"/>
      <c r="R234" s="238"/>
      <c r="S234" s="238"/>
      <c r="T234" s="23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0" t="s">
        <v>221</v>
      </c>
      <c r="AU234" s="240" t="s">
        <v>137</v>
      </c>
      <c r="AV234" s="13" t="s">
        <v>80</v>
      </c>
      <c r="AW234" s="13" t="s">
        <v>32</v>
      </c>
      <c r="AX234" s="13" t="s">
        <v>71</v>
      </c>
      <c r="AY234" s="240" t="s">
        <v>125</v>
      </c>
    </row>
    <row r="235" s="15" customFormat="1">
      <c r="A235" s="15"/>
      <c r="B235" s="251"/>
      <c r="C235" s="252"/>
      <c r="D235" s="231" t="s">
        <v>221</v>
      </c>
      <c r="E235" s="253" t="s">
        <v>19</v>
      </c>
      <c r="F235" s="254" t="s">
        <v>247</v>
      </c>
      <c r="G235" s="252"/>
      <c r="H235" s="255">
        <v>0.80000000000000004</v>
      </c>
      <c r="I235" s="256"/>
      <c r="J235" s="252"/>
      <c r="K235" s="252"/>
      <c r="L235" s="257"/>
      <c r="M235" s="258"/>
      <c r="N235" s="259"/>
      <c r="O235" s="259"/>
      <c r="P235" s="259"/>
      <c r="Q235" s="259"/>
      <c r="R235" s="259"/>
      <c r="S235" s="259"/>
      <c r="T235" s="260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1" t="s">
        <v>221</v>
      </c>
      <c r="AU235" s="261" t="s">
        <v>137</v>
      </c>
      <c r="AV235" s="15" t="s">
        <v>143</v>
      </c>
      <c r="AW235" s="15" t="s">
        <v>32</v>
      </c>
      <c r="AX235" s="15" t="s">
        <v>78</v>
      </c>
      <c r="AY235" s="261" t="s">
        <v>125</v>
      </c>
    </row>
    <row r="236" s="2" customFormat="1" ht="21.75" customHeight="1">
      <c r="A236" s="40"/>
      <c r="B236" s="41"/>
      <c r="C236" s="206" t="s">
        <v>441</v>
      </c>
      <c r="D236" s="206" t="s">
        <v>128</v>
      </c>
      <c r="E236" s="207" t="s">
        <v>1007</v>
      </c>
      <c r="F236" s="208" t="s">
        <v>1008</v>
      </c>
      <c r="G236" s="209" t="s">
        <v>225</v>
      </c>
      <c r="H236" s="210">
        <v>14.800000000000001</v>
      </c>
      <c r="I236" s="211"/>
      <c r="J236" s="212">
        <f>ROUND(I236*H236,2)</f>
        <v>0</v>
      </c>
      <c r="K236" s="208" t="s">
        <v>829</v>
      </c>
      <c r="L236" s="46"/>
      <c r="M236" s="213" t="s">
        <v>19</v>
      </c>
      <c r="N236" s="214" t="s">
        <v>42</v>
      </c>
      <c r="O236" s="86"/>
      <c r="P236" s="215">
        <f>O236*H236</f>
        <v>0</v>
      </c>
      <c r="Q236" s="215">
        <v>0.015140000000000001</v>
      </c>
      <c r="R236" s="215">
        <f>Q236*H236</f>
        <v>0.22407200000000002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143</v>
      </c>
      <c r="AT236" s="217" t="s">
        <v>128</v>
      </c>
      <c r="AU236" s="217" t="s">
        <v>137</v>
      </c>
      <c r="AY236" s="19" t="s">
        <v>125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78</v>
      </c>
      <c r="BK236" s="218">
        <f>ROUND(I236*H236,2)</f>
        <v>0</v>
      </c>
      <c r="BL236" s="19" t="s">
        <v>143</v>
      </c>
      <c r="BM236" s="217" t="s">
        <v>1009</v>
      </c>
    </row>
    <row r="237" s="2" customFormat="1">
      <c r="A237" s="40"/>
      <c r="B237" s="41"/>
      <c r="C237" s="42"/>
      <c r="D237" s="219" t="s">
        <v>185</v>
      </c>
      <c r="E237" s="42"/>
      <c r="F237" s="220" t="s">
        <v>1010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185</v>
      </c>
      <c r="AU237" s="19" t="s">
        <v>137</v>
      </c>
    </row>
    <row r="238" s="14" customFormat="1">
      <c r="A238" s="14"/>
      <c r="B238" s="241"/>
      <c r="C238" s="242"/>
      <c r="D238" s="231" t="s">
        <v>221</v>
      </c>
      <c r="E238" s="243" t="s">
        <v>19</v>
      </c>
      <c r="F238" s="244" t="s">
        <v>1004</v>
      </c>
      <c r="G238" s="242"/>
      <c r="H238" s="243" t="s">
        <v>19</v>
      </c>
      <c r="I238" s="245"/>
      <c r="J238" s="242"/>
      <c r="K238" s="242"/>
      <c r="L238" s="246"/>
      <c r="M238" s="247"/>
      <c r="N238" s="248"/>
      <c r="O238" s="248"/>
      <c r="P238" s="248"/>
      <c r="Q238" s="248"/>
      <c r="R238" s="248"/>
      <c r="S238" s="248"/>
      <c r="T238" s="24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0" t="s">
        <v>221</v>
      </c>
      <c r="AU238" s="250" t="s">
        <v>137</v>
      </c>
      <c r="AV238" s="14" t="s">
        <v>78</v>
      </c>
      <c r="AW238" s="14" t="s">
        <v>32</v>
      </c>
      <c r="AX238" s="14" t="s">
        <v>71</v>
      </c>
      <c r="AY238" s="250" t="s">
        <v>125</v>
      </c>
    </row>
    <row r="239" s="14" customFormat="1">
      <c r="A239" s="14"/>
      <c r="B239" s="241"/>
      <c r="C239" s="242"/>
      <c r="D239" s="231" t="s">
        <v>221</v>
      </c>
      <c r="E239" s="243" t="s">
        <v>19</v>
      </c>
      <c r="F239" s="244" t="s">
        <v>1005</v>
      </c>
      <c r="G239" s="242"/>
      <c r="H239" s="243" t="s">
        <v>19</v>
      </c>
      <c r="I239" s="245"/>
      <c r="J239" s="242"/>
      <c r="K239" s="242"/>
      <c r="L239" s="246"/>
      <c r="M239" s="247"/>
      <c r="N239" s="248"/>
      <c r="O239" s="248"/>
      <c r="P239" s="248"/>
      <c r="Q239" s="248"/>
      <c r="R239" s="248"/>
      <c r="S239" s="248"/>
      <c r="T239" s="24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0" t="s">
        <v>221</v>
      </c>
      <c r="AU239" s="250" t="s">
        <v>137</v>
      </c>
      <c r="AV239" s="14" t="s">
        <v>78</v>
      </c>
      <c r="AW239" s="14" t="s">
        <v>32</v>
      </c>
      <c r="AX239" s="14" t="s">
        <v>71</v>
      </c>
      <c r="AY239" s="250" t="s">
        <v>125</v>
      </c>
    </row>
    <row r="240" s="13" customFormat="1">
      <c r="A240" s="13"/>
      <c r="B240" s="229"/>
      <c r="C240" s="230"/>
      <c r="D240" s="231" t="s">
        <v>221</v>
      </c>
      <c r="E240" s="232" t="s">
        <v>19</v>
      </c>
      <c r="F240" s="233" t="s">
        <v>1011</v>
      </c>
      <c r="G240" s="230"/>
      <c r="H240" s="234">
        <v>14.800000000000001</v>
      </c>
      <c r="I240" s="235"/>
      <c r="J240" s="230"/>
      <c r="K240" s="230"/>
      <c r="L240" s="236"/>
      <c r="M240" s="237"/>
      <c r="N240" s="238"/>
      <c r="O240" s="238"/>
      <c r="P240" s="238"/>
      <c r="Q240" s="238"/>
      <c r="R240" s="238"/>
      <c r="S240" s="238"/>
      <c r="T240" s="23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0" t="s">
        <v>221</v>
      </c>
      <c r="AU240" s="240" t="s">
        <v>137</v>
      </c>
      <c r="AV240" s="13" t="s">
        <v>80</v>
      </c>
      <c r="AW240" s="13" t="s">
        <v>32</v>
      </c>
      <c r="AX240" s="13" t="s">
        <v>71</v>
      </c>
      <c r="AY240" s="240" t="s">
        <v>125</v>
      </c>
    </row>
    <row r="241" s="15" customFormat="1">
      <c r="A241" s="15"/>
      <c r="B241" s="251"/>
      <c r="C241" s="252"/>
      <c r="D241" s="231" t="s">
        <v>221</v>
      </c>
      <c r="E241" s="253" t="s">
        <v>19</v>
      </c>
      <c r="F241" s="254" t="s">
        <v>247</v>
      </c>
      <c r="G241" s="252"/>
      <c r="H241" s="255">
        <v>14.800000000000001</v>
      </c>
      <c r="I241" s="256"/>
      <c r="J241" s="252"/>
      <c r="K241" s="252"/>
      <c r="L241" s="257"/>
      <c r="M241" s="258"/>
      <c r="N241" s="259"/>
      <c r="O241" s="259"/>
      <c r="P241" s="259"/>
      <c r="Q241" s="259"/>
      <c r="R241" s="259"/>
      <c r="S241" s="259"/>
      <c r="T241" s="260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1" t="s">
        <v>221</v>
      </c>
      <c r="AU241" s="261" t="s">
        <v>137</v>
      </c>
      <c r="AV241" s="15" t="s">
        <v>143</v>
      </c>
      <c r="AW241" s="15" t="s">
        <v>32</v>
      </c>
      <c r="AX241" s="15" t="s">
        <v>78</v>
      </c>
      <c r="AY241" s="261" t="s">
        <v>125</v>
      </c>
    </row>
    <row r="242" s="12" customFormat="1" ht="22.8" customHeight="1">
      <c r="A242" s="12"/>
      <c r="B242" s="190"/>
      <c r="C242" s="191"/>
      <c r="D242" s="192" t="s">
        <v>70</v>
      </c>
      <c r="E242" s="204" t="s">
        <v>514</v>
      </c>
      <c r="F242" s="204" t="s">
        <v>515</v>
      </c>
      <c r="G242" s="191"/>
      <c r="H242" s="191"/>
      <c r="I242" s="194"/>
      <c r="J242" s="205">
        <f>BK242</f>
        <v>0</v>
      </c>
      <c r="K242" s="191"/>
      <c r="L242" s="196"/>
      <c r="M242" s="197"/>
      <c r="N242" s="198"/>
      <c r="O242" s="198"/>
      <c r="P242" s="199">
        <f>SUM(P243:P244)</f>
        <v>0</v>
      </c>
      <c r="Q242" s="198"/>
      <c r="R242" s="199">
        <f>SUM(R243:R244)</f>
        <v>0</v>
      </c>
      <c r="S242" s="198"/>
      <c r="T242" s="200">
        <f>SUM(T243:T244)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1" t="s">
        <v>78</v>
      </c>
      <c r="AT242" s="202" t="s">
        <v>70</v>
      </c>
      <c r="AU242" s="202" t="s">
        <v>78</v>
      </c>
      <c r="AY242" s="201" t="s">
        <v>125</v>
      </c>
      <c r="BK242" s="203">
        <f>SUM(BK243:BK244)</f>
        <v>0</v>
      </c>
    </row>
    <row r="243" s="2" customFormat="1" ht="16.5" customHeight="1">
      <c r="A243" s="40"/>
      <c r="B243" s="41"/>
      <c r="C243" s="206" t="s">
        <v>447</v>
      </c>
      <c r="D243" s="206" t="s">
        <v>128</v>
      </c>
      <c r="E243" s="207" t="s">
        <v>1012</v>
      </c>
      <c r="F243" s="208" t="s">
        <v>1013</v>
      </c>
      <c r="G243" s="209" t="s">
        <v>268</v>
      </c>
      <c r="H243" s="210">
        <v>72.522999999999996</v>
      </c>
      <c r="I243" s="211"/>
      <c r="J243" s="212">
        <f>ROUND(I243*H243,2)</f>
        <v>0</v>
      </c>
      <c r="K243" s="208" t="s">
        <v>829</v>
      </c>
      <c r="L243" s="46"/>
      <c r="M243" s="213" t="s">
        <v>19</v>
      </c>
      <c r="N243" s="214" t="s">
        <v>42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143</v>
      </c>
      <c r="AT243" s="217" t="s">
        <v>128</v>
      </c>
      <c r="AU243" s="217" t="s">
        <v>80</v>
      </c>
      <c r="AY243" s="19" t="s">
        <v>125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78</v>
      </c>
      <c r="BK243" s="218">
        <f>ROUND(I243*H243,2)</f>
        <v>0</v>
      </c>
      <c r="BL243" s="19" t="s">
        <v>143</v>
      </c>
      <c r="BM243" s="217" t="s">
        <v>1014</v>
      </c>
    </row>
    <row r="244" s="2" customFormat="1">
      <c r="A244" s="40"/>
      <c r="B244" s="41"/>
      <c r="C244" s="42"/>
      <c r="D244" s="219" t="s">
        <v>185</v>
      </c>
      <c r="E244" s="42"/>
      <c r="F244" s="220" t="s">
        <v>1015</v>
      </c>
      <c r="G244" s="42"/>
      <c r="H244" s="42"/>
      <c r="I244" s="221"/>
      <c r="J244" s="42"/>
      <c r="K244" s="42"/>
      <c r="L244" s="46"/>
      <c r="M244" s="274"/>
      <c r="N244" s="275"/>
      <c r="O244" s="226"/>
      <c r="P244" s="226"/>
      <c r="Q244" s="226"/>
      <c r="R244" s="226"/>
      <c r="S244" s="226"/>
      <c r="T244" s="276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185</v>
      </c>
      <c r="AU244" s="19" t="s">
        <v>80</v>
      </c>
    </row>
    <row r="245" s="2" customFormat="1" ht="6.96" customHeight="1">
      <c r="A245" s="40"/>
      <c r="B245" s="61"/>
      <c r="C245" s="62"/>
      <c r="D245" s="62"/>
      <c r="E245" s="62"/>
      <c r="F245" s="62"/>
      <c r="G245" s="62"/>
      <c r="H245" s="62"/>
      <c r="I245" s="62"/>
      <c r="J245" s="62"/>
      <c r="K245" s="62"/>
      <c r="L245" s="46"/>
      <c r="M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</row>
  </sheetData>
  <sheetProtection sheet="1" autoFilter="0" formatColumns="0" formatRows="0" objects="1" scenarios="1" spinCount="100000" saltValue="dFictDg3uaMKFFG7Jn5ZU//6Mxx4TqvZEowC9BOezlS9NttsgPlDxmo5Sd3ee4fukvgCk0GaV6tDjFA94/dpjg==" hashValue="7qU2qCrhUh6Dtv+6GsHgw66cjaV2davKKaVbTcQyX9EEh0+aibmsGRDhiMRxYie8ykF3AI5JUoY3gK+7fDvi2Q==" algorithmName="SHA-512" password="80EB"/>
  <autoFilter ref="C83:K24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6_01/119001401"/>
    <hyperlink ref="F92" r:id="rId2" display="https://podminky.urs.cz/item/CS_URS_2026_01/119001412"/>
    <hyperlink ref="F96" r:id="rId3" display="https://podminky.urs.cz/item/CS_URS_2026_01/119001421"/>
    <hyperlink ref="F100" r:id="rId4" display="https://podminky.urs.cz/item/CS_URS_2026_01/139001101"/>
    <hyperlink ref="F104" r:id="rId5" display="https://podminky.urs.cz/item/CS_URS_2026_01/132251252"/>
    <hyperlink ref="F108" r:id="rId6" display="https://podminky.urs.cz/item/CS_URS_2026_01/132351251"/>
    <hyperlink ref="F112" r:id="rId7" display="https://podminky.urs.cz/item/CS_URS_2026_01/175151101"/>
    <hyperlink ref="F118" r:id="rId8" display="https://podminky.urs.cz/item/CS_URS_2026_01/174151101"/>
    <hyperlink ref="F126" r:id="rId9" display="https://podminky.urs.cz/item/CS_URS_2026_01/167151101"/>
    <hyperlink ref="F130" r:id="rId10" display="https://podminky.urs.cz/item/CS_URS_2026_01/167151102"/>
    <hyperlink ref="F134" r:id="rId11" display="https://podminky.urs.cz/item/CS_URS_2026_01/162751117"/>
    <hyperlink ref="F139" r:id="rId12" display="https://podminky.urs.cz/item/CS_URS_2026_01/162751119"/>
    <hyperlink ref="F143" r:id="rId13" display="https://podminky.urs.cz/item/CS_URS_2026_01/162751137"/>
    <hyperlink ref="F145" r:id="rId14" display="https://podminky.urs.cz/item/CS_URS_2026_01/162751139"/>
    <hyperlink ref="F149" r:id="rId15" display="https://podminky.urs.cz/item/CS_URS_2026_01/171251101"/>
    <hyperlink ref="F154" r:id="rId16" display="https://podminky.urs.cz/item/CS_URS_2026_01/171201231"/>
    <hyperlink ref="F158" r:id="rId17" display="https://podminky.urs.cz/item/CS_URS_2026_01/162351103"/>
    <hyperlink ref="F164" r:id="rId18" display="https://podminky.urs.cz/item/CS_URS_2026_01/451573111"/>
    <hyperlink ref="F168" r:id="rId19" display="https://podminky.urs.cz/item/CS_URS_2026_01/871360420"/>
    <hyperlink ref="F174" r:id="rId20" display="https://podminky.urs.cz/item/CS_URS_2026_01/877360430"/>
    <hyperlink ref="F185" r:id="rId21" display="https://podminky.urs.cz/item/CS_URS_2026_01/877360420"/>
    <hyperlink ref="F195" r:id="rId22" display="https://podminky.urs.cz/item/CS_URS_2026_01/877370420"/>
    <hyperlink ref="F204" r:id="rId23" display="https://podminky.urs.cz/item/CS_URS_2026_01/894812322"/>
    <hyperlink ref="F209" r:id="rId24" display="https://podminky.urs.cz/item/CS_URS_2026_01/894812331"/>
    <hyperlink ref="F214" r:id="rId25" display="https://podminky.urs.cz/item/CS_URS_2026_01/894812339"/>
    <hyperlink ref="F216" r:id="rId26" display="https://podminky.urs.cz/item/CS_URS_2026_01/894812376"/>
    <hyperlink ref="F223" r:id="rId27" display="https://podminky.urs.cz/item/CS_URS_2026_01/899623161"/>
    <hyperlink ref="F225" r:id="rId28" display="https://podminky.urs.cz/item/CS_URS_2026_01/899643121"/>
    <hyperlink ref="F229" r:id="rId29" display="https://podminky.urs.cz/item/CS_URS_2026_01/899643122"/>
    <hyperlink ref="F237" r:id="rId30" display="https://podminky.urs.cz/item/CS_URS_2026_01/985421132"/>
    <hyperlink ref="F244" r:id="rId31" display="https://podminky.urs.cz/item/CS_URS_2026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2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96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Jáchymov - oprava ulice Mathesiova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1016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34</v>
      </c>
      <c r="G12" s="40"/>
      <c r="H12" s="40"/>
      <c r="I12" s="134" t="s">
        <v>23</v>
      </c>
      <c r="J12" s="139" t="str">
        <f>'Rekapitulace stavby'!AN8</f>
        <v>29. 5. 2025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22</v>
      </c>
      <c r="F15" s="40"/>
      <c r="G15" s="40"/>
      <c r="H15" s="40"/>
      <c r="I15" s="134" t="s">
        <v>27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27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27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ROUND((SUM(BE86:BE238)),  2)</f>
        <v>0</v>
      </c>
      <c r="G33" s="40"/>
      <c r="H33" s="40"/>
      <c r="I33" s="150">
        <v>0.20999999999999999</v>
      </c>
      <c r="J33" s="149">
        <f>ROUND(((SUM(BE86:BE238))*I33),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ROUND((SUM(BF86:BF238)),  2)</f>
        <v>0</v>
      </c>
      <c r="G34" s="40"/>
      <c r="H34" s="40"/>
      <c r="I34" s="150">
        <v>0.12</v>
      </c>
      <c r="J34" s="149">
        <f>ROUND(((SUM(BF86:BF238))*I34),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ROUND((SUM(BG86:BG238)),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ROUND((SUM(BH86:BH238)),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ROUND((SUM(BI86:BI238)),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Jáchymov - oprava ulice Mathesiova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303 - Přípojky dešťové kanalizace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29. 5. 2025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Jáchymov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100</v>
      </c>
      <c r="D57" s="164"/>
      <c r="E57" s="164"/>
      <c r="F57" s="164"/>
      <c r="G57" s="164"/>
      <c r="H57" s="164"/>
      <c r="I57" s="164"/>
      <c r="J57" s="165" t="s">
        <v>101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102</v>
      </c>
    </row>
    <row r="60" s="9" customFormat="1" ht="24.96" customHeight="1">
      <c r="A60" s="9"/>
      <c r="B60" s="167"/>
      <c r="C60" s="168"/>
      <c r="D60" s="169" t="s">
        <v>198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199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201</v>
      </c>
      <c r="E62" s="176"/>
      <c r="F62" s="176"/>
      <c r="G62" s="176"/>
      <c r="H62" s="176"/>
      <c r="I62" s="176"/>
      <c r="J62" s="177">
        <f>J149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203</v>
      </c>
      <c r="E63" s="176"/>
      <c r="F63" s="176"/>
      <c r="G63" s="176"/>
      <c r="H63" s="176"/>
      <c r="I63" s="176"/>
      <c r="J63" s="177">
        <f>J159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206</v>
      </c>
      <c r="E64" s="176"/>
      <c r="F64" s="176"/>
      <c r="G64" s="176"/>
      <c r="H64" s="176"/>
      <c r="I64" s="176"/>
      <c r="J64" s="177">
        <f>J214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207</v>
      </c>
      <c r="E65" s="170"/>
      <c r="F65" s="170"/>
      <c r="G65" s="170"/>
      <c r="H65" s="170"/>
      <c r="I65" s="170"/>
      <c r="J65" s="171">
        <f>J217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1017</v>
      </c>
      <c r="E66" s="176"/>
      <c r="F66" s="176"/>
      <c r="G66" s="176"/>
      <c r="H66" s="176"/>
      <c r="I66" s="176"/>
      <c r="J66" s="177">
        <f>J218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110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Jáchymov - oprava ulice Mathesiova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97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303 - Přípojky dešťové kanalizace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 xml:space="preserve"> </v>
      </c>
      <c r="G80" s="42"/>
      <c r="H80" s="42"/>
      <c r="I80" s="34" t="s">
        <v>23</v>
      </c>
      <c r="J80" s="74" t="str">
        <f>IF(J12="","",J12)</f>
        <v>29. 5. 2025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Město Jáchymov</v>
      </c>
      <c r="G82" s="42"/>
      <c r="H82" s="42"/>
      <c r="I82" s="34" t="s">
        <v>30</v>
      </c>
      <c r="J82" s="38" t="str">
        <f>E21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28</v>
      </c>
      <c r="D83" s="42"/>
      <c r="E83" s="42"/>
      <c r="F83" s="29" t="str">
        <f>IF(E18="","",E18)</f>
        <v>Vyplň údaj</v>
      </c>
      <c r="G83" s="42"/>
      <c r="H83" s="42"/>
      <c r="I83" s="34" t="s">
        <v>33</v>
      </c>
      <c r="J83" s="38" t="str">
        <f>E24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111</v>
      </c>
      <c r="D85" s="182" t="s">
        <v>56</v>
      </c>
      <c r="E85" s="182" t="s">
        <v>52</v>
      </c>
      <c r="F85" s="182" t="s">
        <v>53</v>
      </c>
      <c r="G85" s="182" t="s">
        <v>112</v>
      </c>
      <c r="H85" s="182" t="s">
        <v>113</v>
      </c>
      <c r="I85" s="182" t="s">
        <v>114</v>
      </c>
      <c r="J85" s="182" t="s">
        <v>101</v>
      </c>
      <c r="K85" s="183" t="s">
        <v>115</v>
      </c>
      <c r="L85" s="184"/>
      <c r="M85" s="94" t="s">
        <v>19</v>
      </c>
      <c r="N85" s="95" t="s">
        <v>41</v>
      </c>
      <c r="O85" s="95" t="s">
        <v>116</v>
      </c>
      <c r="P85" s="95" t="s">
        <v>117</v>
      </c>
      <c r="Q85" s="95" t="s">
        <v>118</v>
      </c>
      <c r="R85" s="95" t="s">
        <v>119</v>
      </c>
      <c r="S85" s="95" t="s">
        <v>120</v>
      </c>
      <c r="T85" s="96" t="s">
        <v>121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122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P87+P217</f>
        <v>0</v>
      </c>
      <c r="Q86" s="98"/>
      <c r="R86" s="187">
        <f>R87+R217</f>
        <v>118.47078066</v>
      </c>
      <c r="S86" s="98"/>
      <c r="T86" s="188">
        <f>T87+T217</f>
        <v>0.084000000000000005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70</v>
      </c>
      <c r="AU86" s="19" t="s">
        <v>102</v>
      </c>
      <c r="BK86" s="189">
        <f>BK87+BK217</f>
        <v>0</v>
      </c>
    </row>
    <row r="87" s="12" customFormat="1" ht="25.92" customHeight="1">
      <c r="A87" s="12"/>
      <c r="B87" s="190"/>
      <c r="C87" s="191"/>
      <c r="D87" s="192" t="s">
        <v>70</v>
      </c>
      <c r="E87" s="193" t="s">
        <v>209</v>
      </c>
      <c r="F87" s="193" t="s">
        <v>210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P88+P149+P159+P214</f>
        <v>0</v>
      </c>
      <c r="Q87" s="198"/>
      <c r="R87" s="199">
        <f>R88+R149+R159+R214</f>
        <v>118.41805506</v>
      </c>
      <c r="S87" s="198"/>
      <c r="T87" s="200">
        <f>T88+T149+T159+T214</f>
        <v>0.084000000000000005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78</v>
      </c>
      <c r="AT87" s="202" t="s">
        <v>70</v>
      </c>
      <c r="AU87" s="202" t="s">
        <v>71</v>
      </c>
      <c r="AY87" s="201" t="s">
        <v>125</v>
      </c>
      <c r="BK87" s="203">
        <f>BK88+BK149+BK159+BK214</f>
        <v>0</v>
      </c>
    </row>
    <row r="88" s="12" customFormat="1" ht="22.8" customHeight="1">
      <c r="A88" s="12"/>
      <c r="B88" s="190"/>
      <c r="C88" s="191"/>
      <c r="D88" s="192" t="s">
        <v>70</v>
      </c>
      <c r="E88" s="204" t="s">
        <v>78</v>
      </c>
      <c r="F88" s="204" t="s">
        <v>211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SUM(P89:P148)</f>
        <v>0</v>
      </c>
      <c r="Q88" s="198"/>
      <c r="R88" s="199">
        <f>SUM(R89:R148)</f>
        <v>101.67399999999999</v>
      </c>
      <c r="S88" s="198"/>
      <c r="T88" s="200">
        <f>SUM(T89:T148)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78</v>
      </c>
      <c r="AT88" s="202" t="s">
        <v>70</v>
      </c>
      <c r="AU88" s="202" t="s">
        <v>78</v>
      </c>
      <c r="AY88" s="201" t="s">
        <v>125</v>
      </c>
      <c r="BK88" s="203">
        <f>SUM(BK89:BK148)</f>
        <v>0</v>
      </c>
    </row>
    <row r="89" s="2" customFormat="1" ht="24.15" customHeight="1">
      <c r="A89" s="40"/>
      <c r="B89" s="41"/>
      <c r="C89" s="206" t="s">
        <v>78</v>
      </c>
      <c r="D89" s="206" t="s">
        <v>128</v>
      </c>
      <c r="E89" s="207" t="s">
        <v>846</v>
      </c>
      <c r="F89" s="208" t="s">
        <v>847</v>
      </c>
      <c r="G89" s="209" t="s">
        <v>234</v>
      </c>
      <c r="H89" s="210">
        <v>35.600000000000001</v>
      </c>
      <c r="I89" s="211"/>
      <c r="J89" s="212">
        <f>ROUND(I89*H89,2)</f>
        <v>0</v>
      </c>
      <c r="K89" s="208" t="s">
        <v>829</v>
      </c>
      <c r="L89" s="46"/>
      <c r="M89" s="213" t="s">
        <v>19</v>
      </c>
      <c r="N89" s="214" t="s">
        <v>42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143</v>
      </c>
      <c r="AT89" s="217" t="s">
        <v>128</v>
      </c>
      <c r="AU89" s="217" t="s">
        <v>80</v>
      </c>
      <c r="AY89" s="19" t="s">
        <v>125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78</v>
      </c>
      <c r="BK89" s="218">
        <f>ROUND(I89*H89,2)</f>
        <v>0</v>
      </c>
      <c r="BL89" s="19" t="s">
        <v>143</v>
      </c>
      <c r="BM89" s="217" t="s">
        <v>1018</v>
      </c>
    </row>
    <row r="90" s="2" customFormat="1">
      <c r="A90" s="40"/>
      <c r="B90" s="41"/>
      <c r="C90" s="42"/>
      <c r="D90" s="219" t="s">
        <v>185</v>
      </c>
      <c r="E90" s="42"/>
      <c r="F90" s="220" t="s">
        <v>849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185</v>
      </c>
      <c r="AU90" s="19" t="s">
        <v>80</v>
      </c>
    </row>
    <row r="91" s="13" customFormat="1">
      <c r="A91" s="13"/>
      <c r="B91" s="229"/>
      <c r="C91" s="230"/>
      <c r="D91" s="231" t="s">
        <v>221</v>
      </c>
      <c r="E91" s="232" t="s">
        <v>19</v>
      </c>
      <c r="F91" s="233" t="s">
        <v>1019</v>
      </c>
      <c r="G91" s="230"/>
      <c r="H91" s="234">
        <v>35.600000000000001</v>
      </c>
      <c r="I91" s="235"/>
      <c r="J91" s="230"/>
      <c r="K91" s="230"/>
      <c r="L91" s="236"/>
      <c r="M91" s="237"/>
      <c r="N91" s="238"/>
      <c r="O91" s="238"/>
      <c r="P91" s="238"/>
      <c r="Q91" s="238"/>
      <c r="R91" s="238"/>
      <c r="S91" s="238"/>
      <c r="T91" s="239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0" t="s">
        <v>221</v>
      </c>
      <c r="AU91" s="240" t="s">
        <v>80</v>
      </c>
      <c r="AV91" s="13" t="s">
        <v>80</v>
      </c>
      <c r="AW91" s="13" t="s">
        <v>32</v>
      </c>
      <c r="AX91" s="13" t="s">
        <v>71</v>
      </c>
      <c r="AY91" s="240" t="s">
        <v>125</v>
      </c>
    </row>
    <row r="92" s="15" customFormat="1">
      <c r="A92" s="15"/>
      <c r="B92" s="251"/>
      <c r="C92" s="252"/>
      <c r="D92" s="231" t="s">
        <v>221</v>
      </c>
      <c r="E92" s="253" t="s">
        <v>19</v>
      </c>
      <c r="F92" s="254" t="s">
        <v>247</v>
      </c>
      <c r="G92" s="252"/>
      <c r="H92" s="255">
        <v>35.600000000000001</v>
      </c>
      <c r="I92" s="256"/>
      <c r="J92" s="252"/>
      <c r="K92" s="252"/>
      <c r="L92" s="257"/>
      <c r="M92" s="258"/>
      <c r="N92" s="259"/>
      <c r="O92" s="259"/>
      <c r="P92" s="259"/>
      <c r="Q92" s="259"/>
      <c r="R92" s="259"/>
      <c r="S92" s="259"/>
      <c r="T92" s="260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T92" s="261" t="s">
        <v>221</v>
      </c>
      <c r="AU92" s="261" t="s">
        <v>80</v>
      </c>
      <c r="AV92" s="15" t="s">
        <v>143</v>
      </c>
      <c r="AW92" s="15" t="s">
        <v>4</v>
      </c>
      <c r="AX92" s="15" t="s">
        <v>78</v>
      </c>
      <c r="AY92" s="261" t="s">
        <v>125</v>
      </c>
    </row>
    <row r="93" s="2" customFormat="1" ht="24.15" customHeight="1">
      <c r="A93" s="40"/>
      <c r="B93" s="41"/>
      <c r="C93" s="206" t="s">
        <v>80</v>
      </c>
      <c r="D93" s="206" t="s">
        <v>128</v>
      </c>
      <c r="E93" s="207" t="s">
        <v>1020</v>
      </c>
      <c r="F93" s="208" t="s">
        <v>1021</v>
      </c>
      <c r="G93" s="209" t="s">
        <v>234</v>
      </c>
      <c r="H93" s="210">
        <v>32.039999999999999</v>
      </c>
      <c r="I93" s="211"/>
      <c r="J93" s="212">
        <f>ROUND(I93*H93,2)</f>
        <v>0</v>
      </c>
      <c r="K93" s="208" t="s">
        <v>829</v>
      </c>
      <c r="L93" s="46"/>
      <c r="M93" s="213" t="s">
        <v>19</v>
      </c>
      <c r="N93" s="214" t="s">
        <v>42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143</v>
      </c>
      <c r="AT93" s="217" t="s">
        <v>128</v>
      </c>
      <c r="AU93" s="217" t="s">
        <v>80</v>
      </c>
      <c r="AY93" s="19" t="s">
        <v>125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78</v>
      </c>
      <c r="BK93" s="218">
        <f>ROUND(I93*H93,2)</f>
        <v>0</v>
      </c>
      <c r="BL93" s="19" t="s">
        <v>143</v>
      </c>
      <c r="BM93" s="217" t="s">
        <v>1022</v>
      </c>
    </row>
    <row r="94" s="2" customFormat="1">
      <c r="A94" s="40"/>
      <c r="B94" s="41"/>
      <c r="C94" s="42"/>
      <c r="D94" s="219" t="s">
        <v>185</v>
      </c>
      <c r="E94" s="42"/>
      <c r="F94" s="220" t="s">
        <v>1023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185</v>
      </c>
      <c r="AU94" s="19" t="s">
        <v>80</v>
      </c>
    </row>
    <row r="95" s="13" customFormat="1">
      <c r="A95" s="13"/>
      <c r="B95" s="229"/>
      <c r="C95" s="230"/>
      <c r="D95" s="231" t="s">
        <v>221</v>
      </c>
      <c r="E95" s="232" t="s">
        <v>19</v>
      </c>
      <c r="F95" s="233" t="s">
        <v>1024</v>
      </c>
      <c r="G95" s="230"/>
      <c r="H95" s="234">
        <v>32.039999999999999</v>
      </c>
      <c r="I95" s="235"/>
      <c r="J95" s="230"/>
      <c r="K95" s="230"/>
      <c r="L95" s="236"/>
      <c r="M95" s="237"/>
      <c r="N95" s="238"/>
      <c r="O95" s="238"/>
      <c r="P95" s="238"/>
      <c r="Q95" s="238"/>
      <c r="R95" s="238"/>
      <c r="S95" s="238"/>
      <c r="T95" s="239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0" t="s">
        <v>221</v>
      </c>
      <c r="AU95" s="240" t="s">
        <v>80</v>
      </c>
      <c r="AV95" s="13" t="s">
        <v>80</v>
      </c>
      <c r="AW95" s="13" t="s">
        <v>32</v>
      </c>
      <c r="AX95" s="13" t="s">
        <v>71</v>
      </c>
      <c r="AY95" s="240" t="s">
        <v>125</v>
      </c>
    </row>
    <row r="96" s="15" customFormat="1">
      <c r="A96" s="15"/>
      <c r="B96" s="251"/>
      <c r="C96" s="252"/>
      <c r="D96" s="231" t="s">
        <v>221</v>
      </c>
      <c r="E96" s="253" t="s">
        <v>19</v>
      </c>
      <c r="F96" s="254" t="s">
        <v>247</v>
      </c>
      <c r="G96" s="252"/>
      <c r="H96" s="255">
        <v>32.039999999999999</v>
      </c>
      <c r="I96" s="256"/>
      <c r="J96" s="252"/>
      <c r="K96" s="252"/>
      <c r="L96" s="257"/>
      <c r="M96" s="258"/>
      <c r="N96" s="259"/>
      <c r="O96" s="259"/>
      <c r="P96" s="259"/>
      <c r="Q96" s="259"/>
      <c r="R96" s="259"/>
      <c r="S96" s="259"/>
      <c r="T96" s="260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61" t="s">
        <v>221</v>
      </c>
      <c r="AU96" s="261" t="s">
        <v>80</v>
      </c>
      <c r="AV96" s="15" t="s">
        <v>143</v>
      </c>
      <c r="AW96" s="15" t="s">
        <v>4</v>
      </c>
      <c r="AX96" s="15" t="s">
        <v>78</v>
      </c>
      <c r="AY96" s="261" t="s">
        <v>125</v>
      </c>
    </row>
    <row r="97" s="2" customFormat="1" ht="24.15" customHeight="1">
      <c r="A97" s="40"/>
      <c r="B97" s="41"/>
      <c r="C97" s="206" t="s">
        <v>137</v>
      </c>
      <c r="D97" s="206" t="s">
        <v>128</v>
      </c>
      <c r="E97" s="207" t="s">
        <v>248</v>
      </c>
      <c r="F97" s="208" t="s">
        <v>249</v>
      </c>
      <c r="G97" s="209" t="s">
        <v>234</v>
      </c>
      <c r="H97" s="210">
        <v>71.200000000000003</v>
      </c>
      <c r="I97" s="211"/>
      <c r="J97" s="212">
        <f>ROUND(I97*H97,2)</f>
        <v>0</v>
      </c>
      <c r="K97" s="208" t="s">
        <v>829</v>
      </c>
      <c r="L97" s="46"/>
      <c r="M97" s="213" t="s">
        <v>19</v>
      </c>
      <c r="N97" s="214" t="s">
        <v>42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143</v>
      </c>
      <c r="AT97" s="217" t="s">
        <v>128</v>
      </c>
      <c r="AU97" s="217" t="s">
        <v>80</v>
      </c>
      <c r="AY97" s="19" t="s">
        <v>125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78</v>
      </c>
      <c r="BK97" s="218">
        <f>ROUND(I97*H97,2)</f>
        <v>0</v>
      </c>
      <c r="BL97" s="19" t="s">
        <v>143</v>
      </c>
      <c r="BM97" s="217" t="s">
        <v>1025</v>
      </c>
    </row>
    <row r="98" s="2" customFormat="1">
      <c r="A98" s="40"/>
      <c r="B98" s="41"/>
      <c r="C98" s="42"/>
      <c r="D98" s="219" t="s">
        <v>185</v>
      </c>
      <c r="E98" s="42"/>
      <c r="F98" s="220" t="s">
        <v>844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185</v>
      </c>
      <c r="AU98" s="19" t="s">
        <v>80</v>
      </c>
    </row>
    <row r="99" s="13" customFormat="1">
      <c r="A99" s="13"/>
      <c r="B99" s="229"/>
      <c r="C99" s="230"/>
      <c r="D99" s="231" t="s">
        <v>221</v>
      </c>
      <c r="E99" s="232" t="s">
        <v>19</v>
      </c>
      <c r="F99" s="233" t="s">
        <v>1026</v>
      </c>
      <c r="G99" s="230"/>
      <c r="H99" s="234">
        <v>71.200000000000003</v>
      </c>
      <c r="I99" s="235"/>
      <c r="J99" s="230"/>
      <c r="K99" s="230"/>
      <c r="L99" s="236"/>
      <c r="M99" s="237"/>
      <c r="N99" s="238"/>
      <c r="O99" s="238"/>
      <c r="P99" s="238"/>
      <c r="Q99" s="238"/>
      <c r="R99" s="238"/>
      <c r="S99" s="238"/>
      <c r="T99" s="23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0" t="s">
        <v>221</v>
      </c>
      <c r="AU99" s="240" t="s">
        <v>80</v>
      </c>
      <c r="AV99" s="13" t="s">
        <v>80</v>
      </c>
      <c r="AW99" s="13" t="s">
        <v>32</v>
      </c>
      <c r="AX99" s="13" t="s">
        <v>71</v>
      </c>
      <c r="AY99" s="240" t="s">
        <v>125</v>
      </c>
    </row>
    <row r="100" s="15" customFormat="1">
      <c r="A100" s="15"/>
      <c r="B100" s="251"/>
      <c r="C100" s="252"/>
      <c r="D100" s="231" t="s">
        <v>221</v>
      </c>
      <c r="E100" s="253" t="s">
        <v>19</v>
      </c>
      <c r="F100" s="254" t="s">
        <v>247</v>
      </c>
      <c r="G100" s="252"/>
      <c r="H100" s="255">
        <v>71.200000000000003</v>
      </c>
      <c r="I100" s="256"/>
      <c r="J100" s="252"/>
      <c r="K100" s="252"/>
      <c r="L100" s="257"/>
      <c r="M100" s="258"/>
      <c r="N100" s="259"/>
      <c r="O100" s="259"/>
      <c r="P100" s="259"/>
      <c r="Q100" s="259"/>
      <c r="R100" s="259"/>
      <c r="S100" s="259"/>
      <c r="T100" s="260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1" t="s">
        <v>221</v>
      </c>
      <c r="AU100" s="261" t="s">
        <v>80</v>
      </c>
      <c r="AV100" s="15" t="s">
        <v>143</v>
      </c>
      <c r="AW100" s="15" t="s">
        <v>4</v>
      </c>
      <c r="AX100" s="15" t="s">
        <v>78</v>
      </c>
      <c r="AY100" s="261" t="s">
        <v>125</v>
      </c>
    </row>
    <row r="101" s="2" customFormat="1" ht="37.8" customHeight="1">
      <c r="A101" s="40"/>
      <c r="B101" s="41"/>
      <c r="C101" s="206" t="s">
        <v>143</v>
      </c>
      <c r="D101" s="206" t="s">
        <v>128</v>
      </c>
      <c r="E101" s="207" t="s">
        <v>272</v>
      </c>
      <c r="F101" s="208" t="s">
        <v>273</v>
      </c>
      <c r="G101" s="209" t="s">
        <v>234</v>
      </c>
      <c r="H101" s="210">
        <v>35.600000000000001</v>
      </c>
      <c r="I101" s="211"/>
      <c r="J101" s="212">
        <f>ROUND(I101*H101,2)</f>
        <v>0</v>
      </c>
      <c r="K101" s="208" t="s">
        <v>829</v>
      </c>
      <c r="L101" s="46"/>
      <c r="M101" s="213" t="s">
        <v>19</v>
      </c>
      <c r="N101" s="214" t="s">
        <v>42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143</v>
      </c>
      <c r="AT101" s="217" t="s">
        <v>128</v>
      </c>
      <c r="AU101" s="217" t="s">
        <v>80</v>
      </c>
      <c r="AY101" s="19" t="s">
        <v>125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78</v>
      </c>
      <c r="BK101" s="218">
        <f>ROUND(I101*H101,2)</f>
        <v>0</v>
      </c>
      <c r="BL101" s="19" t="s">
        <v>143</v>
      </c>
      <c r="BM101" s="217" t="s">
        <v>1027</v>
      </c>
    </row>
    <row r="102" s="2" customFormat="1">
      <c r="A102" s="40"/>
      <c r="B102" s="41"/>
      <c r="C102" s="42"/>
      <c r="D102" s="219" t="s">
        <v>185</v>
      </c>
      <c r="E102" s="42"/>
      <c r="F102" s="220" t="s">
        <v>858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185</v>
      </c>
      <c r="AU102" s="19" t="s">
        <v>80</v>
      </c>
    </row>
    <row r="103" s="13" customFormat="1">
      <c r="A103" s="13"/>
      <c r="B103" s="229"/>
      <c r="C103" s="230"/>
      <c r="D103" s="231" t="s">
        <v>221</v>
      </c>
      <c r="E103" s="232" t="s">
        <v>19</v>
      </c>
      <c r="F103" s="233" t="s">
        <v>1028</v>
      </c>
      <c r="G103" s="230"/>
      <c r="H103" s="234">
        <v>35.600000000000001</v>
      </c>
      <c r="I103" s="235"/>
      <c r="J103" s="230"/>
      <c r="K103" s="230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221</v>
      </c>
      <c r="AU103" s="240" t="s">
        <v>80</v>
      </c>
      <c r="AV103" s="13" t="s">
        <v>80</v>
      </c>
      <c r="AW103" s="13" t="s">
        <v>32</v>
      </c>
      <c r="AX103" s="13" t="s">
        <v>78</v>
      </c>
      <c r="AY103" s="240" t="s">
        <v>125</v>
      </c>
    </row>
    <row r="104" s="2" customFormat="1" ht="16.5" customHeight="1">
      <c r="A104" s="40"/>
      <c r="B104" s="41"/>
      <c r="C104" s="262" t="s">
        <v>124</v>
      </c>
      <c r="D104" s="262" t="s">
        <v>277</v>
      </c>
      <c r="E104" s="263" t="s">
        <v>860</v>
      </c>
      <c r="F104" s="264" t="s">
        <v>861</v>
      </c>
      <c r="G104" s="265" t="s">
        <v>268</v>
      </c>
      <c r="H104" s="266">
        <v>72.623999999999995</v>
      </c>
      <c r="I104" s="267"/>
      <c r="J104" s="268">
        <f>ROUND(I104*H104,2)</f>
        <v>0</v>
      </c>
      <c r="K104" s="264" t="s">
        <v>829</v>
      </c>
      <c r="L104" s="269"/>
      <c r="M104" s="270" t="s">
        <v>19</v>
      </c>
      <c r="N104" s="271" t="s">
        <v>42</v>
      </c>
      <c r="O104" s="86"/>
      <c r="P104" s="215">
        <f>O104*H104</f>
        <v>0</v>
      </c>
      <c r="Q104" s="215">
        <v>1</v>
      </c>
      <c r="R104" s="215">
        <f>Q104*H104</f>
        <v>72.623999999999995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160</v>
      </c>
      <c r="AT104" s="217" t="s">
        <v>277</v>
      </c>
      <c r="AU104" s="217" t="s">
        <v>80</v>
      </c>
      <c r="AY104" s="19" t="s">
        <v>125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78</v>
      </c>
      <c r="BK104" s="218">
        <f>ROUND(I104*H104,2)</f>
        <v>0</v>
      </c>
      <c r="BL104" s="19" t="s">
        <v>143</v>
      </c>
      <c r="BM104" s="217" t="s">
        <v>1029</v>
      </c>
    </row>
    <row r="105" s="13" customFormat="1">
      <c r="A105" s="13"/>
      <c r="B105" s="229"/>
      <c r="C105" s="230"/>
      <c r="D105" s="231" t="s">
        <v>221</v>
      </c>
      <c r="E105" s="232" t="s">
        <v>19</v>
      </c>
      <c r="F105" s="233" t="s">
        <v>1030</v>
      </c>
      <c r="G105" s="230"/>
      <c r="H105" s="234">
        <v>72.623999999999995</v>
      </c>
      <c r="I105" s="235"/>
      <c r="J105" s="230"/>
      <c r="K105" s="230"/>
      <c r="L105" s="236"/>
      <c r="M105" s="237"/>
      <c r="N105" s="238"/>
      <c r="O105" s="238"/>
      <c r="P105" s="238"/>
      <c r="Q105" s="238"/>
      <c r="R105" s="238"/>
      <c r="S105" s="238"/>
      <c r="T105" s="23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0" t="s">
        <v>221</v>
      </c>
      <c r="AU105" s="240" t="s">
        <v>80</v>
      </c>
      <c r="AV105" s="13" t="s">
        <v>80</v>
      </c>
      <c r="AW105" s="13" t="s">
        <v>32</v>
      </c>
      <c r="AX105" s="13" t="s">
        <v>71</v>
      </c>
      <c r="AY105" s="240" t="s">
        <v>125</v>
      </c>
    </row>
    <row r="106" s="15" customFormat="1">
      <c r="A106" s="15"/>
      <c r="B106" s="251"/>
      <c r="C106" s="252"/>
      <c r="D106" s="231" t="s">
        <v>221</v>
      </c>
      <c r="E106" s="253" t="s">
        <v>19</v>
      </c>
      <c r="F106" s="254" t="s">
        <v>247</v>
      </c>
      <c r="G106" s="252"/>
      <c r="H106" s="255">
        <v>72.623999999999995</v>
      </c>
      <c r="I106" s="256"/>
      <c r="J106" s="252"/>
      <c r="K106" s="252"/>
      <c r="L106" s="257"/>
      <c r="M106" s="258"/>
      <c r="N106" s="259"/>
      <c r="O106" s="259"/>
      <c r="P106" s="259"/>
      <c r="Q106" s="259"/>
      <c r="R106" s="259"/>
      <c r="S106" s="259"/>
      <c r="T106" s="260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1" t="s">
        <v>221</v>
      </c>
      <c r="AU106" s="261" t="s">
        <v>80</v>
      </c>
      <c r="AV106" s="15" t="s">
        <v>143</v>
      </c>
      <c r="AW106" s="15" t="s">
        <v>4</v>
      </c>
      <c r="AX106" s="15" t="s">
        <v>78</v>
      </c>
      <c r="AY106" s="261" t="s">
        <v>125</v>
      </c>
    </row>
    <row r="107" s="2" customFormat="1" ht="24.15" customHeight="1">
      <c r="A107" s="40"/>
      <c r="B107" s="41"/>
      <c r="C107" s="206" t="s">
        <v>150</v>
      </c>
      <c r="D107" s="206" t="s">
        <v>128</v>
      </c>
      <c r="E107" s="207" t="s">
        <v>282</v>
      </c>
      <c r="F107" s="208" t="s">
        <v>283</v>
      </c>
      <c r="G107" s="209" t="s">
        <v>234</v>
      </c>
      <c r="H107" s="210">
        <v>28.48</v>
      </c>
      <c r="I107" s="211"/>
      <c r="J107" s="212">
        <f>ROUND(I107*H107,2)</f>
        <v>0</v>
      </c>
      <c r="K107" s="208" t="s">
        <v>829</v>
      </c>
      <c r="L107" s="46"/>
      <c r="M107" s="213" t="s">
        <v>19</v>
      </c>
      <c r="N107" s="214" t="s">
        <v>42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143</v>
      </c>
      <c r="AT107" s="217" t="s">
        <v>128</v>
      </c>
      <c r="AU107" s="217" t="s">
        <v>80</v>
      </c>
      <c r="AY107" s="19" t="s">
        <v>125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78</v>
      </c>
      <c r="BK107" s="218">
        <f>ROUND(I107*H107,2)</f>
        <v>0</v>
      </c>
      <c r="BL107" s="19" t="s">
        <v>143</v>
      </c>
      <c r="BM107" s="217" t="s">
        <v>1031</v>
      </c>
    </row>
    <row r="108" s="2" customFormat="1">
      <c r="A108" s="40"/>
      <c r="B108" s="41"/>
      <c r="C108" s="42"/>
      <c r="D108" s="219" t="s">
        <v>185</v>
      </c>
      <c r="E108" s="42"/>
      <c r="F108" s="220" t="s">
        <v>865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185</v>
      </c>
      <c r="AU108" s="19" t="s">
        <v>80</v>
      </c>
    </row>
    <row r="109" s="13" customFormat="1">
      <c r="A109" s="13"/>
      <c r="B109" s="229"/>
      <c r="C109" s="230"/>
      <c r="D109" s="231" t="s">
        <v>221</v>
      </c>
      <c r="E109" s="232" t="s">
        <v>19</v>
      </c>
      <c r="F109" s="233" t="s">
        <v>1026</v>
      </c>
      <c r="G109" s="230"/>
      <c r="H109" s="234">
        <v>71.200000000000003</v>
      </c>
      <c r="I109" s="235"/>
      <c r="J109" s="230"/>
      <c r="K109" s="230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221</v>
      </c>
      <c r="AU109" s="240" t="s">
        <v>80</v>
      </c>
      <c r="AV109" s="13" t="s">
        <v>80</v>
      </c>
      <c r="AW109" s="13" t="s">
        <v>32</v>
      </c>
      <c r="AX109" s="13" t="s">
        <v>71</v>
      </c>
      <c r="AY109" s="240" t="s">
        <v>125</v>
      </c>
    </row>
    <row r="110" s="13" customFormat="1">
      <c r="A110" s="13"/>
      <c r="B110" s="229"/>
      <c r="C110" s="230"/>
      <c r="D110" s="231" t="s">
        <v>221</v>
      </c>
      <c r="E110" s="232" t="s">
        <v>19</v>
      </c>
      <c r="F110" s="233" t="s">
        <v>1032</v>
      </c>
      <c r="G110" s="230"/>
      <c r="H110" s="234">
        <v>-42.719999999999999</v>
      </c>
      <c r="I110" s="235"/>
      <c r="J110" s="230"/>
      <c r="K110" s="230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221</v>
      </c>
      <c r="AU110" s="240" t="s">
        <v>80</v>
      </c>
      <c r="AV110" s="13" t="s">
        <v>80</v>
      </c>
      <c r="AW110" s="13" t="s">
        <v>32</v>
      </c>
      <c r="AX110" s="13" t="s">
        <v>71</v>
      </c>
      <c r="AY110" s="240" t="s">
        <v>125</v>
      </c>
    </row>
    <row r="111" s="15" customFormat="1">
      <c r="A111" s="15"/>
      <c r="B111" s="251"/>
      <c r="C111" s="252"/>
      <c r="D111" s="231" t="s">
        <v>221</v>
      </c>
      <c r="E111" s="253" t="s">
        <v>19</v>
      </c>
      <c r="F111" s="254" t="s">
        <v>247</v>
      </c>
      <c r="G111" s="252"/>
      <c r="H111" s="255">
        <v>28.480000000000004</v>
      </c>
      <c r="I111" s="256"/>
      <c r="J111" s="252"/>
      <c r="K111" s="252"/>
      <c r="L111" s="257"/>
      <c r="M111" s="258"/>
      <c r="N111" s="259"/>
      <c r="O111" s="259"/>
      <c r="P111" s="259"/>
      <c r="Q111" s="259"/>
      <c r="R111" s="259"/>
      <c r="S111" s="259"/>
      <c r="T111" s="260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1" t="s">
        <v>221</v>
      </c>
      <c r="AU111" s="261" t="s">
        <v>80</v>
      </c>
      <c r="AV111" s="15" t="s">
        <v>143</v>
      </c>
      <c r="AW111" s="15" t="s">
        <v>4</v>
      </c>
      <c r="AX111" s="15" t="s">
        <v>78</v>
      </c>
      <c r="AY111" s="261" t="s">
        <v>125</v>
      </c>
    </row>
    <row r="112" s="2" customFormat="1" ht="16.5" customHeight="1">
      <c r="A112" s="40"/>
      <c r="B112" s="41"/>
      <c r="C112" s="262" t="s">
        <v>154</v>
      </c>
      <c r="D112" s="262" t="s">
        <v>277</v>
      </c>
      <c r="E112" s="263" t="s">
        <v>867</v>
      </c>
      <c r="F112" s="264" t="s">
        <v>868</v>
      </c>
      <c r="G112" s="265" t="s">
        <v>268</v>
      </c>
      <c r="H112" s="266">
        <v>29.050000000000001</v>
      </c>
      <c r="I112" s="267"/>
      <c r="J112" s="268">
        <f>ROUND(I112*H112,2)</f>
        <v>0</v>
      </c>
      <c r="K112" s="264" t="s">
        <v>829</v>
      </c>
      <c r="L112" s="269"/>
      <c r="M112" s="270" t="s">
        <v>19</v>
      </c>
      <c r="N112" s="271" t="s">
        <v>42</v>
      </c>
      <c r="O112" s="86"/>
      <c r="P112" s="215">
        <f>O112*H112</f>
        <v>0</v>
      </c>
      <c r="Q112" s="215">
        <v>1</v>
      </c>
      <c r="R112" s="215">
        <f>Q112*H112</f>
        <v>29.050000000000001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160</v>
      </c>
      <c r="AT112" s="217" t="s">
        <v>277</v>
      </c>
      <c r="AU112" s="217" t="s">
        <v>80</v>
      </c>
      <c r="AY112" s="19" t="s">
        <v>125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78</v>
      </c>
      <c r="BK112" s="218">
        <f>ROUND(I112*H112,2)</f>
        <v>0</v>
      </c>
      <c r="BL112" s="19" t="s">
        <v>143</v>
      </c>
      <c r="BM112" s="217" t="s">
        <v>1033</v>
      </c>
    </row>
    <row r="113" s="13" customFormat="1">
      <c r="A113" s="13"/>
      <c r="B113" s="229"/>
      <c r="C113" s="230"/>
      <c r="D113" s="231" t="s">
        <v>221</v>
      </c>
      <c r="E113" s="232" t="s">
        <v>19</v>
      </c>
      <c r="F113" s="233" t="s">
        <v>1034</v>
      </c>
      <c r="G113" s="230"/>
      <c r="H113" s="234">
        <v>29.050000000000001</v>
      </c>
      <c r="I113" s="235"/>
      <c r="J113" s="230"/>
      <c r="K113" s="230"/>
      <c r="L113" s="236"/>
      <c r="M113" s="237"/>
      <c r="N113" s="238"/>
      <c r="O113" s="238"/>
      <c r="P113" s="238"/>
      <c r="Q113" s="238"/>
      <c r="R113" s="238"/>
      <c r="S113" s="238"/>
      <c r="T113" s="239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0" t="s">
        <v>221</v>
      </c>
      <c r="AU113" s="240" t="s">
        <v>80</v>
      </c>
      <c r="AV113" s="13" t="s">
        <v>80</v>
      </c>
      <c r="AW113" s="13" t="s">
        <v>32</v>
      </c>
      <c r="AX113" s="13" t="s">
        <v>71</v>
      </c>
      <c r="AY113" s="240" t="s">
        <v>125</v>
      </c>
    </row>
    <row r="114" s="15" customFormat="1">
      <c r="A114" s="15"/>
      <c r="B114" s="251"/>
      <c r="C114" s="252"/>
      <c r="D114" s="231" t="s">
        <v>221</v>
      </c>
      <c r="E114" s="253" t="s">
        <v>19</v>
      </c>
      <c r="F114" s="254" t="s">
        <v>247</v>
      </c>
      <c r="G114" s="252"/>
      <c r="H114" s="255">
        <v>29.050000000000001</v>
      </c>
      <c r="I114" s="256"/>
      <c r="J114" s="252"/>
      <c r="K114" s="252"/>
      <c r="L114" s="257"/>
      <c r="M114" s="258"/>
      <c r="N114" s="259"/>
      <c r="O114" s="259"/>
      <c r="P114" s="259"/>
      <c r="Q114" s="259"/>
      <c r="R114" s="259"/>
      <c r="S114" s="259"/>
      <c r="T114" s="260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1" t="s">
        <v>221</v>
      </c>
      <c r="AU114" s="261" t="s">
        <v>80</v>
      </c>
      <c r="AV114" s="15" t="s">
        <v>143</v>
      </c>
      <c r="AW114" s="15" t="s">
        <v>4</v>
      </c>
      <c r="AX114" s="15" t="s">
        <v>78</v>
      </c>
      <c r="AY114" s="261" t="s">
        <v>125</v>
      </c>
    </row>
    <row r="115" s="2" customFormat="1" ht="24.15" customHeight="1">
      <c r="A115" s="40"/>
      <c r="B115" s="41"/>
      <c r="C115" s="206" t="s">
        <v>160</v>
      </c>
      <c r="D115" s="206" t="s">
        <v>128</v>
      </c>
      <c r="E115" s="207" t="s">
        <v>872</v>
      </c>
      <c r="F115" s="208" t="s">
        <v>873</v>
      </c>
      <c r="G115" s="209" t="s">
        <v>234</v>
      </c>
      <c r="H115" s="210">
        <v>35.600000000000001</v>
      </c>
      <c r="I115" s="211"/>
      <c r="J115" s="212">
        <f>ROUND(I115*H115,2)</f>
        <v>0</v>
      </c>
      <c r="K115" s="208" t="s">
        <v>829</v>
      </c>
      <c r="L115" s="46"/>
      <c r="M115" s="213" t="s">
        <v>19</v>
      </c>
      <c r="N115" s="214" t="s">
        <v>42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143</v>
      </c>
      <c r="AT115" s="217" t="s">
        <v>128</v>
      </c>
      <c r="AU115" s="217" t="s">
        <v>80</v>
      </c>
      <c r="AY115" s="19" t="s">
        <v>125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78</v>
      </c>
      <c r="BK115" s="218">
        <f>ROUND(I115*H115,2)</f>
        <v>0</v>
      </c>
      <c r="BL115" s="19" t="s">
        <v>143</v>
      </c>
      <c r="BM115" s="217" t="s">
        <v>1035</v>
      </c>
    </row>
    <row r="116" s="2" customFormat="1">
      <c r="A116" s="40"/>
      <c r="B116" s="41"/>
      <c r="C116" s="42"/>
      <c r="D116" s="219" t="s">
        <v>185</v>
      </c>
      <c r="E116" s="42"/>
      <c r="F116" s="220" t="s">
        <v>875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185</v>
      </c>
      <c r="AU116" s="19" t="s">
        <v>80</v>
      </c>
    </row>
    <row r="117" s="2" customFormat="1" ht="24.15" customHeight="1">
      <c r="A117" s="40"/>
      <c r="B117" s="41"/>
      <c r="C117" s="206" t="s">
        <v>165</v>
      </c>
      <c r="D117" s="206" t="s">
        <v>128</v>
      </c>
      <c r="E117" s="207" t="s">
        <v>877</v>
      </c>
      <c r="F117" s="208" t="s">
        <v>878</v>
      </c>
      <c r="G117" s="209" t="s">
        <v>234</v>
      </c>
      <c r="H117" s="210">
        <v>32.039999999999999</v>
      </c>
      <c r="I117" s="211"/>
      <c r="J117" s="212">
        <f>ROUND(I117*H117,2)</f>
        <v>0</v>
      </c>
      <c r="K117" s="208" t="s">
        <v>829</v>
      </c>
      <c r="L117" s="46"/>
      <c r="M117" s="213" t="s">
        <v>19</v>
      </c>
      <c r="N117" s="214" t="s">
        <v>42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143</v>
      </c>
      <c r="AT117" s="217" t="s">
        <v>128</v>
      </c>
      <c r="AU117" s="217" t="s">
        <v>80</v>
      </c>
      <c r="AY117" s="19" t="s">
        <v>125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78</v>
      </c>
      <c r="BK117" s="218">
        <f>ROUND(I117*H117,2)</f>
        <v>0</v>
      </c>
      <c r="BL117" s="19" t="s">
        <v>143</v>
      </c>
      <c r="BM117" s="217" t="s">
        <v>1036</v>
      </c>
    </row>
    <row r="118" s="2" customFormat="1">
      <c r="A118" s="40"/>
      <c r="B118" s="41"/>
      <c r="C118" s="42"/>
      <c r="D118" s="219" t="s">
        <v>185</v>
      </c>
      <c r="E118" s="42"/>
      <c r="F118" s="220" t="s">
        <v>880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185</v>
      </c>
      <c r="AU118" s="19" t="s">
        <v>80</v>
      </c>
    </row>
    <row r="119" s="2" customFormat="1" ht="37.8" customHeight="1">
      <c r="A119" s="40"/>
      <c r="B119" s="41"/>
      <c r="C119" s="206" t="s">
        <v>169</v>
      </c>
      <c r="D119" s="206" t="s">
        <v>128</v>
      </c>
      <c r="E119" s="207" t="s">
        <v>252</v>
      </c>
      <c r="F119" s="208" t="s">
        <v>253</v>
      </c>
      <c r="G119" s="209" t="s">
        <v>234</v>
      </c>
      <c r="H119" s="210">
        <v>21.359999999999999</v>
      </c>
      <c r="I119" s="211"/>
      <c r="J119" s="212">
        <f>ROUND(I119*H119,2)</f>
        <v>0</v>
      </c>
      <c r="K119" s="208" t="s">
        <v>829</v>
      </c>
      <c r="L119" s="46"/>
      <c r="M119" s="213" t="s">
        <v>19</v>
      </c>
      <c r="N119" s="214" t="s">
        <v>42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143</v>
      </c>
      <c r="AT119" s="217" t="s">
        <v>128</v>
      </c>
      <c r="AU119" s="217" t="s">
        <v>80</v>
      </c>
      <c r="AY119" s="19" t="s">
        <v>125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78</v>
      </c>
      <c r="BK119" s="218">
        <f>ROUND(I119*H119,2)</f>
        <v>0</v>
      </c>
      <c r="BL119" s="19" t="s">
        <v>143</v>
      </c>
      <c r="BM119" s="217" t="s">
        <v>1037</v>
      </c>
    </row>
    <row r="120" s="2" customFormat="1">
      <c r="A120" s="40"/>
      <c r="B120" s="41"/>
      <c r="C120" s="42"/>
      <c r="D120" s="219" t="s">
        <v>185</v>
      </c>
      <c r="E120" s="42"/>
      <c r="F120" s="220" t="s">
        <v>883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185</v>
      </c>
      <c r="AU120" s="19" t="s">
        <v>80</v>
      </c>
    </row>
    <row r="121" s="13" customFormat="1">
      <c r="A121" s="13"/>
      <c r="B121" s="229"/>
      <c r="C121" s="230"/>
      <c r="D121" s="231" t="s">
        <v>221</v>
      </c>
      <c r="E121" s="232" t="s">
        <v>19</v>
      </c>
      <c r="F121" s="233" t="s">
        <v>1038</v>
      </c>
      <c r="G121" s="230"/>
      <c r="H121" s="234">
        <v>35.600000000000001</v>
      </c>
      <c r="I121" s="235"/>
      <c r="J121" s="230"/>
      <c r="K121" s="230"/>
      <c r="L121" s="236"/>
      <c r="M121" s="237"/>
      <c r="N121" s="238"/>
      <c r="O121" s="238"/>
      <c r="P121" s="238"/>
      <c r="Q121" s="238"/>
      <c r="R121" s="238"/>
      <c r="S121" s="238"/>
      <c r="T121" s="239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0" t="s">
        <v>221</v>
      </c>
      <c r="AU121" s="240" t="s">
        <v>80</v>
      </c>
      <c r="AV121" s="13" t="s">
        <v>80</v>
      </c>
      <c r="AW121" s="13" t="s">
        <v>32</v>
      </c>
      <c r="AX121" s="13" t="s">
        <v>71</v>
      </c>
      <c r="AY121" s="240" t="s">
        <v>125</v>
      </c>
    </row>
    <row r="122" s="13" customFormat="1">
      <c r="A122" s="13"/>
      <c r="B122" s="229"/>
      <c r="C122" s="230"/>
      <c r="D122" s="231" t="s">
        <v>221</v>
      </c>
      <c r="E122" s="232" t="s">
        <v>19</v>
      </c>
      <c r="F122" s="233" t="s">
        <v>1039</v>
      </c>
      <c r="G122" s="230"/>
      <c r="H122" s="234">
        <v>-14.24</v>
      </c>
      <c r="I122" s="235"/>
      <c r="J122" s="230"/>
      <c r="K122" s="230"/>
      <c r="L122" s="236"/>
      <c r="M122" s="237"/>
      <c r="N122" s="238"/>
      <c r="O122" s="238"/>
      <c r="P122" s="238"/>
      <c r="Q122" s="238"/>
      <c r="R122" s="238"/>
      <c r="S122" s="238"/>
      <c r="T122" s="23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0" t="s">
        <v>221</v>
      </c>
      <c r="AU122" s="240" t="s">
        <v>80</v>
      </c>
      <c r="AV122" s="13" t="s">
        <v>80</v>
      </c>
      <c r="AW122" s="13" t="s">
        <v>32</v>
      </c>
      <c r="AX122" s="13" t="s">
        <v>71</v>
      </c>
      <c r="AY122" s="240" t="s">
        <v>125</v>
      </c>
    </row>
    <row r="123" s="15" customFormat="1">
      <c r="A123" s="15"/>
      <c r="B123" s="251"/>
      <c r="C123" s="252"/>
      <c r="D123" s="231" t="s">
        <v>221</v>
      </c>
      <c r="E123" s="253" t="s">
        <v>19</v>
      </c>
      <c r="F123" s="254" t="s">
        <v>247</v>
      </c>
      <c r="G123" s="252"/>
      <c r="H123" s="255">
        <v>21.359999999999999</v>
      </c>
      <c r="I123" s="256"/>
      <c r="J123" s="252"/>
      <c r="K123" s="252"/>
      <c r="L123" s="257"/>
      <c r="M123" s="258"/>
      <c r="N123" s="259"/>
      <c r="O123" s="259"/>
      <c r="P123" s="259"/>
      <c r="Q123" s="259"/>
      <c r="R123" s="259"/>
      <c r="S123" s="259"/>
      <c r="T123" s="260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1" t="s">
        <v>221</v>
      </c>
      <c r="AU123" s="261" t="s">
        <v>80</v>
      </c>
      <c r="AV123" s="15" t="s">
        <v>143</v>
      </c>
      <c r="AW123" s="15" t="s">
        <v>4</v>
      </c>
      <c r="AX123" s="15" t="s">
        <v>78</v>
      </c>
      <c r="AY123" s="261" t="s">
        <v>125</v>
      </c>
    </row>
    <row r="124" s="2" customFormat="1" ht="37.8" customHeight="1">
      <c r="A124" s="40"/>
      <c r="B124" s="41"/>
      <c r="C124" s="206" t="s">
        <v>175</v>
      </c>
      <c r="D124" s="206" t="s">
        <v>128</v>
      </c>
      <c r="E124" s="207" t="s">
        <v>257</v>
      </c>
      <c r="F124" s="208" t="s">
        <v>258</v>
      </c>
      <c r="G124" s="209" t="s">
        <v>234</v>
      </c>
      <c r="H124" s="210">
        <v>213.59999999999999</v>
      </c>
      <c r="I124" s="211"/>
      <c r="J124" s="212">
        <f>ROUND(I124*H124,2)</f>
        <v>0</v>
      </c>
      <c r="K124" s="208" t="s">
        <v>829</v>
      </c>
      <c r="L124" s="46"/>
      <c r="M124" s="213" t="s">
        <v>19</v>
      </c>
      <c r="N124" s="214" t="s">
        <v>42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143</v>
      </c>
      <c r="AT124" s="217" t="s">
        <v>128</v>
      </c>
      <c r="AU124" s="217" t="s">
        <v>80</v>
      </c>
      <c r="AY124" s="19" t="s">
        <v>125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78</v>
      </c>
      <c r="BK124" s="218">
        <f>ROUND(I124*H124,2)</f>
        <v>0</v>
      </c>
      <c r="BL124" s="19" t="s">
        <v>143</v>
      </c>
      <c r="BM124" s="217" t="s">
        <v>1040</v>
      </c>
    </row>
    <row r="125" s="2" customFormat="1">
      <c r="A125" s="40"/>
      <c r="B125" s="41"/>
      <c r="C125" s="42"/>
      <c r="D125" s="219" t="s">
        <v>185</v>
      </c>
      <c r="E125" s="42"/>
      <c r="F125" s="220" t="s">
        <v>886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185</v>
      </c>
      <c r="AU125" s="19" t="s">
        <v>80</v>
      </c>
    </row>
    <row r="126" s="13" customFormat="1">
      <c r="A126" s="13"/>
      <c r="B126" s="229"/>
      <c r="C126" s="230"/>
      <c r="D126" s="231" t="s">
        <v>221</v>
      </c>
      <c r="E126" s="232" t="s">
        <v>19</v>
      </c>
      <c r="F126" s="233" t="s">
        <v>1041</v>
      </c>
      <c r="G126" s="230"/>
      <c r="H126" s="234">
        <v>213.59999999999999</v>
      </c>
      <c r="I126" s="235"/>
      <c r="J126" s="230"/>
      <c r="K126" s="230"/>
      <c r="L126" s="236"/>
      <c r="M126" s="237"/>
      <c r="N126" s="238"/>
      <c r="O126" s="238"/>
      <c r="P126" s="238"/>
      <c r="Q126" s="238"/>
      <c r="R126" s="238"/>
      <c r="S126" s="238"/>
      <c r="T126" s="23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0" t="s">
        <v>221</v>
      </c>
      <c r="AU126" s="240" t="s">
        <v>80</v>
      </c>
      <c r="AV126" s="13" t="s">
        <v>80</v>
      </c>
      <c r="AW126" s="13" t="s">
        <v>32</v>
      </c>
      <c r="AX126" s="13" t="s">
        <v>71</v>
      </c>
      <c r="AY126" s="240" t="s">
        <v>125</v>
      </c>
    </row>
    <row r="127" s="15" customFormat="1">
      <c r="A127" s="15"/>
      <c r="B127" s="251"/>
      <c r="C127" s="252"/>
      <c r="D127" s="231" t="s">
        <v>221</v>
      </c>
      <c r="E127" s="253" t="s">
        <v>19</v>
      </c>
      <c r="F127" s="254" t="s">
        <v>247</v>
      </c>
      <c r="G127" s="252"/>
      <c r="H127" s="255">
        <v>213.59999999999999</v>
      </c>
      <c r="I127" s="256"/>
      <c r="J127" s="252"/>
      <c r="K127" s="252"/>
      <c r="L127" s="257"/>
      <c r="M127" s="258"/>
      <c r="N127" s="259"/>
      <c r="O127" s="259"/>
      <c r="P127" s="259"/>
      <c r="Q127" s="259"/>
      <c r="R127" s="259"/>
      <c r="S127" s="259"/>
      <c r="T127" s="260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1" t="s">
        <v>221</v>
      </c>
      <c r="AU127" s="261" t="s">
        <v>80</v>
      </c>
      <c r="AV127" s="15" t="s">
        <v>143</v>
      </c>
      <c r="AW127" s="15" t="s">
        <v>4</v>
      </c>
      <c r="AX127" s="15" t="s">
        <v>78</v>
      </c>
      <c r="AY127" s="261" t="s">
        <v>125</v>
      </c>
    </row>
    <row r="128" s="2" customFormat="1" ht="37.8" customHeight="1">
      <c r="A128" s="40"/>
      <c r="B128" s="41"/>
      <c r="C128" s="206" t="s">
        <v>8</v>
      </c>
      <c r="D128" s="206" t="s">
        <v>128</v>
      </c>
      <c r="E128" s="207" t="s">
        <v>888</v>
      </c>
      <c r="F128" s="208" t="s">
        <v>889</v>
      </c>
      <c r="G128" s="209" t="s">
        <v>234</v>
      </c>
      <c r="H128" s="210">
        <v>32.039999999999999</v>
      </c>
      <c r="I128" s="211"/>
      <c r="J128" s="212">
        <f>ROUND(I128*H128,2)</f>
        <v>0</v>
      </c>
      <c r="K128" s="208" t="s">
        <v>829</v>
      </c>
      <c r="L128" s="46"/>
      <c r="M128" s="213" t="s">
        <v>19</v>
      </c>
      <c r="N128" s="214" t="s">
        <v>42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143</v>
      </c>
      <c r="AT128" s="217" t="s">
        <v>128</v>
      </c>
      <c r="AU128" s="217" t="s">
        <v>80</v>
      </c>
      <c r="AY128" s="19" t="s">
        <v>125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78</v>
      </c>
      <c r="BK128" s="218">
        <f>ROUND(I128*H128,2)</f>
        <v>0</v>
      </c>
      <c r="BL128" s="19" t="s">
        <v>143</v>
      </c>
      <c r="BM128" s="217" t="s">
        <v>1042</v>
      </c>
    </row>
    <row r="129" s="2" customFormat="1">
      <c r="A129" s="40"/>
      <c r="B129" s="41"/>
      <c r="C129" s="42"/>
      <c r="D129" s="219" t="s">
        <v>185</v>
      </c>
      <c r="E129" s="42"/>
      <c r="F129" s="220" t="s">
        <v>891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185</v>
      </c>
      <c r="AU129" s="19" t="s">
        <v>80</v>
      </c>
    </row>
    <row r="130" s="13" customFormat="1">
      <c r="A130" s="13"/>
      <c r="B130" s="229"/>
      <c r="C130" s="230"/>
      <c r="D130" s="231" t="s">
        <v>221</v>
      </c>
      <c r="E130" s="232" t="s">
        <v>19</v>
      </c>
      <c r="F130" s="233" t="s">
        <v>1043</v>
      </c>
      <c r="G130" s="230"/>
      <c r="H130" s="234">
        <v>32.039999999999999</v>
      </c>
      <c r="I130" s="235"/>
      <c r="J130" s="230"/>
      <c r="K130" s="230"/>
      <c r="L130" s="236"/>
      <c r="M130" s="237"/>
      <c r="N130" s="238"/>
      <c r="O130" s="238"/>
      <c r="P130" s="238"/>
      <c r="Q130" s="238"/>
      <c r="R130" s="238"/>
      <c r="S130" s="238"/>
      <c r="T130" s="23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0" t="s">
        <v>221</v>
      </c>
      <c r="AU130" s="240" t="s">
        <v>80</v>
      </c>
      <c r="AV130" s="13" t="s">
        <v>80</v>
      </c>
      <c r="AW130" s="13" t="s">
        <v>32</v>
      </c>
      <c r="AX130" s="13" t="s">
        <v>71</v>
      </c>
      <c r="AY130" s="240" t="s">
        <v>125</v>
      </c>
    </row>
    <row r="131" s="15" customFormat="1">
      <c r="A131" s="15"/>
      <c r="B131" s="251"/>
      <c r="C131" s="252"/>
      <c r="D131" s="231" t="s">
        <v>221</v>
      </c>
      <c r="E131" s="253" t="s">
        <v>19</v>
      </c>
      <c r="F131" s="254" t="s">
        <v>247</v>
      </c>
      <c r="G131" s="252"/>
      <c r="H131" s="255">
        <v>32.039999999999999</v>
      </c>
      <c r="I131" s="256"/>
      <c r="J131" s="252"/>
      <c r="K131" s="252"/>
      <c r="L131" s="257"/>
      <c r="M131" s="258"/>
      <c r="N131" s="259"/>
      <c r="O131" s="259"/>
      <c r="P131" s="259"/>
      <c r="Q131" s="259"/>
      <c r="R131" s="259"/>
      <c r="S131" s="259"/>
      <c r="T131" s="260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1" t="s">
        <v>221</v>
      </c>
      <c r="AU131" s="261" t="s">
        <v>80</v>
      </c>
      <c r="AV131" s="15" t="s">
        <v>143</v>
      </c>
      <c r="AW131" s="15" t="s">
        <v>4</v>
      </c>
      <c r="AX131" s="15" t="s">
        <v>78</v>
      </c>
      <c r="AY131" s="261" t="s">
        <v>125</v>
      </c>
    </row>
    <row r="132" s="2" customFormat="1" ht="37.8" customHeight="1">
      <c r="A132" s="40"/>
      <c r="B132" s="41"/>
      <c r="C132" s="206" t="s">
        <v>187</v>
      </c>
      <c r="D132" s="206" t="s">
        <v>128</v>
      </c>
      <c r="E132" s="207" t="s">
        <v>892</v>
      </c>
      <c r="F132" s="208" t="s">
        <v>893</v>
      </c>
      <c r="G132" s="209" t="s">
        <v>234</v>
      </c>
      <c r="H132" s="210">
        <v>320.39999999999998</v>
      </c>
      <c r="I132" s="211"/>
      <c r="J132" s="212">
        <f>ROUND(I132*H132,2)</f>
        <v>0</v>
      </c>
      <c r="K132" s="208" t="s">
        <v>829</v>
      </c>
      <c r="L132" s="46"/>
      <c r="M132" s="213" t="s">
        <v>19</v>
      </c>
      <c r="N132" s="214" t="s">
        <v>42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143</v>
      </c>
      <c r="AT132" s="217" t="s">
        <v>128</v>
      </c>
      <c r="AU132" s="217" t="s">
        <v>80</v>
      </c>
      <c r="AY132" s="19" t="s">
        <v>125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78</v>
      </c>
      <c r="BK132" s="218">
        <f>ROUND(I132*H132,2)</f>
        <v>0</v>
      </c>
      <c r="BL132" s="19" t="s">
        <v>143</v>
      </c>
      <c r="BM132" s="217" t="s">
        <v>1044</v>
      </c>
    </row>
    <row r="133" s="2" customFormat="1">
      <c r="A133" s="40"/>
      <c r="B133" s="41"/>
      <c r="C133" s="42"/>
      <c r="D133" s="219" t="s">
        <v>185</v>
      </c>
      <c r="E133" s="42"/>
      <c r="F133" s="220" t="s">
        <v>895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185</v>
      </c>
      <c r="AU133" s="19" t="s">
        <v>80</v>
      </c>
    </row>
    <row r="134" s="13" customFormat="1">
      <c r="A134" s="13"/>
      <c r="B134" s="229"/>
      <c r="C134" s="230"/>
      <c r="D134" s="231" t="s">
        <v>221</v>
      </c>
      <c r="E134" s="232" t="s">
        <v>19</v>
      </c>
      <c r="F134" s="233" t="s">
        <v>1045</v>
      </c>
      <c r="G134" s="230"/>
      <c r="H134" s="234">
        <v>320.39999999999998</v>
      </c>
      <c r="I134" s="235"/>
      <c r="J134" s="230"/>
      <c r="K134" s="230"/>
      <c r="L134" s="236"/>
      <c r="M134" s="237"/>
      <c r="N134" s="238"/>
      <c r="O134" s="238"/>
      <c r="P134" s="238"/>
      <c r="Q134" s="238"/>
      <c r="R134" s="238"/>
      <c r="S134" s="238"/>
      <c r="T134" s="23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0" t="s">
        <v>221</v>
      </c>
      <c r="AU134" s="240" t="s">
        <v>80</v>
      </c>
      <c r="AV134" s="13" t="s">
        <v>80</v>
      </c>
      <c r="AW134" s="13" t="s">
        <v>32</v>
      </c>
      <c r="AX134" s="13" t="s">
        <v>71</v>
      </c>
      <c r="AY134" s="240" t="s">
        <v>125</v>
      </c>
    </row>
    <row r="135" s="15" customFormat="1">
      <c r="A135" s="15"/>
      <c r="B135" s="251"/>
      <c r="C135" s="252"/>
      <c r="D135" s="231" t="s">
        <v>221</v>
      </c>
      <c r="E135" s="253" t="s">
        <v>19</v>
      </c>
      <c r="F135" s="254" t="s">
        <v>247</v>
      </c>
      <c r="G135" s="252"/>
      <c r="H135" s="255">
        <v>320.39999999999998</v>
      </c>
      <c r="I135" s="256"/>
      <c r="J135" s="252"/>
      <c r="K135" s="252"/>
      <c r="L135" s="257"/>
      <c r="M135" s="258"/>
      <c r="N135" s="259"/>
      <c r="O135" s="259"/>
      <c r="P135" s="259"/>
      <c r="Q135" s="259"/>
      <c r="R135" s="259"/>
      <c r="S135" s="259"/>
      <c r="T135" s="26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1" t="s">
        <v>221</v>
      </c>
      <c r="AU135" s="261" t="s">
        <v>80</v>
      </c>
      <c r="AV135" s="15" t="s">
        <v>143</v>
      </c>
      <c r="AW135" s="15" t="s">
        <v>4</v>
      </c>
      <c r="AX135" s="15" t="s">
        <v>78</v>
      </c>
      <c r="AY135" s="261" t="s">
        <v>125</v>
      </c>
    </row>
    <row r="136" s="2" customFormat="1" ht="24.15" customHeight="1">
      <c r="A136" s="40"/>
      <c r="B136" s="41"/>
      <c r="C136" s="206" t="s">
        <v>193</v>
      </c>
      <c r="D136" s="206" t="s">
        <v>128</v>
      </c>
      <c r="E136" s="207" t="s">
        <v>897</v>
      </c>
      <c r="F136" s="208" t="s">
        <v>898</v>
      </c>
      <c r="G136" s="209" t="s">
        <v>234</v>
      </c>
      <c r="H136" s="210">
        <v>53.399999999999999</v>
      </c>
      <c r="I136" s="211"/>
      <c r="J136" s="212">
        <f>ROUND(I136*H136,2)</f>
        <v>0</v>
      </c>
      <c r="K136" s="208" t="s">
        <v>829</v>
      </c>
      <c r="L136" s="46"/>
      <c r="M136" s="213" t="s">
        <v>19</v>
      </c>
      <c r="N136" s="214" t="s">
        <v>42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143</v>
      </c>
      <c r="AT136" s="217" t="s">
        <v>128</v>
      </c>
      <c r="AU136" s="217" t="s">
        <v>80</v>
      </c>
      <c r="AY136" s="19" t="s">
        <v>125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78</v>
      </c>
      <c r="BK136" s="218">
        <f>ROUND(I136*H136,2)</f>
        <v>0</v>
      </c>
      <c r="BL136" s="19" t="s">
        <v>143</v>
      </c>
      <c r="BM136" s="217" t="s">
        <v>1046</v>
      </c>
    </row>
    <row r="137" s="2" customFormat="1">
      <c r="A137" s="40"/>
      <c r="B137" s="41"/>
      <c r="C137" s="42"/>
      <c r="D137" s="219" t="s">
        <v>185</v>
      </c>
      <c r="E137" s="42"/>
      <c r="F137" s="220" t="s">
        <v>900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185</v>
      </c>
      <c r="AU137" s="19" t="s">
        <v>80</v>
      </c>
    </row>
    <row r="138" s="14" customFormat="1">
      <c r="A138" s="14"/>
      <c r="B138" s="241"/>
      <c r="C138" s="242"/>
      <c r="D138" s="231" t="s">
        <v>221</v>
      </c>
      <c r="E138" s="243" t="s">
        <v>19</v>
      </c>
      <c r="F138" s="244" t="s">
        <v>901</v>
      </c>
      <c r="G138" s="242"/>
      <c r="H138" s="243" t="s">
        <v>19</v>
      </c>
      <c r="I138" s="245"/>
      <c r="J138" s="242"/>
      <c r="K138" s="242"/>
      <c r="L138" s="246"/>
      <c r="M138" s="247"/>
      <c r="N138" s="248"/>
      <c r="O138" s="248"/>
      <c r="P138" s="248"/>
      <c r="Q138" s="248"/>
      <c r="R138" s="248"/>
      <c r="S138" s="248"/>
      <c r="T138" s="24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0" t="s">
        <v>221</v>
      </c>
      <c r="AU138" s="250" t="s">
        <v>80</v>
      </c>
      <c r="AV138" s="14" t="s">
        <v>78</v>
      </c>
      <c r="AW138" s="14" t="s">
        <v>32</v>
      </c>
      <c r="AX138" s="14" t="s">
        <v>71</v>
      </c>
      <c r="AY138" s="250" t="s">
        <v>125</v>
      </c>
    </row>
    <row r="139" s="13" customFormat="1">
      <c r="A139" s="13"/>
      <c r="B139" s="229"/>
      <c r="C139" s="230"/>
      <c r="D139" s="231" t="s">
        <v>221</v>
      </c>
      <c r="E139" s="232" t="s">
        <v>19</v>
      </c>
      <c r="F139" s="233" t="s">
        <v>1047</v>
      </c>
      <c r="G139" s="230"/>
      <c r="H139" s="234">
        <v>53.399999999999999</v>
      </c>
      <c r="I139" s="235"/>
      <c r="J139" s="230"/>
      <c r="K139" s="230"/>
      <c r="L139" s="236"/>
      <c r="M139" s="237"/>
      <c r="N139" s="238"/>
      <c r="O139" s="238"/>
      <c r="P139" s="238"/>
      <c r="Q139" s="238"/>
      <c r="R139" s="238"/>
      <c r="S139" s="238"/>
      <c r="T139" s="23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0" t="s">
        <v>221</v>
      </c>
      <c r="AU139" s="240" t="s">
        <v>80</v>
      </c>
      <c r="AV139" s="13" t="s">
        <v>80</v>
      </c>
      <c r="AW139" s="13" t="s">
        <v>32</v>
      </c>
      <c r="AX139" s="13" t="s">
        <v>71</v>
      </c>
      <c r="AY139" s="240" t="s">
        <v>125</v>
      </c>
    </row>
    <row r="140" s="15" customFormat="1">
      <c r="A140" s="15"/>
      <c r="B140" s="251"/>
      <c r="C140" s="252"/>
      <c r="D140" s="231" t="s">
        <v>221</v>
      </c>
      <c r="E140" s="253" t="s">
        <v>19</v>
      </c>
      <c r="F140" s="254" t="s">
        <v>247</v>
      </c>
      <c r="G140" s="252"/>
      <c r="H140" s="255">
        <v>53.399999999999999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1" t="s">
        <v>221</v>
      </c>
      <c r="AU140" s="261" t="s">
        <v>80</v>
      </c>
      <c r="AV140" s="15" t="s">
        <v>143</v>
      </c>
      <c r="AW140" s="15" t="s">
        <v>4</v>
      </c>
      <c r="AX140" s="15" t="s">
        <v>78</v>
      </c>
      <c r="AY140" s="261" t="s">
        <v>125</v>
      </c>
    </row>
    <row r="141" s="2" customFormat="1" ht="24.15" customHeight="1">
      <c r="A141" s="40"/>
      <c r="B141" s="41"/>
      <c r="C141" s="206" t="s">
        <v>287</v>
      </c>
      <c r="D141" s="206" t="s">
        <v>128</v>
      </c>
      <c r="E141" s="207" t="s">
        <v>266</v>
      </c>
      <c r="F141" s="208" t="s">
        <v>903</v>
      </c>
      <c r="G141" s="209" t="s">
        <v>268</v>
      </c>
      <c r="H141" s="210">
        <v>96.120000000000005</v>
      </c>
      <c r="I141" s="211"/>
      <c r="J141" s="212">
        <f>ROUND(I141*H141,2)</f>
        <v>0</v>
      </c>
      <c r="K141" s="208" t="s">
        <v>829</v>
      </c>
      <c r="L141" s="46"/>
      <c r="M141" s="213" t="s">
        <v>19</v>
      </c>
      <c r="N141" s="214" t="s">
        <v>42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143</v>
      </c>
      <c r="AT141" s="217" t="s">
        <v>128</v>
      </c>
      <c r="AU141" s="217" t="s">
        <v>80</v>
      </c>
      <c r="AY141" s="19" t="s">
        <v>125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78</v>
      </c>
      <c r="BK141" s="218">
        <f>ROUND(I141*H141,2)</f>
        <v>0</v>
      </c>
      <c r="BL141" s="19" t="s">
        <v>143</v>
      </c>
      <c r="BM141" s="217" t="s">
        <v>1048</v>
      </c>
    </row>
    <row r="142" s="2" customFormat="1">
      <c r="A142" s="40"/>
      <c r="B142" s="41"/>
      <c r="C142" s="42"/>
      <c r="D142" s="219" t="s">
        <v>185</v>
      </c>
      <c r="E142" s="42"/>
      <c r="F142" s="220" t="s">
        <v>905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185</v>
      </c>
      <c r="AU142" s="19" t="s">
        <v>80</v>
      </c>
    </row>
    <row r="143" s="13" customFormat="1">
      <c r="A143" s="13"/>
      <c r="B143" s="229"/>
      <c r="C143" s="230"/>
      <c r="D143" s="231" t="s">
        <v>221</v>
      </c>
      <c r="E143" s="232" t="s">
        <v>19</v>
      </c>
      <c r="F143" s="233" t="s">
        <v>1049</v>
      </c>
      <c r="G143" s="230"/>
      <c r="H143" s="234">
        <v>96.120000000000005</v>
      </c>
      <c r="I143" s="235"/>
      <c r="J143" s="230"/>
      <c r="K143" s="230"/>
      <c r="L143" s="236"/>
      <c r="M143" s="237"/>
      <c r="N143" s="238"/>
      <c r="O143" s="238"/>
      <c r="P143" s="238"/>
      <c r="Q143" s="238"/>
      <c r="R143" s="238"/>
      <c r="S143" s="238"/>
      <c r="T143" s="23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0" t="s">
        <v>221</v>
      </c>
      <c r="AU143" s="240" t="s">
        <v>80</v>
      </c>
      <c r="AV143" s="13" t="s">
        <v>80</v>
      </c>
      <c r="AW143" s="13" t="s">
        <v>32</v>
      </c>
      <c r="AX143" s="13" t="s">
        <v>71</v>
      </c>
      <c r="AY143" s="240" t="s">
        <v>125</v>
      </c>
    </row>
    <row r="144" s="15" customFormat="1">
      <c r="A144" s="15"/>
      <c r="B144" s="251"/>
      <c r="C144" s="252"/>
      <c r="D144" s="231" t="s">
        <v>221</v>
      </c>
      <c r="E144" s="253" t="s">
        <v>19</v>
      </c>
      <c r="F144" s="254" t="s">
        <v>247</v>
      </c>
      <c r="G144" s="252"/>
      <c r="H144" s="255">
        <v>96.120000000000005</v>
      </c>
      <c r="I144" s="256"/>
      <c r="J144" s="252"/>
      <c r="K144" s="252"/>
      <c r="L144" s="257"/>
      <c r="M144" s="258"/>
      <c r="N144" s="259"/>
      <c r="O144" s="259"/>
      <c r="P144" s="259"/>
      <c r="Q144" s="259"/>
      <c r="R144" s="259"/>
      <c r="S144" s="259"/>
      <c r="T144" s="260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1" t="s">
        <v>221</v>
      </c>
      <c r="AU144" s="261" t="s">
        <v>80</v>
      </c>
      <c r="AV144" s="15" t="s">
        <v>143</v>
      </c>
      <c r="AW144" s="15" t="s">
        <v>4</v>
      </c>
      <c r="AX144" s="15" t="s">
        <v>78</v>
      </c>
      <c r="AY144" s="261" t="s">
        <v>125</v>
      </c>
    </row>
    <row r="145" s="2" customFormat="1" ht="37.8" customHeight="1">
      <c r="A145" s="40"/>
      <c r="B145" s="41"/>
      <c r="C145" s="206" t="s">
        <v>294</v>
      </c>
      <c r="D145" s="206" t="s">
        <v>128</v>
      </c>
      <c r="E145" s="207" t="s">
        <v>907</v>
      </c>
      <c r="F145" s="208" t="s">
        <v>908</v>
      </c>
      <c r="G145" s="209" t="s">
        <v>234</v>
      </c>
      <c r="H145" s="210">
        <v>60</v>
      </c>
      <c r="I145" s="211"/>
      <c r="J145" s="212">
        <f>ROUND(I145*H145,2)</f>
        <v>0</v>
      </c>
      <c r="K145" s="208" t="s">
        <v>829</v>
      </c>
      <c r="L145" s="46"/>
      <c r="M145" s="213" t="s">
        <v>19</v>
      </c>
      <c r="N145" s="214" t="s">
        <v>42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143</v>
      </c>
      <c r="AT145" s="217" t="s">
        <v>128</v>
      </c>
      <c r="AU145" s="217" t="s">
        <v>80</v>
      </c>
      <c r="AY145" s="19" t="s">
        <v>125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78</v>
      </c>
      <c r="BK145" s="218">
        <f>ROUND(I145*H145,2)</f>
        <v>0</v>
      </c>
      <c r="BL145" s="19" t="s">
        <v>143</v>
      </c>
      <c r="BM145" s="217" t="s">
        <v>1050</v>
      </c>
    </row>
    <row r="146" s="2" customFormat="1">
      <c r="A146" s="40"/>
      <c r="B146" s="41"/>
      <c r="C146" s="42"/>
      <c r="D146" s="219" t="s">
        <v>185</v>
      </c>
      <c r="E146" s="42"/>
      <c r="F146" s="220" t="s">
        <v>910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185</v>
      </c>
      <c r="AU146" s="19" t="s">
        <v>80</v>
      </c>
    </row>
    <row r="147" s="13" customFormat="1">
      <c r="A147" s="13"/>
      <c r="B147" s="229"/>
      <c r="C147" s="230"/>
      <c r="D147" s="231" t="s">
        <v>221</v>
      </c>
      <c r="E147" s="232" t="s">
        <v>19</v>
      </c>
      <c r="F147" s="233" t="s">
        <v>911</v>
      </c>
      <c r="G147" s="230"/>
      <c r="H147" s="234">
        <v>60</v>
      </c>
      <c r="I147" s="235"/>
      <c r="J147" s="230"/>
      <c r="K147" s="230"/>
      <c r="L147" s="236"/>
      <c r="M147" s="237"/>
      <c r="N147" s="238"/>
      <c r="O147" s="238"/>
      <c r="P147" s="238"/>
      <c r="Q147" s="238"/>
      <c r="R147" s="238"/>
      <c r="S147" s="238"/>
      <c r="T147" s="23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0" t="s">
        <v>221</v>
      </c>
      <c r="AU147" s="240" t="s">
        <v>80</v>
      </c>
      <c r="AV147" s="13" t="s">
        <v>80</v>
      </c>
      <c r="AW147" s="13" t="s">
        <v>32</v>
      </c>
      <c r="AX147" s="13" t="s">
        <v>71</v>
      </c>
      <c r="AY147" s="240" t="s">
        <v>125</v>
      </c>
    </row>
    <row r="148" s="15" customFormat="1">
      <c r="A148" s="15"/>
      <c r="B148" s="251"/>
      <c r="C148" s="252"/>
      <c r="D148" s="231" t="s">
        <v>221</v>
      </c>
      <c r="E148" s="253" t="s">
        <v>19</v>
      </c>
      <c r="F148" s="254" t="s">
        <v>247</v>
      </c>
      <c r="G148" s="252"/>
      <c r="H148" s="255">
        <v>60</v>
      </c>
      <c r="I148" s="256"/>
      <c r="J148" s="252"/>
      <c r="K148" s="252"/>
      <c r="L148" s="257"/>
      <c r="M148" s="258"/>
      <c r="N148" s="259"/>
      <c r="O148" s="259"/>
      <c r="P148" s="259"/>
      <c r="Q148" s="259"/>
      <c r="R148" s="259"/>
      <c r="S148" s="259"/>
      <c r="T148" s="260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1" t="s">
        <v>221</v>
      </c>
      <c r="AU148" s="261" t="s">
        <v>80</v>
      </c>
      <c r="AV148" s="15" t="s">
        <v>143</v>
      </c>
      <c r="AW148" s="15" t="s">
        <v>4</v>
      </c>
      <c r="AX148" s="15" t="s">
        <v>78</v>
      </c>
      <c r="AY148" s="261" t="s">
        <v>125</v>
      </c>
    </row>
    <row r="149" s="12" customFormat="1" ht="22.8" customHeight="1">
      <c r="A149" s="12"/>
      <c r="B149" s="190"/>
      <c r="C149" s="191"/>
      <c r="D149" s="192" t="s">
        <v>70</v>
      </c>
      <c r="E149" s="204" t="s">
        <v>143</v>
      </c>
      <c r="F149" s="204" t="s">
        <v>343</v>
      </c>
      <c r="G149" s="191"/>
      <c r="H149" s="191"/>
      <c r="I149" s="194"/>
      <c r="J149" s="205">
        <f>BK149</f>
        <v>0</v>
      </c>
      <c r="K149" s="191"/>
      <c r="L149" s="196"/>
      <c r="M149" s="197"/>
      <c r="N149" s="198"/>
      <c r="O149" s="198"/>
      <c r="P149" s="199">
        <f>SUM(P150:P158)</f>
        <v>0</v>
      </c>
      <c r="Q149" s="198"/>
      <c r="R149" s="199">
        <f>SUM(R150:R158)</f>
        <v>13.579832400000003</v>
      </c>
      <c r="S149" s="198"/>
      <c r="T149" s="200">
        <f>SUM(T150:T158)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78</v>
      </c>
      <c r="AT149" s="202" t="s">
        <v>70</v>
      </c>
      <c r="AU149" s="202" t="s">
        <v>78</v>
      </c>
      <c r="AY149" s="201" t="s">
        <v>125</v>
      </c>
      <c r="BK149" s="203">
        <f>SUM(BK150:BK158)</f>
        <v>0</v>
      </c>
    </row>
    <row r="150" s="2" customFormat="1" ht="16.5" customHeight="1">
      <c r="A150" s="40"/>
      <c r="B150" s="41"/>
      <c r="C150" s="206" t="s">
        <v>299</v>
      </c>
      <c r="D150" s="206" t="s">
        <v>128</v>
      </c>
      <c r="E150" s="207" t="s">
        <v>915</v>
      </c>
      <c r="F150" s="208" t="s">
        <v>916</v>
      </c>
      <c r="G150" s="209" t="s">
        <v>234</v>
      </c>
      <c r="H150" s="210">
        <v>7.1200000000000001</v>
      </c>
      <c r="I150" s="211"/>
      <c r="J150" s="212">
        <f>ROUND(I150*H150,2)</f>
        <v>0</v>
      </c>
      <c r="K150" s="208" t="s">
        <v>829</v>
      </c>
      <c r="L150" s="46"/>
      <c r="M150" s="213" t="s">
        <v>19</v>
      </c>
      <c r="N150" s="214" t="s">
        <v>42</v>
      </c>
      <c r="O150" s="86"/>
      <c r="P150" s="215">
        <f>O150*H150</f>
        <v>0</v>
      </c>
      <c r="Q150" s="215">
        <v>1.8907700000000001</v>
      </c>
      <c r="R150" s="215">
        <f>Q150*H150</f>
        <v>13.462282400000001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143</v>
      </c>
      <c r="AT150" s="217" t="s">
        <v>128</v>
      </c>
      <c r="AU150" s="217" t="s">
        <v>80</v>
      </c>
      <c r="AY150" s="19" t="s">
        <v>125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78</v>
      </c>
      <c r="BK150" s="218">
        <f>ROUND(I150*H150,2)</f>
        <v>0</v>
      </c>
      <c r="BL150" s="19" t="s">
        <v>143</v>
      </c>
      <c r="BM150" s="217" t="s">
        <v>1051</v>
      </c>
    </row>
    <row r="151" s="2" customFormat="1">
      <c r="A151" s="40"/>
      <c r="B151" s="41"/>
      <c r="C151" s="42"/>
      <c r="D151" s="219" t="s">
        <v>185</v>
      </c>
      <c r="E151" s="42"/>
      <c r="F151" s="220" t="s">
        <v>918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185</v>
      </c>
      <c r="AU151" s="19" t="s">
        <v>80</v>
      </c>
    </row>
    <row r="152" s="13" customFormat="1">
      <c r="A152" s="13"/>
      <c r="B152" s="229"/>
      <c r="C152" s="230"/>
      <c r="D152" s="231" t="s">
        <v>221</v>
      </c>
      <c r="E152" s="232" t="s">
        <v>19</v>
      </c>
      <c r="F152" s="233" t="s">
        <v>1052</v>
      </c>
      <c r="G152" s="230"/>
      <c r="H152" s="234">
        <v>7.1200000000000001</v>
      </c>
      <c r="I152" s="235"/>
      <c r="J152" s="230"/>
      <c r="K152" s="230"/>
      <c r="L152" s="236"/>
      <c r="M152" s="237"/>
      <c r="N152" s="238"/>
      <c r="O152" s="238"/>
      <c r="P152" s="238"/>
      <c r="Q152" s="238"/>
      <c r="R152" s="238"/>
      <c r="S152" s="238"/>
      <c r="T152" s="23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0" t="s">
        <v>221</v>
      </c>
      <c r="AU152" s="240" t="s">
        <v>80</v>
      </c>
      <c r="AV152" s="13" t="s">
        <v>80</v>
      </c>
      <c r="AW152" s="13" t="s">
        <v>32</v>
      </c>
      <c r="AX152" s="13" t="s">
        <v>71</v>
      </c>
      <c r="AY152" s="240" t="s">
        <v>125</v>
      </c>
    </row>
    <row r="153" s="15" customFormat="1">
      <c r="A153" s="15"/>
      <c r="B153" s="251"/>
      <c r="C153" s="252"/>
      <c r="D153" s="231" t="s">
        <v>221</v>
      </c>
      <c r="E153" s="253" t="s">
        <v>19</v>
      </c>
      <c r="F153" s="254" t="s">
        <v>247</v>
      </c>
      <c r="G153" s="252"/>
      <c r="H153" s="255">
        <v>7.1200000000000001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1" t="s">
        <v>221</v>
      </c>
      <c r="AU153" s="261" t="s">
        <v>80</v>
      </c>
      <c r="AV153" s="15" t="s">
        <v>143</v>
      </c>
      <c r="AW153" s="15" t="s">
        <v>4</v>
      </c>
      <c r="AX153" s="15" t="s">
        <v>78</v>
      </c>
      <c r="AY153" s="261" t="s">
        <v>125</v>
      </c>
    </row>
    <row r="154" s="2" customFormat="1" ht="24.15" customHeight="1">
      <c r="A154" s="40"/>
      <c r="B154" s="41"/>
      <c r="C154" s="206" t="s">
        <v>304</v>
      </c>
      <c r="D154" s="206" t="s">
        <v>128</v>
      </c>
      <c r="E154" s="207" t="s">
        <v>1053</v>
      </c>
      <c r="F154" s="208" t="s">
        <v>1054</v>
      </c>
      <c r="G154" s="209" t="s">
        <v>163</v>
      </c>
      <c r="H154" s="210">
        <v>5</v>
      </c>
      <c r="I154" s="211"/>
      <c r="J154" s="212">
        <f>ROUND(I154*H154,2)</f>
        <v>0</v>
      </c>
      <c r="K154" s="208" t="s">
        <v>829</v>
      </c>
      <c r="L154" s="46"/>
      <c r="M154" s="213" t="s">
        <v>19</v>
      </c>
      <c r="N154" s="214" t="s">
        <v>42</v>
      </c>
      <c r="O154" s="86"/>
      <c r="P154" s="215">
        <f>O154*H154</f>
        <v>0</v>
      </c>
      <c r="Q154" s="215">
        <v>0.016109999999999999</v>
      </c>
      <c r="R154" s="215">
        <f>Q154*H154</f>
        <v>0.080549999999999997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143</v>
      </c>
      <c r="AT154" s="217" t="s">
        <v>128</v>
      </c>
      <c r="AU154" s="217" t="s">
        <v>80</v>
      </c>
      <c r="AY154" s="19" t="s">
        <v>125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78</v>
      </c>
      <c r="BK154" s="218">
        <f>ROUND(I154*H154,2)</f>
        <v>0</v>
      </c>
      <c r="BL154" s="19" t="s">
        <v>143</v>
      </c>
      <c r="BM154" s="217" t="s">
        <v>1055</v>
      </c>
    </row>
    <row r="155" s="2" customFormat="1">
      <c r="A155" s="40"/>
      <c r="B155" s="41"/>
      <c r="C155" s="42"/>
      <c r="D155" s="219" t="s">
        <v>185</v>
      </c>
      <c r="E155" s="42"/>
      <c r="F155" s="220" t="s">
        <v>1056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185</v>
      </c>
      <c r="AU155" s="19" t="s">
        <v>80</v>
      </c>
    </row>
    <row r="156" s="13" customFormat="1">
      <c r="A156" s="13"/>
      <c r="B156" s="229"/>
      <c r="C156" s="230"/>
      <c r="D156" s="231" t="s">
        <v>221</v>
      </c>
      <c r="E156" s="232" t="s">
        <v>19</v>
      </c>
      <c r="F156" s="233" t="s">
        <v>1057</v>
      </c>
      <c r="G156" s="230"/>
      <c r="H156" s="234">
        <v>5</v>
      </c>
      <c r="I156" s="235"/>
      <c r="J156" s="230"/>
      <c r="K156" s="230"/>
      <c r="L156" s="236"/>
      <c r="M156" s="237"/>
      <c r="N156" s="238"/>
      <c r="O156" s="238"/>
      <c r="P156" s="238"/>
      <c r="Q156" s="238"/>
      <c r="R156" s="238"/>
      <c r="S156" s="238"/>
      <c r="T156" s="23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0" t="s">
        <v>221</v>
      </c>
      <c r="AU156" s="240" t="s">
        <v>80</v>
      </c>
      <c r="AV156" s="13" t="s">
        <v>80</v>
      </c>
      <c r="AW156" s="13" t="s">
        <v>32</v>
      </c>
      <c r="AX156" s="13" t="s">
        <v>71</v>
      </c>
      <c r="AY156" s="240" t="s">
        <v>125</v>
      </c>
    </row>
    <row r="157" s="15" customFormat="1">
      <c r="A157" s="15"/>
      <c r="B157" s="251"/>
      <c r="C157" s="252"/>
      <c r="D157" s="231" t="s">
        <v>221</v>
      </c>
      <c r="E157" s="253" t="s">
        <v>19</v>
      </c>
      <c r="F157" s="254" t="s">
        <v>247</v>
      </c>
      <c r="G157" s="252"/>
      <c r="H157" s="255">
        <v>5</v>
      </c>
      <c r="I157" s="256"/>
      <c r="J157" s="252"/>
      <c r="K157" s="252"/>
      <c r="L157" s="257"/>
      <c r="M157" s="258"/>
      <c r="N157" s="259"/>
      <c r="O157" s="259"/>
      <c r="P157" s="259"/>
      <c r="Q157" s="259"/>
      <c r="R157" s="259"/>
      <c r="S157" s="259"/>
      <c r="T157" s="260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1" t="s">
        <v>221</v>
      </c>
      <c r="AU157" s="261" t="s">
        <v>80</v>
      </c>
      <c r="AV157" s="15" t="s">
        <v>143</v>
      </c>
      <c r="AW157" s="15" t="s">
        <v>4</v>
      </c>
      <c r="AX157" s="15" t="s">
        <v>78</v>
      </c>
      <c r="AY157" s="261" t="s">
        <v>125</v>
      </c>
    </row>
    <row r="158" s="2" customFormat="1" ht="16.5" customHeight="1">
      <c r="A158" s="40"/>
      <c r="B158" s="41"/>
      <c r="C158" s="262" t="s">
        <v>310</v>
      </c>
      <c r="D158" s="262" t="s">
        <v>277</v>
      </c>
      <c r="E158" s="263" t="s">
        <v>1058</v>
      </c>
      <c r="F158" s="264" t="s">
        <v>1059</v>
      </c>
      <c r="G158" s="265" t="s">
        <v>163</v>
      </c>
      <c r="H158" s="266">
        <v>5</v>
      </c>
      <c r="I158" s="267"/>
      <c r="J158" s="268">
        <f>ROUND(I158*H158,2)</f>
        <v>0</v>
      </c>
      <c r="K158" s="264" t="s">
        <v>829</v>
      </c>
      <c r="L158" s="269"/>
      <c r="M158" s="270" t="s">
        <v>19</v>
      </c>
      <c r="N158" s="271" t="s">
        <v>42</v>
      </c>
      <c r="O158" s="86"/>
      <c r="P158" s="215">
        <f>O158*H158</f>
        <v>0</v>
      </c>
      <c r="Q158" s="215">
        <v>0.0074000000000000003</v>
      </c>
      <c r="R158" s="215">
        <f>Q158*H158</f>
        <v>0.037000000000000005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160</v>
      </c>
      <c r="AT158" s="217" t="s">
        <v>277</v>
      </c>
      <c r="AU158" s="217" t="s">
        <v>80</v>
      </c>
      <c r="AY158" s="19" t="s">
        <v>125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78</v>
      </c>
      <c r="BK158" s="218">
        <f>ROUND(I158*H158,2)</f>
        <v>0</v>
      </c>
      <c r="BL158" s="19" t="s">
        <v>143</v>
      </c>
      <c r="BM158" s="217" t="s">
        <v>1060</v>
      </c>
    </row>
    <row r="159" s="12" customFormat="1" ht="22.8" customHeight="1">
      <c r="A159" s="12"/>
      <c r="B159" s="190"/>
      <c r="C159" s="191"/>
      <c r="D159" s="192" t="s">
        <v>70</v>
      </c>
      <c r="E159" s="204" t="s">
        <v>160</v>
      </c>
      <c r="F159" s="204" t="s">
        <v>378</v>
      </c>
      <c r="G159" s="191"/>
      <c r="H159" s="191"/>
      <c r="I159" s="194"/>
      <c r="J159" s="205">
        <f>BK159</f>
        <v>0</v>
      </c>
      <c r="K159" s="191"/>
      <c r="L159" s="196"/>
      <c r="M159" s="197"/>
      <c r="N159" s="198"/>
      <c r="O159" s="198"/>
      <c r="P159" s="199">
        <f>SUM(P160:P213)</f>
        <v>0</v>
      </c>
      <c r="Q159" s="198"/>
      <c r="R159" s="199">
        <f>SUM(R160:R213)</f>
        <v>3.1642226600000001</v>
      </c>
      <c r="S159" s="198"/>
      <c r="T159" s="200">
        <f>SUM(T160:T213)</f>
        <v>0.084000000000000005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1" t="s">
        <v>78</v>
      </c>
      <c r="AT159" s="202" t="s">
        <v>70</v>
      </c>
      <c r="AU159" s="202" t="s">
        <v>78</v>
      </c>
      <c r="AY159" s="201" t="s">
        <v>125</v>
      </c>
      <c r="BK159" s="203">
        <f>SUM(BK160:BK213)</f>
        <v>0</v>
      </c>
    </row>
    <row r="160" s="2" customFormat="1" ht="16.5" customHeight="1">
      <c r="A160" s="40"/>
      <c r="B160" s="41"/>
      <c r="C160" s="206" t="s">
        <v>316</v>
      </c>
      <c r="D160" s="206" t="s">
        <v>128</v>
      </c>
      <c r="E160" s="207" t="s">
        <v>1061</v>
      </c>
      <c r="F160" s="208" t="s">
        <v>1062</v>
      </c>
      <c r="G160" s="209" t="s">
        <v>225</v>
      </c>
      <c r="H160" s="210">
        <v>71.200000000000003</v>
      </c>
      <c r="I160" s="211"/>
      <c r="J160" s="212">
        <f>ROUND(I160*H160,2)</f>
        <v>0</v>
      </c>
      <c r="K160" s="208" t="s">
        <v>829</v>
      </c>
      <c r="L160" s="46"/>
      <c r="M160" s="213" t="s">
        <v>19</v>
      </c>
      <c r="N160" s="214" t="s">
        <v>42</v>
      </c>
      <c r="O160" s="86"/>
      <c r="P160" s="215">
        <f>O160*H160</f>
        <v>0</v>
      </c>
      <c r="Q160" s="215">
        <v>1.0000000000000001E-05</v>
      </c>
      <c r="R160" s="215">
        <f>Q160*H160</f>
        <v>0.00071200000000000007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143</v>
      </c>
      <c r="AT160" s="217" t="s">
        <v>128</v>
      </c>
      <c r="AU160" s="217" t="s">
        <v>80</v>
      </c>
      <c r="AY160" s="19" t="s">
        <v>125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78</v>
      </c>
      <c r="BK160" s="218">
        <f>ROUND(I160*H160,2)</f>
        <v>0</v>
      </c>
      <c r="BL160" s="19" t="s">
        <v>143</v>
      </c>
      <c r="BM160" s="217" t="s">
        <v>1063</v>
      </c>
    </row>
    <row r="161" s="2" customFormat="1">
      <c r="A161" s="40"/>
      <c r="B161" s="41"/>
      <c r="C161" s="42"/>
      <c r="D161" s="219" t="s">
        <v>185</v>
      </c>
      <c r="E161" s="42"/>
      <c r="F161" s="220" t="s">
        <v>1064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185</v>
      </c>
      <c r="AU161" s="19" t="s">
        <v>80</v>
      </c>
    </row>
    <row r="162" s="2" customFormat="1" ht="16.5" customHeight="1">
      <c r="A162" s="40"/>
      <c r="B162" s="41"/>
      <c r="C162" s="262" t="s">
        <v>7</v>
      </c>
      <c r="D162" s="262" t="s">
        <v>277</v>
      </c>
      <c r="E162" s="263" t="s">
        <v>1065</v>
      </c>
      <c r="F162" s="264" t="s">
        <v>1066</v>
      </c>
      <c r="G162" s="265" t="s">
        <v>225</v>
      </c>
      <c r="H162" s="266">
        <v>72.268000000000001</v>
      </c>
      <c r="I162" s="267"/>
      <c r="J162" s="268">
        <f>ROUND(I162*H162,2)</f>
        <v>0</v>
      </c>
      <c r="K162" s="264" t="s">
        <v>829</v>
      </c>
      <c r="L162" s="269"/>
      <c r="M162" s="270" t="s">
        <v>19</v>
      </c>
      <c r="N162" s="271" t="s">
        <v>42</v>
      </c>
      <c r="O162" s="86"/>
      <c r="P162" s="215">
        <f>O162*H162</f>
        <v>0</v>
      </c>
      <c r="Q162" s="215">
        <v>0.00142</v>
      </c>
      <c r="R162" s="215">
        <f>Q162*H162</f>
        <v>0.10262056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160</v>
      </c>
      <c r="AT162" s="217" t="s">
        <v>277</v>
      </c>
      <c r="AU162" s="217" t="s">
        <v>80</v>
      </c>
      <c r="AY162" s="19" t="s">
        <v>125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78</v>
      </c>
      <c r="BK162" s="218">
        <f>ROUND(I162*H162,2)</f>
        <v>0</v>
      </c>
      <c r="BL162" s="19" t="s">
        <v>143</v>
      </c>
      <c r="BM162" s="217" t="s">
        <v>1067</v>
      </c>
    </row>
    <row r="163" s="13" customFormat="1">
      <c r="A163" s="13"/>
      <c r="B163" s="229"/>
      <c r="C163" s="230"/>
      <c r="D163" s="231" t="s">
        <v>221</v>
      </c>
      <c r="E163" s="232" t="s">
        <v>19</v>
      </c>
      <c r="F163" s="233" t="s">
        <v>1068</v>
      </c>
      <c r="G163" s="230"/>
      <c r="H163" s="234">
        <v>72.268000000000001</v>
      </c>
      <c r="I163" s="235"/>
      <c r="J163" s="230"/>
      <c r="K163" s="230"/>
      <c r="L163" s="236"/>
      <c r="M163" s="237"/>
      <c r="N163" s="238"/>
      <c r="O163" s="238"/>
      <c r="P163" s="238"/>
      <c r="Q163" s="238"/>
      <c r="R163" s="238"/>
      <c r="S163" s="238"/>
      <c r="T163" s="23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0" t="s">
        <v>221</v>
      </c>
      <c r="AU163" s="240" t="s">
        <v>80</v>
      </c>
      <c r="AV163" s="13" t="s">
        <v>80</v>
      </c>
      <c r="AW163" s="13" t="s">
        <v>32</v>
      </c>
      <c r="AX163" s="13" t="s">
        <v>78</v>
      </c>
      <c r="AY163" s="240" t="s">
        <v>125</v>
      </c>
    </row>
    <row r="164" s="2" customFormat="1" ht="16.5" customHeight="1">
      <c r="A164" s="40"/>
      <c r="B164" s="41"/>
      <c r="C164" s="206" t="s">
        <v>326</v>
      </c>
      <c r="D164" s="206" t="s">
        <v>128</v>
      </c>
      <c r="E164" s="207" t="s">
        <v>1069</v>
      </c>
      <c r="F164" s="208" t="s">
        <v>1070</v>
      </c>
      <c r="G164" s="209" t="s">
        <v>163</v>
      </c>
      <c r="H164" s="210">
        <v>17</v>
      </c>
      <c r="I164" s="211"/>
      <c r="J164" s="212">
        <f>ROUND(I164*H164,2)</f>
        <v>0</v>
      </c>
      <c r="K164" s="208" t="s">
        <v>829</v>
      </c>
      <c r="L164" s="46"/>
      <c r="M164" s="213" t="s">
        <v>19</v>
      </c>
      <c r="N164" s="214" t="s">
        <v>42</v>
      </c>
      <c r="O164" s="86"/>
      <c r="P164" s="215">
        <f>O164*H164</f>
        <v>0</v>
      </c>
      <c r="Q164" s="215">
        <v>8.0000000000000007E-05</v>
      </c>
      <c r="R164" s="215">
        <f>Q164*H164</f>
        <v>0.0013600000000000001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143</v>
      </c>
      <c r="AT164" s="217" t="s">
        <v>128</v>
      </c>
      <c r="AU164" s="217" t="s">
        <v>80</v>
      </c>
      <c r="AY164" s="19" t="s">
        <v>125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78</v>
      </c>
      <c r="BK164" s="218">
        <f>ROUND(I164*H164,2)</f>
        <v>0</v>
      </c>
      <c r="BL164" s="19" t="s">
        <v>143</v>
      </c>
      <c r="BM164" s="217" t="s">
        <v>1071</v>
      </c>
    </row>
    <row r="165" s="2" customFormat="1">
      <c r="A165" s="40"/>
      <c r="B165" s="41"/>
      <c r="C165" s="42"/>
      <c r="D165" s="219" t="s">
        <v>185</v>
      </c>
      <c r="E165" s="42"/>
      <c r="F165" s="220" t="s">
        <v>1072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185</v>
      </c>
      <c r="AU165" s="19" t="s">
        <v>80</v>
      </c>
    </row>
    <row r="166" s="14" customFormat="1">
      <c r="A166" s="14"/>
      <c r="B166" s="241"/>
      <c r="C166" s="242"/>
      <c r="D166" s="231" t="s">
        <v>221</v>
      </c>
      <c r="E166" s="243" t="s">
        <v>19</v>
      </c>
      <c r="F166" s="244" t="s">
        <v>1073</v>
      </c>
      <c r="G166" s="242"/>
      <c r="H166" s="243" t="s">
        <v>19</v>
      </c>
      <c r="I166" s="245"/>
      <c r="J166" s="242"/>
      <c r="K166" s="242"/>
      <c r="L166" s="246"/>
      <c r="M166" s="247"/>
      <c r="N166" s="248"/>
      <c r="O166" s="248"/>
      <c r="P166" s="248"/>
      <c r="Q166" s="248"/>
      <c r="R166" s="248"/>
      <c r="S166" s="248"/>
      <c r="T166" s="24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0" t="s">
        <v>221</v>
      </c>
      <c r="AU166" s="250" t="s">
        <v>80</v>
      </c>
      <c r="AV166" s="14" t="s">
        <v>78</v>
      </c>
      <c r="AW166" s="14" t="s">
        <v>32</v>
      </c>
      <c r="AX166" s="14" t="s">
        <v>71</v>
      </c>
      <c r="AY166" s="250" t="s">
        <v>125</v>
      </c>
    </row>
    <row r="167" s="13" customFormat="1">
      <c r="A167" s="13"/>
      <c r="B167" s="229"/>
      <c r="C167" s="230"/>
      <c r="D167" s="231" t="s">
        <v>221</v>
      </c>
      <c r="E167" s="232" t="s">
        <v>19</v>
      </c>
      <c r="F167" s="233" t="s">
        <v>8</v>
      </c>
      <c r="G167" s="230"/>
      <c r="H167" s="234">
        <v>12</v>
      </c>
      <c r="I167" s="235"/>
      <c r="J167" s="230"/>
      <c r="K167" s="230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221</v>
      </c>
      <c r="AU167" s="240" t="s">
        <v>80</v>
      </c>
      <c r="AV167" s="13" t="s">
        <v>80</v>
      </c>
      <c r="AW167" s="13" t="s">
        <v>32</v>
      </c>
      <c r="AX167" s="13" t="s">
        <v>71</v>
      </c>
      <c r="AY167" s="240" t="s">
        <v>125</v>
      </c>
    </row>
    <row r="168" s="14" customFormat="1">
      <c r="A168" s="14"/>
      <c r="B168" s="241"/>
      <c r="C168" s="242"/>
      <c r="D168" s="231" t="s">
        <v>221</v>
      </c>
      <c r="E168" s="243" t="s">
        <v>19</v>
      </c>
      <c r="F168" s="244" t="s">
        <v>1074</v>
      </c>
      <c r="G168" s="242"/>
      <c r="H168" s="243" t="s">
        <v>19</v>
      </c>
      <c r="I168" s="245"/>
      <c r="J168" s="242"/>
      <c r="K168" s="242"/>
      <c r="L168" s="246"/>
      <c r="M168" s="247"/>
      <c r="N168" s="248"/>
      <c r="O168" s="248"/>
      <c r="P168" s="248"/>
      <c r="Q168" s="248"/>
      <c r="R168" s="248"/>
      <c r="S168" s="248"/>
      <c r="T168" s="24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0" t="s">
        <v>221</v>
      </c>
      <c r="AU168" s="250" t="s">
        <v>80</v>
      </c>
      <c r="AV168" s="14" t="s">
        <v>78</v>
      </c>
      <c r="AW168" s="14" t="s">
        <v>32</v>
      </c>
      <c r="AX168" s="14" t="s">
        <v>71</v>
      </c>
      <c r="AY168" s="250" t="s">
        <v>125</v>
      </c>
    </row>
    <row r="169" s="13" customFormat="1">
      <c r="A169" s="13"/>
      <c r="B169" s="229"/>
      <c r="C169" s="230"/>
      <c r="D169" s="231" t="s">
        <v>221</v>
      </c>
      <c r="E169" s="232" t="s">
        <v>19</v>
      </c>
      <c r="F169" s="233" t="s">
        <v>124</v>
      </c>
      <c r="G169" s="230"/>
      <c r="H169" s="234">
        <v>5</v>
      </c>
      <c r="I169" s="235"/>
      <c r="J169" s="230"/>
      <c r="K169" s="230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221</v>
      </c>
      <c r="AU169" s="240" t="s">
        <v>80</v>
      </c>
      <c r="AV169" s="13" t="s">
        <v>80</v>
      </c>
      <c r="AW169" s="13" t="s">
        <v>32</v>
      </c>
      <c r="AX169" s="13" t="s">
        <v>71</v>
      </c>
      <c r="AY169" s="240" t="s">
        <v>125</v>
      </c>
    </row>
    <row r="170" s="15" customFormat="1">
      <c r="A170" s="15"/>
      <c r="B170" s="251"/>
      <c r="C170" s="252"/>
      <c r="D170" s="231" t="s">
        <v>221</v>
      </c>
      <c r="E170" s="253" t="s">
        <v>19</v>
      </c>
      <c r="F170" s="254" t="s">
        <v>247</v>
      </c>
      <c r="G170" s="252"/>
      <c r="H170" s="255">
        <v>17</v>
      </c>
      <c r="I170" s="256"/>
      <c r="J170" s="252"/>
      <c r="K170" s="252"/>
      <c r="L170" s="257"/>
      <c r="M170" s="258"/>
      <c r="N170" s="259"/>
      <c r="O170" s="259"/>
      <c r="P170" s="259"/>
      <c r="Q170" s="259"/>
      <c r="R170" s="259"/>
      <c r="S170" s="259"/>
      <c r="T170" s="260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1" t="s">
        <v>221</v>
      </c>
      <c r="AU170" s="261" t="s">
        <v>80</v>
      </c>
      <c r="AV170" s="15" t="s">
        <v>143</v>
      </c>
      <c r="AW170" s="15" t="s">
        <v>32</v>
      </c>
      <c r="AX170" s="15" t="s">
        <v>78</v>
      </c>
      <c r="AY170" s="261" t="s">
        <v>125</v>
      </c>
    </row>
    <row r="171" s="2" customFormat="1" ht="16.5" customHeight="1">
      <c r="A171" s="40"/>
      <c r="B171" s="41"/>
      <c r="C171" s="262" t="s">
        <v>332</v>
      </c>
      <c r="D171" s="262" t="s">
        <v>277</v>
      </c>
      <c r="E171" s="263" t="s">
        <v>1075</v>
      </c>
      <c r="F171" s="264" t="s">
        <v>1076</v>
      </c>
      <c r="G171" s="265" t="s">
        <v>163</v>
      </c>
      <c r="H171" s="266">
        <v>17</v>
      </c>
      <c r="I171" s="267"/>
      <c r="J171" s="268">
        <f>ROUND(I171*H171,2)</f>
        <v>0</v>
      </c>
      <c r="K171" s="264" t="s">
        <v>829</v>
      </c>
      <c r="L171" s="269"/>
      <c r="M171" s="270" t="s">
        <v>19</v>
      </c>
      <c r="N171" s="271" t="s">
        <v>42</v>
      </c>
      <c r="O171" s="86"/>
      <c r="P171" s="215">
        <f>O171*H171</f>
        <v>0</v>
      </c>
      <c r="Q171" s="215">
        <v>0.00080999999999999996</v>
      </c>
      <c r="R171" s="215">
        <f>Q171*H171</f>
        <v>0.013769999999999999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160</v>
      </c>
      <c r="AT171" s="217" t="s">
        <v>277</v>
      </c>
      <c r="AU171" s="217" t="s">
        <v>80</v>
      </c>
      <c r="AY171" s="19" t="s">
        <v>125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78</v>
      </c>
      <c r="BK171" s="218">
        <f>ROUND(I171*H171,2)</f>
        <v>0</v>
      </c>
      <c r="BL171" s="19" t="s">
        <v>143</v>
      </c>
      <c r="BM171" s="217" t="s">
        <v>1077</v>
      </c>
    </row>
    <row r="172" s="2" customFormat="1" ht="21.75" customHeight="1">
      <c r="A172" s="40"/>
      <c r="B172" s="41"/>
      <c r="C172" s="206" t="s">
        <v>337</v>
      </c>
      <c r="D172" s="206" t="s">
        <v>128</v>
      </c>
      <c r="E172" s="207" t="s">
        <v>956</v>
      </c>
      <c r="F172" s="208" t="s">
        <v>1078</v>
      </c>
      <c r="G172" s="209" t="s">
        <v>958</v>
      </c>
      <c r="H172" s="210">
        <v>8</v>
      </c>
      <c r="I172" s="211"/>
      <c r="J172" s="212">
        <f>ROUND(I172*H172,2)</f>
        <v>0</v>
      </c>
      <c r="K172" s="208" t="s">
        <v>19</v>
      </c>
      <c r="L172" s="46"/>
      <c r="M172" s="213" t="s">
        <v>19</v>
      </c>
      <c r="N172" s="214" t="s">
        <v>42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143</v>
      </c>
      <c r="AT172" s="217" t="s">
        <v>128</v>
      </c>
      <c r="AU172" s="217" t="s">
        <v>80</v>
      </c>
      <c r="AY172" s="19" t="s">
        <v>125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78</v>
      </c>
      <c r="BK172" s="218">
        <f>ROUND(I172*H172,2)</f>
        <v>0</v>
      </c>
      <c r="BL172" s="19" t="s">
        <v>143</v>
      </c>
      <c r="BM172" s="217" t="s">
        <v>1079</v>
      </c>
    </row>
    <row r="173" s="14" customFormat="1">
      <c r="A173" s="14"/>
      <c r="B173" s="241"/>
      <c r="C173" s="242"/>
      <c r="D173" s="231" t="s">
        <v>221</v>
      </c>
      <c r="E173" s="243" t="s">
        <v>19</v>
      </c>
      <c r="F173" s="244" t="s">
        <v>1080</v>
      </c>
      <c r="G173" s="242"/>
      <c r="H173" s="243" t="s">
        <v>19</v>
      </c>
      <c r="I173" s="245"/>
      <c r="J173" s="242"/>
      <c r="K173" s="242"/>
      <c r="L173" s="246"/>
      <c r="M173" s="247"/>
      <c r="N173" s="248"/>
      <c r="O173" s="248"/>
      <c r="P173" s="248"/>
      <c r="Q173" s="248"/>
      <c r="R173" s="248"/>
      <c r="S173" s="248"/>
      <c r="T173" s="24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0" t="s">
        <v>221</v>
      </c>
      <c r="AU173" s="250" t="s">
        <v>80</v>
      </c>
      <c r="AV173" s="14" t="s">
        <v>78</v>
      </c>
      <c r="AW173" s="14" t="s">
        <v>32</v>
      </c>
      <c r="AX173" s="14" t="s">
        <v>71</v>
      </c>
      <c r="AY173" s="250" t="s">
        <v>125</v>
      </c>
    </row>
    <row r="174" s="13" customFormat="1">
      <c r="A174" s="13"/>
      <c r="B174" s="229"/>
      <c r="C174" s="230"/>
      <c r="D174" s="231" t="s">
        <v>221</v>
      </c>
      <c r="E174" s="232" t="s">
        <v>19</v>
      </c>
      <c r="F174" s="233" t="s">
        <v>1081</v>
      </c>
      <c r="G174" s="230"/>
      <c r="H174" s="234">
        <v>8</v>
      </c>
      <c r="I174" s="235"/>
      <c r="J174" s="230"/>
      <c r="K174" s="230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221</v>
      </c>
      <c r="AU174" s="240" t="s">
        <v>80</v>
      </c>
      <c r="AV174" s="13" t="s">
        <v>80</v>
      </c>
      <c r="AW174" s="13" t="s">
        <v>32</v>
      </c>
      <c r="AX174" s="13" t="s">
        <v>71</v>
      </c>
      <c r="AY174" s="240" t="s">
        <v>125</v>
      </c>
    </row>
    <row r="175" s="15" customFormat="1">
      <c r="A175" s="15"/>
      <c r="B175" s="251"/>
      <c r="C175" s="252"/>
      <c r="D175" s="231" t="s">
        <v>221</v>
      </c>
      <c r="E175" s="253" t="s">
        <v>19</v>
      </c>
      <c r="F175" s="254" t="s">
        <v>247</v>
      </c>
      <c r="G175" s="252"/>
      <c r="H175" s="255">
        <v>8</v>
      </c>
      <c r="I175" s="256"/>
      <c r="J175" s="252"/>
      <c r="K175" s="252"/>
      <c r="L175" s="257"/>
      <c r="M175" s="258"/>
      <c r="N175" s="259"/>
      <c r="O175" s="259"/>
      <c r="P175" s="259"/>
      <c r="Q175" s="259"/>
      <c r="R175" s="259"/>
      <c r="S175" s="259"/>
      <c r="T175" s="260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1" t="s">
        <v>221</v>
      </c>
      <c r="AU175" s="261" t="s">
        <v>80</v>
      </c>
      <c r="AV175" s="15" t="s">
        <v>143</v>
      </c>
      <c r="AW175" s="15" t="s">
        <v>32</v>
      </c>
      <c r="AX175" s="15" t="s">
        <v>78</v>
      </c>
      <c r="AY175" s="261" t="s">
        <v>125</v>
      </c>
    </row>
    <row r="176" s="2" customFormat="1" ht="16.5" customHeight="1">
      <c r="A176" s="40"/>
      <c r="B176" s="41"/>
      <c r="C176" s="206" t="s">
        <v>344</v>
      </c>
      <c r="D176" s="206" t="s">
        <v>128</v>
      </c>
      <c r="E176" s="207" t="s">
        <v>1082</v>
      </c>
      <c r="F176" s="208" t="s">
        <v>1083</v>
      </c>
      <c r="G176" s="209" t="s">
        <v>163</v>
      </c>
      <c r="H176" s="210">
        <v>5</v>
      </c>
      <c r="I176" s="211"/>
      <c r="J176" s="212">
        <f>ROUND(I176*H176,2)</f>
        <v>0</v>
      </c>
      <c r="K176" s="208" t="s">
        <v>829</v>
      </c>
      <c r="L176" s="46"/>
      <c r="M176" s="213" t="s">
        <v>19</v>
      </c>
      <c r="N176" s="214" t="s">
        <v>42</v>
      </c>
      <c r="O176" s="86"/>
      <c r="P176" s="215">
        <f>O176*H176</f>
        <v>0</v>
      </c>
      <c r="Q176" s="215">
        <v>0.12526000000000001</v>
      </c>
      <c r="R176" s="215">
        <f>Q176*H176</f>
        <v>0.62630000000000008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143</v>
      </c>
      <c r="AT176" s="217" t="s">
        <v>128</v>
      </c>
      <c r="AU176" s="217" t="s">
        <v>80</v>
      </c>
      <c r="AY176" s="19" t="s">
        <v>125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78</v>
      </c>
      <c r="BK176" s="218">
        <f>ROUND(I176*H176,2)</f>
        <v>0</v>
      </c>
      <c r="BL176" s="19" t="s">
        <v>143</v>
      </c>
      <c r="BM176" s="217" t="s">
        <v>1084</v>
      </c>
    </row>
    <row r="177" s="2" customFormat="1">
      <c r="A177" s="40"/>
      <c r="B177" s="41"/>
      <c r="C177" s="42"/>
      <c r="D177" s="219" t="s">
        <v>185</v>
      </c>
      <c r="E177" s="42"/>
      <c r="F177" s="220" t="s">
        <v>1085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185</v>
      </c>
      <c r="AU177" s="19" t="s">
        <v>80</v>
      </c>
    </row>
    <row r="178" s="13" customFormat="1">
      <c r="A178" s="13"/>
      <c r="B178" s="229"/>
      <c r="C178" s="230"/>
      <c r="D178" s="231" t="s">
        <v>221</v>
      </c>
      <c r="E178" s="232" t="s">
        <v>19</v>
      </c>
      <c r="F178" s="233" t="s">
        <v>1057</v>
      </c>
      <c r="G178" s="230"/>
      <c r="H178" s="234">
        <v>5</v>
      </c>
      <c r="I178" s="235"/>
      <c r="J178" s="230"/>
      <c r="K178" s="230"/>
      <c r="L178" s="236"/>
      <c r="M178" s="237"/>
      <c r="N178" s="238"/>
      <c r="O178" s="238"/>
      <c r="P178" s="238"/>
      <c r="Q178" s="238"/>
      <c r="R178" s="238"/>
      <c r="S178" s="238"/>
      <c r="T178" s="23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0" t="s">
        <v>221</v>
      </c>
      <c r="AU178" s="240" t="s">
        <v>80</v>
      </c>
      <c r="AV178" s="13" t="s">
        <v>80</v>
      </c>
      <c r="AW178" s="13" t="s">
        <v>32</v>
      </c>
      <c r="AX178" s="13" t="s">
        <v>71</v>
      </c>
      <c r="AY178" s="240" t="s">
        <v>125</v>
      </c>
    </row>
    <row r="179" s="15" customFormat="1">
      <c r="A179" s="15"/>
      <c r="B179" s="251"/>
      <c r="C179" s="252"/>
      <c r="D179" s="231" t="s">
        <v>221</v>
      </c>
      <c r="E179" s="253" t="s">
        <v>19</v>
      </c>
      <c r="F179" s="254" t="s">
        <v>247</v>
      </c>
      <c r="G179" s="252"/>
      <c r="H179" s="255">
        <v>5</v>
      </c>
      <c r="I179" s="256"/>
      <c r="J179" s="252"/>
      <c r="K179" s="252"/>
      <c r="L179" s="257"/>
      <c r="M179" s="258"/>
      <c r="N179" s="259"/>
      <c r="O179" s="259"/>
      <c r="P179" s="259"/>
      <c r="Q179" s="259"/>
      <c r="R179" s="259"/>
      <c r="S179" s="259"/>
      <c r="T179" s="260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1" t="s">
        <v>221</v>
      </c>
      <c r="AU179" s="261" t="s">
        <v>80</v>
      </c>
      <c r="AV179" s="15" t="s">
        <v>143</v>
      </c>
      <c r="AW179" s="15" t="s">
        <v>4</v>
      </c>
      <c r="AX179" s="15" t="s">
        <v>78</v>
      </c>
      <c r="AY179" s="261" t="s">
        <v>125</v>
      </c>
    </row>
    <row r="180" s="2" customFormat="1" ht="16.5" customHeight="1">
      <c r="A180" s="40"/>
      <c r="B180" s="41"/>
      <c r="C180" s="262" t="s">
        <v>351</v>
      </c>
      <c r="D180" s="262" t="s">
        <v>277</v>
      </c>
      <c r="E180" s="263" t="s">
        <v>1086</v>
      </c>
      <c r="F180" s="264" t="s">
        <v>1087</v>
      </c>
      <c r="G180" s="265" t="s">
        <v>163</v>
      </c>
      <c r="H180" s="266">
        <v>5</v>
      </c>
      <c r="I180" s="267"/>
      <c r="J180" s="268">
        <f>ROUND(I180*H180,2)</f>
        <v>0</v>
      </c>
      <c r="K180" s="264" t="s">
        <v>829</v>
      </c>
      <c r="L180" s="269"/>
      <c r="M180" s="270" t="s">
        <v>19</v>
      </c>
      <c r="N180" s="271" t="s">
        <v>42</v>
      </c>
      <c r="O180" s="86"/>
      <c r="P180" s="215">
        <f>O180*H180</f>
        <v>0</v>
      </c>
      <c r="Q180" s="215">
        <v>0.23200000000000001</v>
      </c>
      <c r="R180" s="215">
        <f>Q180*H180</f>
        <v>1.1600000000000001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160</v>
      </c>
      <c r="AT180" s="217" t="s">
        <v>277</v>
      </c>
      <c r="AU180" s="217" t="s">
        <v>80</v>
      </c>
      <c r="AY180" s="19" t="s">
        <v>125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78</v>
      </c>
      <c r="BK180" s="218">
        <f>ROUND(I180*H180,2)</f>
        <v>0</v>
      </c>
      <c r="BL180" s="19" t="s">
        <v>143</v>
      </c>
      <c r="BM180" s="217" t="s">
        <v>1088</v>
      </c>
    </row>
    <row r="181" s="2" customFormat="1" ht="16.5" customHeight="1">
      <c r="A181" s="40"/>
      <c r="B181" s="41"/>
      <c r="C181" s="206" t="s">
        <v>358</v>
      </c>
      <c r="D181" s="206" t="s">
        <v>128</v>
      </c>
      <c r="E181" s="207" t="s">
        <v>1089</v>
      </c>
      <c r="F181" s="208" t="s">
        <v>1090</v>
      </c>
      <c r="G181" s="209" t="s">
        <v>163</v>
      </c>
      <c r="H181" s="210">
        <v>5</v>
      </c>
      <c r="I181" s="211"/>
      <c r="J181" s="212">
        <f>ROUND(I181*H181,2)</f>
        <v>0</v>
      </c>
      <c r="K181" s="208" t="s">
        <v>829</v>
      </c>
      <c r="L181" s="46"/>
      <c r="M181" s="213" t="s">
        <v>19</v>
      </c>
      <c r="N181" s="214" t="s">
        <v>42</v>
      </c>
      <c r="O181" s="86"/>
      <c r="P181" s="215">
        <f>O181*H181</f>
        <v>0</v>
      </c>
      <c r="Q181" s="215">
        <v>0.030759999999999999</v>
      </c>
      <c r="R181" s="215">
        <f>Q181*H181</f>
        <v>0.15379999999999999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143</v>
      </c>
      <c r="AT181" s="217" t="s">
        <v>128</v>
      </c>
      <c r="AU181" s="217" t="s">
        <v>80</v>
      </c>
      <c r="AY181" s="19" t="s">
        <v>125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78</v>
      </c>
      <c r="BK181" s="218">
        <f>ROUND(I181*H181,2)</f>
        <v>0</v>
      </c>
      <c r="BL181" s="19" t="s">
        <v>143</v>
      </c>
      <c r="BM181" s="217" t="s">
        <v>1091</v>
      </c>
    </row>
    <row r="182" s="2" customFormat="1">
      <c r="A182" s="40"/>
      <c r="B182" s="41"/>
      <c r="C182" s="42"/>
      <c r="D182" s="219" t="s">
        <v>185</v>
      </c>
      <c r="E182" s="42"/>
      <c r="F182" s="220" t="s">
        <v>1092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185</v>
      </c>
      <c r="AU182" s="19" t="s">
        <v>80</v>
      </c>
    </row>
    <row r="183" s="2" customFormat="1" ht="16.5" customHeight="1">
      <c r="A183" s="40"/>
      <c r="B183" s="41"/>
      <c r="C183" s="262" t="s">
        <v>363</v>
      </c>
      <c r="D183" s="262" t="s">
        <v>277</v>
      </c>
      <c r="E183" s="263" t="s">
        <v>1093</v>
      </c>
      <c r="F183" s="264" t="s">
        <v>1094</v>
      </c>
      <c r="G183" s="265" t="s">
        <v>163</v>
      </c>
      <c r="H183" s="266">
        <v>5</v>
      </c>
      <c r="I183" s="267"/>
      <c r="J183" s="268">
        <f>ROUND(I183*H183,2)</f>
        <v>0</v>
      </c>
      <c r="K183" s="264" t="s">
        <v>829</v>
      </c>
      <c r="L183" s="269"/>
      <c r="M183" s="270" t="s">
        <v>19</v>
      </c>
      <c r="N183" s="271" t="s">
        <v>42</v>
      </c>
      <c r="O183" s="86"/>
      <c r="P183" s="215">
        <f>O183*H183</f>
        <v>0</v>
      </c>
      <c r="Q183" s="215">
        <v>0.075999999999999998</v>
      </c>
      <c r="R183" s="215">
        <f>Q183*H183</f>
        <v>0.38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160</v>
      </c>
      <c r="AT183" s="217" t="s">
        <v>277</v>
      </c>
      <c r="AU183" s="217" t="s">
        <v>80</v>
      </c>
      <c r="AY183" s="19" t="s">
        <v>125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78</v>
      </c>
      <c r="BK183" s="218">
        <f>ROUND(I183*H183,2)</f>
        <v>0</v>
      </c>
      <c r="BL183" s="19" t="s">
        <v>143</v>
      </c>
      <c r="BM183" s="217" t="s">
        <v>1095</v>
      </c>
    </row>
    <row r="184" s="2" customFormat="1" ht="16.5" customHeight="1">
      <c r="A184" s="40"/>
      <c r="B184" s="41"/>
      <c r="C184" s="206" t="s">
        <v>368</v>
      </c>
      <c r="D184" s="206" t="s">
        <v>128</v>
      </c>
      <c r="E184" s="207" t="s">
        <v>1096</v>
      </c>
      <c r="F184" s="208" t="s">
        <v>1097</v>
      </c>
      <c r="G184" s="209" t="s">
        <v>163</v>
      </c>
      <c r="H184" s="210">
        <v>5</v>
      </c>
      <c r="I184" s="211"/>
      <c r="J184" s="212">
        <f>ROUND(I184*H184,2)</f>
        <v>0</v>
      </c>
      <c r="K184" s="208" t="s">
        <v>829</v>
      </c>
      <c r="L184" s="46"/>
      <c r="M184" s="213" t="s">
        <v>19</v>
      </c>
      <c r="N184" s="214" t="s">
        <v>42</v>
      </c>
      <c r="O184" s="86"/>
      <c r="P184" s="215">
        <f>O184*H184</f>
        <v>0</v>
      </c>
      <c r="Q184" s="215">
        <v>0.030759999999999999</v>
      </c>
      <c r="R184" s="215">
        <f>Q184*H184</f>
        <v>0.15379999999999999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143</v>
      </c>
      <c r="AT184" s="217" t="s">
        <v>128</v>
      </c>
      <c r="AU184" s="217" t="s">
        <v>80</v>
      </c>
      <c r="AY184" s="19" t="s">
        <v>125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78</v>
      </c>
      <c r="BK184" s="218">
        <f>ROUND(I184*H184,2)</f>
        <v>0</v>
      </c>
      <c r="BL184" s="19" t="s">
        <v>143</v>
      </c>
      <c r="BM184" s="217" t="s">
        <v>1098</v>
      </c>
    </row>
    <row r="185" s="2" customFormat="1">
      <c r="A185" s="40"/>
      <c r="B185" s="41"/>
      <c r="C185" s="42"/>
      <c r="D185" s="219" t="s">
        <v>185</v>
      </c>
      <c r="E185" s="42"/>
      <c r="F185" s="220" t="s">
        <v>1099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185</v>
      </c>
      <c r="AU185" s="19" t="s">
        <v>80</v>
      </c>
    </row>
    <row r="186" s="2" customFormat="1" ht="16.5" customHeight="1">
      <c r="A186" s="40"/>
      <c r="B186" s="41"/>
      <c r="C186" s="262" t="s">
        <v>373</v>
      </c>
      <c r="D186" s="262" t="s">
        <v>277</v>
      </c>
      <c r="E186" s="263" t="s">
        <v>1100</v>
      </c>
      <c r="F186" s="264" t="s">
        <v>1101</v>
      </c>
      <c r="G186" s="265" t="s">
        <v>163</v>
      </c>
      <c r="H186" s="266">
        <v>5</v>
      </c>
      <c r="I186" s="267"/>
      <c r="J186" s="268">
        <f>ROUND(I186*H186,2)</f>
        <v>0</v>
      </c>
      <c r="K186" s="264" t="s">
        <v>829</v>
      </c>
      <c r="L186" s="269"/>
      <c r="M186" s="270" t="s">
        <v>19</v>
      </c>
      <c r="N186" s="271" t="s">
        <v>42</v>
      </c>
      <c r="O186" s="86"/>
      <c r="P186" s="215">
        <f>O186*H186</f>
        <v>0</v>
      </c>
      <c r="Q186" s="215">
        <v>0.073999999999999996</v>
      </c>
      <c r="R186" s="215">
        <f>Q186*H186</f>
        <v>0.37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160</v>
      </c>
      <c r="AT186" s="217" t="s">
        <v>277</v>
      </c>
      <c r="AU186" s="217" t="s">
        <v>80</v>
      </c>
      <c r="AY186" s="19" t="s">
        <v>125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78</v>
      </c>
      <c r="BK186" s="218">
        <f>ROUND(I186*H186,2)</f>
        <v>0</v>
      </c>
      <c r="BL186" s="19" t="s">
        <v>143</v>
      </c>
      <c r="BM186" s="217" t="s">
        <v>1102</v>
      </c>
    </row>
    <row r="187" s="2" customFormat="1" ht="16.5" customHeight="1">
      <c r="A187" s="40"/>
      <c r="B187" s="41"/>
      <c r="C187" s="262" t="s">
        <v>379</v>
      </c>
      <c r="D187" s="262" t="s">
        <v>277</v>
      </c>
      <c r="E187" s="263" t="s">
        <v>1103</v>
      </c>
      <c r="F187" s="264" t="s">
        <v>1104</v>
      </c>
      <c r="G187" s="265" t="s">
        <v>163</v>
      </c>
      <c r="H187" s="266">
        <v>5</v>
      </c>
      <c r="I187" s="267"/>
      <c r="J187" s="268">
        <f>ROUND(I187*H187,2)</f>
        <v>0</v>
      </c>
      <c r="K187" s="264" t="s">
        <v>829</v>
      </c>
      <c r="L187" s="269"/>
      <c r="M187" s="270" t="s">
        <v>19</v>
      </c>
      <c r="N187" s="271" t="s">
        <v>42</v>
      </c>
      <c r="O187" s="86"/>
      <c r="P187" s="215">
        <f>O187*H187</f>
        <v>0</v>
      </c>
      <c r="Q187" s="215">
        <v>0.0040000000000000001</v>
      </c>
      <c r="R187" s="215">
        <f>Q187*H187</f>
        <v>0.02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160</v>
      </c>
      <c r="AT187" s="217" t="s">
        <v>277</v>
      </c>
      <c r="AU187" s="217" t="s">
        <v>80</v>
      </c>
      <c r="AY187" s="19" t="s">
        <v>125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78</v>
      </c>
      <c r="BK187" s="218">
        <f>ROUND(I187*H187,2)</f>
        <v>0</v>
      </c>
      <c r="BL187" s="19" t="s">
        <v>143</v>
      </c>
      <c r="BM187" s="217" t="s">
        <v>1105</v>
      </c>
    </row>
    <row r="188" s="2" customFormat="1" ht="16.5" customHeight="1">
      <c r="A188" s="40"/>
      <c r="B188" s="41"/>
      <c r="C188" s="206" t="s">
        <v>384</v>
      </c>
      <c r="D188" s="206" t="s">
        <v>128</v>
      </c>
      <c r="E188" s="207" t="s">
        <v>985</v>
      </c>
      <c r="F188" s="208" t="s">
        <v>986</v>
      </c>
      <c r="G188" s="209" t="s">
        <v>234</v>
      </c>
      <c r="H188" s="210">
        <v>0.029999999999999999</v>
      </c>
      <c r="I188" s="211"/>
      <c r="J188" s="212">
        <f>ROUND(I188*H188,2)</f>
        <v>0</v>
      </c>
      <c r="K188" s="208" t="s">
        <v>829</v>
      </c>
      <c r="L188" s="46"/>
      <c r="M188" s="213" t="s">
        <v>19</v>
      </c>
      <c r="N188" s="214" t="s">
        <v>42</v>
      </c>
      <c r="O188" s="86"/>
      <c r="P188" s="215">
        <f>O188*H188</f>
        <v>0</v>
      </c>
      <c r="Q188" s="215">
        <v>2.5018699999999998</v>
      </c>
      <c r="R188" s="215">
        <f>Q188*H188</f>
        <v>0.075056099999999987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143</v>
      </c>
      <c r="AT188" s="217" t="s">
        <v>128</v>
      </c>
      <c r="AU188" s="217" t="s">
        <v>80</v>
      </c>
      <c r="AY188" s="19" t="s">
        <v>125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78</v>
      </c>
      <c r="BK188" s="218">
        <f>ROUND(I188*H188,2)</f>
        <v>0</v>
      </c>
      <c r="BL188" s="19" t="s">
        <v>143</v>
      </c>
      <c r="BM188" s="217" t="s">
        <v>1106</v>
      </c>
    </row>
    <row r="189" s="2" customFormat="1">
      <c r="A189" s="40"/>
      <c r="B189" s="41"/>
      <c r="C189" s="42"/>
      <c r="D189" s="219" t="s">
        <v>185</v>
      </c>
      <c r="E189" s="42"/>
      <c r="F189" s="220" t="s">
        <v>988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185</v>
      </c>
      <c r="AU189" s="19" t="s">
        <v>80</v>
      </c>
    </row>
    <row r="190" s="2" customFormat="1" ht="16.5" customHeight="1">
      <c r="A190" s="40"/>
      <c r="B190" s="41"/>
      <c r="C190" s="206" t="s">
        <v>389</v>
      </c>
      <c r="D190" s="206" t="s">
        <v>128</v>
      </c>
      <c r="E190" s="207" t="s">
        <v>989</v>
      </c>
      <c r="F190" s="208" t="s">
        <v>990</v>
      </c>
      <c r="G190" s="209" t="s">
        <v>214</v>
      </c>
      <c r="H190" s="210">
        <v>0.5</v>
      </c>
      <c r="I190" s="211"/>
      <c r="J190" s="212">
        <f>ROUND(I190*H190,2)</f>
        <v>0</v>
      </c>
      <c r="K190" s="208" t="s">
        <v>829</v>
      </c>
      <c r="L190" s="46"/>
      <c r="M190" s="213" t="s">
        <v>19</v>
      </c>
      <c r="N190" s="214" t="s">
        <v>42</v>
      </c>
      <c r="O190" s="86"/>
      <c r="P190" s="215">
        <f>O190*H190</f>
        <v>0</v>
      </c>
      <c r="Q190" s="215">
        <v>0.0045999999999999999</v>
      </c>
      <c r="R190" s="215">
        <f>Q190*H190</f>
        <v>0.0023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143</v>
      </c>
      <c r="AT190" s="217" t="s">
        <v>128</v>
      </c>
      <c r="AU190" s="217" t="s">
        <v>80</v>
      </c>
      <c r="AY190" s="19" t="s">
        <v>125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78</v>
      </c>
      <c r="BK190" s="218">
        <f>ROUND(I190*H190,2)</f>
        <v>0</v>
      </c>
      <c r="BL190" s="19" t="s">
        <v>143</v>
      </c>
      <c r="BM190" s="217" t="s">
        <v>1107</v>
      </c>
    </row>
    <row r="191" s="2" customFormat="1">
      <c r="A191" s="40"/>
      <c r="B191" s="41"/>
      <c r="C191" s="42"/>
      <c r="D191" s="219" t="s">
        <v>185</v>
      </c>
      <c r="E191" s="42"/>
      <c r="F191" s="220" t="s">
        <v>992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185</v>
      </c>
      <c r="AU191" s="19" t="s">
        <v>80</v>
      </c>
    </row>
    <row r="192" s="13" customFormat="1">
      <c r="A192" s="13"/>
      <c r="B192" s="229"/>
      <c r="C192" s="230"/>
      <c r="D192" s="231" t="s">
        <v>221</v>
      </c>
      <c r="E192" s="232" t="s">
        <v>19</v>
      </c>
      <c r="F192" s="233" t="s">
        <v>1108</v>
      </c>
      <c r="G192" s="230"/>
      <c r="H192" s="234">
        <v>0.5</v>
      </c>
      <c r="I192" s="235"/>
      <c r="J192" s="230"/>
      <c r="K192" s="230"/>
      <c r="L192" s="236"/>
      <c r="M192" s="237"/>
      <c r="N192" s="238"/>
      <c r="O192" s="238"/>
      <c r="P192" s="238"/>
      <c r="Q192" s="238"/>
      <c r="R192" s="238"/>
      <c r="S192" s="238"/>
      <c r="T192" s="23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0" t="s">
        <v>221</v>
      </c>
      <c r="AU192" s="240" t="s">
        <v>80</v>
      </c>
      <c r="AV192" s="13" t="s">
        <v>80</v>
      </c>
      <c r="AW192" s="13" t="s">
        <v>32</v>
      </c>
      <c r="AX192" s="13" t="s">
        <v>71</v>
      </c>
      <c r="AY192" s="240" t="s">
        <v>125</v>
      </c>
    </row>
    <row r="193" s="15" customFormat="1">
      <c r="A193" s="15"/>
      <c r="B193" s="251"/>
      <c r="C193" s="252"/>
      <c r="D193" s="231" t="s">
        <v>221</v>
      </c>
      <c r="E193" s="253" t="s">
        <v>19</v>
      </c>
      <c r="F193" s="254" t="s">
        <v>247</v>
      </c>
      <c r="G193" s="252"/>
      <c r="H193" s="255">
        <v>0.5</v>
      </c>
      <c r="I193" s="256"/>
      <c r="J193" s="252"/>
      <c r="K193" s="252"/>
      <c r="L193" s="257"/>
      <c r="M193" s="258"/>
      <c r="N193" s="259"/>
      <c r="O193" s="259"/>
      <c r="P193" s="259"/>
      <c r="Q193" s="259"/>
      <c r="R193" s="259"/>
      <c r="S193" s="259"/>
      <c r="T193" s="260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1" t="s">
        <v>221</v>
      </c>
      <c r="AU193" s="261" t="s">
        <v>80</v>
      </c>
      <c r="AV193" s="15" t="s">
        <v>143</v>
      </c>
      <c r="AW193" s="15" t="s">
        <v>4</v>
      </c>
      <c r="AX193" s="15" t="s">
        <v>78</v>
      </c>
      <c r="AY193" s="261" t="s">
        <v>125</v>
      </c>
    </row>
    <row r="194" s="2" customFormat="1" ht="16.5" customHeight="1">
      <c r="A194" s="40"/>
      <c r="B194" s="41"/>
      <c r="C194" s="206" t="s">
        <v>394</v>
      </c>
      <c r="D194" s="206" t="s">
        <v>128</v>
      </c>
      <c r="E194" s="207" t="s">
        <v>994</v>
      </c>
      <c r="F194" s="208" t="s">
        <v>995</v>
      </c>
      <c r="G194" s="209" t="s">
        <v>214</v>
      </c>
      <c r="H194" s="210">
        <v>0.5</v>
      </c>
      <c r="I194" s="211"/>
      <c r="J194" s="212">
        <f>ROUND(I194*H194,2)</f>
        <v>0</v>
      </c>
      <c r="K194" s="208" t="s">
        <v>829</v>
      </c>
      <c r="L194" s="46"/>
      <c r="M194" s="213" t="s">
        <v>19</v>
      </c>
      <c r="N194" s="214" t="s">
        <v>42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143</v>
      </c>
      <c r="AT194" s="217" t="s">
        <v>128</v>
      </c>
      <c r="AU194" s="217" t="s">
        <v>80</v>
      </c>
      <c r="AY194" s="19" t="s">
        <v>125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78</v>
      </c>
      <c r="BK194" s="218">
        <f>ROUND(I194*H194,2)</f>
        <v>0</v>
      </c>
      <c r="BL194" s="19" t="s">
        <v>143</v>
      </c>
      <c r="BM194" s="217" t="s">
        <v>1109</v>
      </c>
    </row>
    <row r="195" s="2" customFormat="1">
      <c r="A195" s="40"/>
      <c r="B195" s="41"/>
      <c r="C195" s="42"/>
      <c r="D195" s="219" t="s">
        <v>185</v>
      </c>
      <c r="E195" s="42"/>
      <c r="F195" s="220" t="s">
        <v>997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185</v>
      </c>
      <c r="AU195" s="19" t="s">
        <v>80</v>
      </c>
    </row>
    <row r="196" s="2" customFormat="1" ht="16.5" customHeight="1">
      <c r="A196" s="40"/>
      <c r="B196" s="41"/>
      <c r="C196" s="206" t="s">
        <v>399</v>
      </c>
      <c r="D196" s="206" t="s">
        <v>128</v>
      </c>
      <c r="E196" s="207" t="s">
        <v>998</v>
      </c>
      <c r="F196" s="208" t="s">
        <v>1110</v>
      </c>
      <c r="G196" s="209" t="s">
        <v>277</v>
      </c>
      <c r="H196" s="210">
        <v>71.200000000000003</v>
      </c>
      <c r="I196" s="211"/>
      <c r="J196" s="212">
        <f>ROUND(I196*H196,2)</f>
        <v>0</v>
      </c>
      <c r="K196" s="208" t="s">
        <v>19</v>
      </c>
      <c r="L196" s="46"/>
      <c r="M196" s="213" t="s">
        <v>19</v>
      </c>
      <c r="N196" s="214" t="s">
        <v>42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143</v>
      </c>
      <c r="AT196" s="217" t="s">
        <v>128</v>
      </c>
      <c r="AU196" s="217" t="s">
        <v>80</v>
      </c>
      <c r="AY196" s="19" t="s">
        <v>125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78</v>
      </c>
      <c r="BK196" s="218">
        <f>ROUND(I196*H196,2)</f>
        <v>0</v>
      </c>
      <c r="BL196" s="19" t="s">
        <v>143</v>
      </c>
      <c r="BM196" s="217" t="s">
        <v>1111</v>
      </c>
    </row>
    <row r="197" s="2" customFormat="1" ht="16.5" customHeight="1">
      <c r="A197" s="40"/>
      <c r="B197" s="41"/>
      <c r="C197" s="206" t="s">
        <v>404</v>
      </c>
      <c r="D197" s="206" t="s">
        <v>128</v>
      </c>
      <c r="E197" s="207" t="s">
        <v>1112</v>
      </c>
      <c r="F197" s="208" t="s">
        <v>1113</v>
      </c>
      <c r="G197" s="209" t="s">
        <v>225</v>
      </c>
      <c r="H197" s="210">
        <v>0.40000000000000002</v>
      </c>
      <c r="I197" s="211"/>
      <c r="J197" s="212">
        <f>ROUND(I197*H197,2)</f>
        <v>0</v>
      </c>
      <c r="K197" s="208" t="s">
        <v>19</v>
      </c>
      <c r="L197" s="46"/>
      <c r="M197" s="213" t="s">
        <v>19</v>
      </c>
      <c r="N197" s="214" t="s">
        <v>42</v>
      </c>
      <c r="O197" s="86"/>
      <c r="P197" s="215">
        <f>O197*H197</f>
        <v>0</v>
      </c>
      <c r="Q197" s="215">
        <v>0.0038800000000000002</v>
      </c>
      <c r="R197" s="215">
        <f>Q197*H197</f>
        <v>0.0015520000000000002</v>
      </c>
      <c r="S197" s="215">
        <v>0.20999999999999999</v>
      </c>
      <c r="T197" s="216">
        <f>S197*H197</f>
        <v>0.084000000000000005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143</v>
      </c>
      <c r="AT197" s="217" t="s">
        <v>128</v>
      </c>
      <c r="AU197" s="217" t="s">
        <v>80</v>
      </c>
      <c r="AY197" s="19" t="s">
        <v>125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78</v>
      </c>
      <c r="BK197" s="218">
        <f>ROUND(I197*H197,2)</f>
        <v>0</v>
      </c>
      <c r="BL197" s="19" t="s">
        <v>143</v>
      </c>
      <c r="BM197" s="217" t="s">
        <v>1114</v>
      </c>
    </row>
    <row r="198" s="14" customFormat="1">
      <c r="A198" s="14"/>
      <c r="B198" s="241"/>
      <c r="C198" s="242"/>
      <c r="D198" s="231" t="s">
        <v>221</v>
      </c>
      <c r="E198" s="243" t="s">
        <v>19</v>
      </c>
      <c r="F198" s="244" t="s">
        <v>1115</v>
      </c>
      <c r="G198" s="242"/>
      <c r="H198" s="243" t="s">
        <v>19</v>
      </c>
      <c r="I198" s="245"/>
      <c r="J198" s="242"/>
      <c r="K198" s="242"/>
      <c r="L198" s="246"/>
      <c r="M198" s="247"/>
      <c r="N198" s="248"/>
      <c r="O198" s="248"/>
      <c r="P198" s="248"/>
      <c r="Q198" s="248"/>
      <c r="R198" s="248"/>
      <c r="S198" s="248"/>
      <c r="T198" s="24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0" t="s">
        <v>221</v>
      </c>
      <c r="AU198" s="250" t="s">
        <v>80</v>
      </c>
      <c r="AV198" s="14" t="s">
        <v>78</v>
      </c>
      <c r="AW198" s="14" t="s">
        <v>32</v>
      </c>
      <c r="AX198" s="14" t="s">
        <v>71</v>
      </c>
      <c r="AY198" s="250" t="s">
        <v>125</v>
      </c>
    </row>
    <row r="199" s="14" customFormat="1">
      <c r="A199" s="14"/>
      <c r="B199" s="241"/>
      <c r="C199" s="242"/>
      <c r="D199" s="231" t="s">
        <v>221</v>
      </c>
      <c r="E199" s="243" t="s">
        <v>19</v>
      </c>
      <c r="F199" s="244" t="s">
        <v>1005</v>
      </c>
      <c r="G199" s="242"/>
      <c r="H199" s="243" t="s">
        <v>19</v>
      </c>
      <c r="I199" s="245"/>
      <c r="J199" s="242"/>
      <c r="K199" s="242"/>
      <c r="L199" s="246"/>
      <c r="M199" s="247"/>
      <c r="N199" s="248"/>
      <c r="O199" s="248"/>
      <c r="P199" s="248"/>
      <c r="Q199" s="248"/>
      <c r="R199" s="248"/>
      <c r="S199" s="248"/>
      <c r="T199" s="24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0" t="s">
        <v>221</v>
      </c>
      <c r="AU199" s="250" t="s">
        <v>80</v>
      </c>
      <c r="AV199" s="14" t="s">
        <v>78</v>
      </c>
      <c r="AW199" s="14" t="s">
        <v>32</v>
      </c>
      <c r="AX199" s="14" t="s">
        <v>71</v>
      </c>
      <c r="AY199" s="250" t="s">
        <v>125</v>
      </c>
    </row>
    <row r="200" s="13" customFormat="1">
      <c r="A200" s="13"/>
      <c r="B200" s="229"/>
      <c r="C200" s="230"/>
      <c r="D200" s="231" t="s">
        <v>221</v>
      </c>
      <c r="E200" s="232" t="s">
        <v>19</v>
      </c>
      <c r="F200" s="233" t="s">
        <v>1116</v>
      </c>
      <c r="G200" s="230"/>
      <c r="H200" s="234">
        <v>0.40000000000000002</v>
      </c>
      <c r="I200" s="235"/>
      <c r="J200" s="230"/>
      <c r="K200" s="230"/>
      <c r="L200" s="236"/>
      <c r="M200" s="237"/>
      <c r="N200" s="238"/>
      <c r="O200" s="238"/>
      <c r="P200" s="238"/>
      <c r="Q200" s="238"/>
      <c r="R200" s="238"/>
      <c r="S200" s="238"/>
      <c r="T200" s="23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0" t="s">
        <v>221</v>
      </c>
      <c r="AU200" s="240" t="s">
        <v>80</v>
      </c>
      <c r="AV200" s="13" t="s">
        <v>80</v>
      </c>
      <c r="AW200" s="13" t="s">
        <v>32</v>
      </c>
      <c r="AX200" s="13" t="s">
        <v>71</v>
      </c>
      <c r="AY200" s="240" t="s">
        <v>125</v>
      </c>
    </row>
    <row r="201" s="15" customFormat="1">
      <c r="A201" s="15"/>
      <c r="B201" s="251"/>
      <c r="C201" s="252"/>
      <c r="D201" s="231" t="s">
        <v>221</v>
      </c>
      <c r="E201" s="253" t="s">
        <v>19</v>
      </c>
      <c r="F201" s="254" t="s">
        <v>247</v>
      </c>
      <c r="G201" s="252"/>
      <c r="H201" s="255">
        <v>0.40000000000000002</v>
      </c>
      <c r="I201" s="256"/>
      <c r="J201" s="252"/>
      <c r="K201" s="252"/>
      <c r="L201" s="257"/>
      <c r="M201" s="258"/>
      <c r="N201" s="259"/>
      <c r="O201" s="259"/>
      <c r="P201" s="259"/>
      <c r="Q201" s="259"/>
      <c r="R201" s="259"/>
      <c r="S201" s="259"/>
      <c r="T201" s="260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1" t="s">
        <v>221</v>
      </c>
      <c r="AU201" s="261" t="s">
        <v>80</v>
      </c>
      <c r="AV201" s="15" t="s">
        <v>143</v>
      </c>
      <c r="AW201" s="15" t="s">
        <v>32</v>
      </c>
      <c r="AX201" s="15" t="s">
        <v>78</v>
      </c>
      <c r="AY201" s="261" t="s">
        <v>125</v>
      </c>
    </row>
    <row r="202" s="2" customFormat="1" ht="21.75" customHeight="1">
      <c r="A202" s="40"/>
      <c r="B202" s="41"/>
      <c r="C202" s="206" t="s">
        <v>408</v>
      </c>
      <c r="D202" s="206" t="s">
        <v>128</v>
      </c>
      <c r="E202" s="207" t="s">
        <v>1007</v>
      </c>
      <c r="F202" s="208" t="s">
        <v>1117</v>
      </c>
      <c r="G202" s="209" t="s">
        <v>225</v>
      </c>
      <c r="H202" s="210">
        <v>6.7999999999999998</v>
      </c>
      <c r="I202" s="211"/>
      <c r="J202" s="212">
        <f>ROUND(I202*H202,2)</f>
        <v>0</v>
      </c>
      <c r="K202" s="208" t="s">
        <v>829</v>
      </c>
      <c r="L202" s="46"/>
      <c r="M202" s="213" t="s">
        <v>19</v>
      </c>
      <c r="N202" s="214" t="s">
        <v>42</v>
      </c>
      <c r="O202" s="86"/>
      <c r="P202" s="215">
        <f>O202*H202</f>
        <v>0</v>
      </c>
      <c r="Q202" s="215">
        <v>0.015140000000000001</v>
      </c>
      <c r="R202" s="215">
        <f>Q202*H202</f>
        <v>0.102952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143</v>
      </c>
      <c r="AT202" s="217" t="s">
        <v>128</v>
      </c>
      <c r="AU202" s="217" t="s">
        <v>80</v>
      </c>
      <c r="AY202" s="19" t="s">
        <v>125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78</v>
      </c>
      <c r="BK202" s="218">
        <f>ROUND(I202*H202,2)</f>
        <v>0</v>
      </c>
      <c r="BL202" s="19" t="s">
        <v>143</v>
      </c>
      <c r="BM202" s="217" t="s">
        <v>1118</v>
      </c>
    </row>
    <row r="203" s="2" customFormat="1">
      <c r="A203" s="40"/>
      <c r="B203" s="41"/>
      <c r="C203" s="42"/>
      <c r="D203" s="219" t="s">
        <v>185</v>
      </c>
      <c r="E203" s="42"/>
      <c r="F203" s="220" t="s">
        <v>1010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185</v>
      </c>
      <c r="AU203" s="19" t="s">
        <v>80</v>
      </c>
    </row>
    <row r="204" s="14" customFormat="1">
      <c r="A204" s="14"/>
      <c r="B204" s="241"/>
      <c r="C204" s="242"/>
      <c r="D204" s="231" t="s">
        <v>221</v>
      </c>
      <c r="E204" s="243" t="s">
        <v>19</v>
      </c>
      <c r="F204" s="244" t="s">
        <v>1115</v>
      </c>
      <c r="G204" s="242"/>
      <c r="H204" s="243" t="s">
        <v>19</v>
      </c>
      <c r="I204" s="245"/>
      <c r="J204" s="242"/>
      <c r="K204" s="242"/>
      <c r="L204" s="246"/>
      <c r="M204" s="247"/>
      <c r="N204" s="248"/>
      <c r="O204" s="248"/>
      <c r="P204" s="248"/>
      <c r="Q204" s="248"/>
      <c r="R204" s="248"/>
      <c r="S204" s="248"/>
      <c r="T204" s="24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0" t="s">
        <v>221</v>
      </c>
      <c r="AU204" s="250" t="s">
        <v>80</v>
      </c>
      <c r="AV204" s="14" t="s">
        <v>78</v>
      </c>
      <c r="AW204" s="14" t="s">
        <v>32</v>
      </c>
      <c r="AX204" s="14" t="s">
        <v>71</v>
      </c>
      <c r="AY204" s="250" t="s">
        <v>125</v>
      </c>
    </row>
    <row r="205" s="14" customFormat="1">
      <c r="A205" s="14"/>
      <c r="B205" s="241"/>
      <c r="C205" s="242"/>
      <c r="D205" s="231" t="s">
        <v>221</v>
      </c>
      <c r="E205" s="243" t="s">
        <v>19</v>
      </c>
      <c r="F205" s="244" t="s">
        <v>1005</v>
      </c>
      <c r="G205" s="242"/>
      <c r="H205" s="243" t="s">
        <v>19</v>
      </c>
      <c r="I205" s="245"/>
      <c r="J205" s="242"/>
      <c r="K205" s="242"/>
      <c r="L205" s="246"/>
      <c r="M205" s="247"/>
      <c r="N205" s="248"/>
      <c r="O205" s="248"/>
      <c r="P205" s="248"/>
      <c r="Q205" s="248"/>
      <c r="R205" s="248"/>
      <c r="S205" s="248"/>
      <c r="T205" s="24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0" t="s">
        <v>221</v>
      </c>
      <c r="AU205" s="250" t="s">
        <v>80</v>
      </c>
      <c r="AV205" s="14" t="s">
        <v>78</v>
      </c>
      <c r="AW205" s="14" t="s">
        <v>32</v>
      </c>
      <c r="AX205" s="14" t="s">
        <v>71</v>
      </c>
      <c r="AY205" s="250" t="s">
        <v>125</v>
      </c>
    </row>
    <row r="206" s="13" customFormat="1">
      <c r="A206" s="13"/>
      <c r="B206" s="229"/>
      <c r="C206" s="230"/>
      <c r="D206" s="231" t="s">
        <v>221</v>
      </c>
      <c r="E206" s="232" t="s">
        <v>19</v>
      </c>
      <c r="F206" s="233" t="s">
        <v>1119</v>
      </c>
      <c r="G206" s="230"/>
      <c r="H206" s="234">
        <v>6.7999999999999998</v>
      </c>
      <c r="I206" s="235"/>
      <c r="J206" s="230"/>
      <c r="K206" s="230"/>
      <c r="L206" s="236"/>
      <c r="M206" s="237"/>
      <c r="N206" s="238"/>
      <c r="O206" s="238"/>
      <c r="P206" s="238"/>
      <c r="Q206" s="238"/>
      <c r="R206" s="238"/>
      <c r="S206" s="238"/>
      <c r="T206" s="23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0" t="s">
        <v>221</v>
      </c>
      <c r="AU206" s="240" t="s">
        <v>80</v>
      </c>
      <c r="AV206" s="13" t="s">
        <v>80</v>
      </c>
      <c r="AW206" s="13" t="s">
        <v>32</v>
      </c>
      <c r="AX206" s="13" t="s">
        <v>71</v>
      </c>
      <c r="AY206" s="240" t="s">
        <v>125</v>
      </c>
    </row>
    <row r="207" s="15" customFormat="1">
      <c r="A207" s="15"/>
      <c r="B207" s="251"/>
      <c r="C207" s="252"/>
      <c r="D207" s="231" t="s">
        <v>221</v>
      </c>
      <c r="E207" s="253" t="s">
        <v>19</v>
      </c>
      <c r="F207" s="254" t="s">
        <v>247</v>
      </c>
      <c r="G207" s="252"/>
      <c r="H207" s="255">
        <v>6.7999999999999998</v>
      </c>
      <c r="I207" s="256"/>
      <c r="J207" s="252"/>
      <c r="K207" s="252"/>
      <c r="L207" s="257"/>
      <c r="M207" s="258"/>
      <c r="N207" s="259"/>
      <c r="O207" s="259"/>
      <c r="P207" s="259"/>
      <c r="Q207" s="259"/>
      <c r="R207" s="259"/>
      <c r="S207" s="259"/>
      <c r="T207" s="260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1" t="s">
        <v>221</v>
      </c>
      <c r="AU207" s="261" t="s">
        <v>80</v>
      </c>
      <c r="AV207" s="15" t="s">
        <v>143</v>
      </c>
      <c r="AW207" s="15" t="s">
        <v>32</v>
      </c>
      <c r="AX207" s="15" t="s">
        <v>78</v>
      </c>
      <c r="AY207" s="261" t="s">
        <v>125</v>
      </c>
    </row>
    <row r="208" s="2" customFormat="1" ht="16.5" customHeight="1">
      <c r="A208" s="40"/>
      <c r="B208" s="41"/>
      <c r="C208" s="262" t="s">
        <v>414</v>
      </c>
      <c r="D208" s="262" t="s">
        <v>277</v>
      </c>
      <c r="E208" s="263" t="s">
        <v>1120</v>
      </c>
      <c r="F208" s="264" t="s">
        <v>1121</v>
      </c>
      <c r="G208" s="265" t="s">
        <v>163</v>
      </c>
      <c r="H208" s="266">
        <v>12</v>
      </c>
      <c r="I208" s="267"/>
      <c r="J208" s="268">
        <f>ROUND(I208*H208,2)</f>
        <v>0</v>
      </c>
      <c r="K208" s="264" t="s">
        <v>19</v>
      </c>
      <c r="L208" s="269"/>
      <c r="M208" s="270" t="s">
        <v>19</v>
      </c>
      <c r="N208" s="271" t="s">
        <v>42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160</v>
      </c>
      <c r="AT208" s="217" t="s">
        <v>277</v>
      </c>
      <c r="AU208" s="217" t="s">
        <v>80</v>
      </c>
      <c r="AY208" s="19" t="s">
        <v>125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78</v>
      </c>
      <c r="BK208" s="218">
        <f>ROUND(I208*H208,2)</f>
        <v>0</v>
      </c>
      <c r="BL208" s="19" t="s">
        <v>143</v>
      </c>
      <c r="BM208" s="217" t="s">
        <v>1122</v>
      </c>
    </row>
    <row r="209" s="14" customFormat="1">
      <c r="A209" s="14"/>
      <c r="B209" s="241"/>
      <c r="C209" s="242"/>
      <c r="D209" s="231" t="s">
        <v>221</v>
      </c>
      <c r="E209" s="243" t="s">
        <v>19</v>
      </c>
      <c r="F209" s="244" t="s">
        <v>1074</v>
      </c>
      <c r="G209" s="242"/>
      <c r="H209" s="243" t="s">
        <v>19</v>
      </c>
      <c r="I209" s="245"/>
      <c r="J209" s="242"/>
      <c r="K209" s="242"/>
      <c r="L209" s="246"/>
      <c r="M209" s="247"/>
      <c r="N209" s="248"/>
      <c r="O209" s="248"/>
      <c r="P209" s="248"/>
      <c r="Q209" s="248"/>
      <c r="R209" s="248"/>
      <c r="S209" s="248"/>
      <c r="T209" s="24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0" t="s">
        <v>221</v>
      </c>
      <c r="AU209" s="250" t="s">
        <v>80</v>
      </c>
      <c r="AV209" s="14" t="s">
        <v>78</v>
      </c>
      <c r="AW209" s="14" t="s">
        <v>32</v>
      </c>
      <c r="AX209" s="14" t="s">
        <v>71</v>
      </c>
      <c r="AY209" s="250" t="s">
        <v>125</v>
      </c>
    </row>
    <row r="210" s="14" customFormat="1">
      <c r="A210" s="14"/>
      <c r="B210" s="241"/>
      <c r="C210" s="242"/>
      <c r="D210" s="231" t="s">
        <v>221</v>
      </c>
      <c r="E210" s="243" t="s">
        <v>19</v>
      </c>
      <c r="F210" s="244" t="s">
        <v>1123</v>
      </c>
      <c r="G210" s="242"/>
      <c r="H210" s="243" t="s">
        <v>19</v>
      </c>
      <c r="I210" s="245"/>
      <c r="J210" s="242"/>
      <c r="K210" s="242"/>
      <c r="L210" s="246"/>
      <c r="M210" s="247"/>
      <c r="N210" s="248"/>
      <c r="O210" s="248"/>
      <c r="P210" s="248"/>
      <c r="Q210" s="248"/>
      <c r="R210" s="248"/>
      <c r="S210" s="248"/>
      <c r="T210" s="24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0" t="s">
        <v>221</v>
      </c>
      <c r="AU210" s="250" t="s">
        <v>80</v>
      </c>
      <c r="AV210" s="14" t="s">
        <v>78</v>
      </c>
      <c r="AW210" s="14" t="s">
        <v>32</v>
      </c>
      <c r="AX210" s="14" t="s">
        <v>71</v>
      </c>
      <c r="AY210" s="250" t="s">
        <v>125</v>
      </c>
    </row>
    <row r="211" s="14" customFormat="1">
      <c r="A211" s="14"/>
      <c r="B211" s="241"/>
      <c r="C211" s="242"/>
      <c r="D211" s="231" t="s">
        <v>221</v>
      </c>
      <c r="E211" s="243" t="s">
        <v>19</v>
      </c>
      <c r="F211" s="244" t="s">
        <v>1124</v>
      </c>
      <c r="G211" s="242"/>
      <c r="H211" s="243" t="s">
        <v>19</v>
      </c>
      <c r="I211" s="245"/>
      <c r="J211" s="242"/>
      <c r="K211" s="242"/>
      <c r="L211" s="246"/>
      <c r="M211" s="247"/>
      <c r="N211" s="248"/>
      <c r="O211" s="248"/>
      <c r="P211" s="248"/>
      <c r="Q211" s="248"/>
      <c r="R211" s="248"/>
      <c r="S211" s="248"/>
      <c r="T211" s="24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0" t="s">
        <v>221</v>
      </c>
      <c r="AU211" s="250" t="s">
        <v>80</v>
      </c>
      <c r="AV211" s="14" t="s">
        <v>78</v>
      </c>
      <c r="AW211" s="14" t="s">
        <v>32</v>
      </c>
      <c r="AX211" s="14" t="s">
        <v>71</v>
      </c>
      <c r="AY211" s="250" t="s">
        <v>125</v>
      </c>
    </row>
    <row r="212" s="13" customFormat="1">
      <c r="A212" s="13"/>
      <c r="B212" s="229"/>
      <c r="C212" s="230"/>
      <c r="D212" s="231" t="s">
        <v>221</v>
      </c>
      <c r="E212" s="232" t="s">
        <v>19</v>
      </c>
      <c r="F212" s="233" t="s">
        <v>8</v>
      </c>
      <c r="G212" s="230"/>
      <c r="H212" s="234">
        <v>12</v>
      </c>
      <c r="I212" s="235"/>
      <c r="J212" s="230"/>
      <c r="K212" s="230"/>
      <c r="L212" s="236"/>
      <c r="M212" s="237"/>
      <c r="N212" s="238"/>
      <c r="O212" s="238"/>
      <c r="P212" s="238"/>
      <c r="Q212" s="238"/>
      <c r="R212" s="238"/>
      <c r="S212" s="238"/>
      <c r="T212" s="23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0" t="s">
        <v>221</v>
      </c>
      <c r="AU212" s="240" t="s">
        <v>80</v>
      </c>
      <c r="AV212" s="13" t="s">
        <v>80</v>
      </c>
      <c r="AW212" s="13" t="s">
        <v>32</v>
      </c>
      <c r="AX212" s="13" t="s">
        <v>71</v>
      </c>
      <c r="AY212" s="240" t="s">
        <v>125</v>
      </c>
    </row>
    <row r="213" s="15" customFormat="1">
      <c r="A213" s="15"/>
      <c r="B213" s="251"/>
      <c r="C213" s="252"/>
      <c r="D213" s="231" t="s">
        <v>221</v>
      </c>
      <c r="E213" s="253" t="s">
        <v>19</v>
      </c>
      <c r="F213" s="254" t="s">
        <v>247</v>
      </c>
      <c r="G213" s="252"/>
      <c r="H213" s="255">
        <v>12</v>
      </c>
      <c r="I213" s="256"/>
      <c r="J213" s="252"/>
      <c r="K213" s="252"/>
      <c r="L213" s="257"/>
      <c r="M213" s="258"/>
      <c r="N213" s="259"/>
      <c r="O213" s="259"/>
      <c r="P213" s="259"/>
      <c r="Q213" s="259"/>
      <c r="R213" s="259"/>
      <c r="S213" s="259"/>
      <c r="T213" s="260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1" t="s">
        <v>221</v>
      </c>
      <c r="AU213" s="261" t="s">
        <v>80</v>
      </c>
      <c r="AV213" s="15" t="s">
        <v>143</v>
      </c>
      <c r="AW213" s="15" t="s">
        <v>32</v>
      </c>
      <c r="AX213" s="15" t="s">
        <v>78</v>
      </c>
      <c r="AY213" s="261" t="s">
        <v>125</v>
      </c>
    </row>
    <row r="214" s="12" customFormat="1" ht="22.8" customHeight="1">
      <c r="A214" s="12"/>
      <c r="B214" s="190"/>
      <c r="C214" s="191"/>
      <c r="D214" s="192" t="s">
        <v>70</v>
      </c>
      <c r="E214" s="204" t="s">
        <v>514</v>
      </c>
      <c r="F214" s="204" t="s">
        <v>515</v>
      </c>
      <c r="G214" s="191"/>
      <c r="H214" s="191"/>
      <c r="I214" s="194"/>
      <c r="J214" s="205">
        <f>BK214</f>
        <v>0</v>
      </c>
      <c r="K214" s="191"/>
      <c r="L214" s="196"/>
      <c r="M214" s="197"/>
      <c r="N214" s="198"/>
      <c r="O214" s="198"/>
      <c r="P214" s="199">
        <f>SUM(P215:P216)</f>
        <v>0</v>
      </c>
      <c r="Q214" s="198"/>
      <c r="R214" s="199">
        <f>SUM(R215:R216)</f>
        <v>0</v>
      </c>
      <c r="S214" s="198"/>
      <c r="T214" s="200">
        <f>SUM(T215:T216)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1" t="s">
        <v>78</v>
      </c>
      <c r="AT214" s="202" t="s">
        <v>70</v>
      </c>
      <c r="AU214" s="202" t="s">
        <v>78</v>
      </c>
      <c r="AY214" s="201" t="s">
        <v>125</v>
      </c>
      <c r="BK214" s="203">
        <f>SUM(BK215:BK216)</f>
        <v>0</v>
      </c>
    </row>
    <row r="215" s="2" customFormat="1" ht="16.5" customHeight="1">
      <c r="A215" s="40"/>
      <c r="B215" s="41"/>
      <c r="C215" s="206" t="s">
        <v>421</v>
      </c>
      <c r="D215" s="206" t="s">
        <v>128</v>
      </c>
      <c r="E215" s="207" t="s">
        <v>1012</v>
      </c>
      <c r="F215" s="208" t="s">
        <v>1013</v>
      </c>
      <c r="G215" s="209" t="s">
        <v>268</v>
      </c>
      <c r="H215" s="210">
        <v>118.453</v>
      </c>
      <c r="I215" s="211"/>
      <c r="J215" s="212">
        <f>ROUND(I215*H215,2)</f>
        <v>0</v>
      </c>
      <c r="K215" s="208" t="s">
        <v>829</v>
      </c>
      <c r="L215" s="46"/>
      <c r="M215" s="213" t="s">
        <v>19</v>
      </c>
      <c r="N215" s="214" t="s">
        <v>42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143</v>
      </c>
      <c r="AT215" s="217" t="s">
        <v>128</v>
      </c>
      <c r="AU215" s="217" t="s">
        <v>80</v>
      </c>
      <c r="AY215" s="19" t="s">
        <v>125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78</v>
      </c>
      <c r="BK215" s="218">
        <f>ROUND(I215*H215,2)</f>
        <v>0</v>
      </c>
      <c r="BL215" s="19" t="s">
        <v>143</v>
      </c>
      <c r="BM215" s="217" t="s">
        <v>1125</v>
      </c>
    </row>
    <row r="216" s="2" customFormat="1">
      <c r="A216" s="40"/>
      <c r="B216" s="41"/>
      <c r="C216" s="42"/>
      <c r="D216" s="219" t="s">
        <v>185</v>
      </c>
      <c r="E216" s="42"/>
      <c r="F216" s="220" t="s">
        <v>1015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185</v>
      </c>
      <c r="AU216" s="19" t="s">
        <v>80</v>
      </c>
    </row>
    <row r="217" s="12" customFormat="1" ht="25.92" customHeight="1">
      <c r="A217" s="12"/>
      <c r="B217" s="190"/>
      <c r="C217" s="191"/>
      <c r="D217" s="192" t="s">
        <v>70</v>
      </c>
      <c r="E217" s="193" t="s">
        <v>521</v>
      </c>
      <c r="F217" s="193" t="s">
        <v>522</v>
      </c>
      <c r="G217" s="191"/>
      <c r="H217" s="191"/>
      <c r="I217" s="194"/>
      <c r="J217" s="195">
        <f>BK217</f>
        <v>0</v>
      </c>
      <c r="K217" s="191"/>
      <c r="L217" s="196"/>
      <c r="M217" s="197"/>
      <c r="N217" s="198"/>
      <c r="O217" s="198"/>
      <c r="P217" s="199">
        <f>P218</f>
        <v>0</v>
      </c>
      <c r="Q217" s="198"/>
      <c r="R217" s="199">
        <f>R218</f>
        <v>0.052725600000000004</v>
      </c>
      <c r="S217" s="198"/>
      <c r="T217" s="200">
        <f>T218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1" t="s">
        <v>80</v>
      </c>
      <c r="AT217" s="202" t="s">
        <v>70</v>
      </c>
      <c r="AU217" s="202" t="s">
        <v>71</v>
      </c>
      <c r="AY217" s="201" t="s">
        <v>125</v>
      </c>
      <c r="BK217" s="203">
        <f>BK218</f>
        <v>0</v>
      </c>
    </row>
    <row r="218" s="12" customFormat="1" ht="22.8" customHeight="1">
      <c r="A218" s="12"/>
      <c r="B218" s="190"/>
      <c r="C218" s="191"/>
      <c r="D218" s="192" t="s">
        <v>70</v>
      </c>
      <c r="E218" s="204" t="s">
        <v>1126</v>
      </c>
      <c r="F218" s="204" t="s">
        <v>1127</v>
      </c>
      <c r="G218" s="191"/>
      <c r="H218" s="191"/>
      <c r="I218" s="194"/>
      <c r="J218" s="205">
        <f>BK218</f>
        <v>0</v>
      </c>
      <c r="K218" s="191"/>
      <c r="L218" s="196"/>
      <c r="M218" s="197"/>
      <c r="N218" s="198"/>
      <c r="O218" s="198"/>
      <c r="P218" s="199">
        <f>SUM(P219:P238)</f>
        <v>0</v>
      </c>
      <c r="Q218" s="198"/>
      <c r="R218" s="199">
        <f>SUM(R219:R238)</f>
        <v>0.052725600000000004</v>
      </c>
      <c r="S218" s="198"/>
      <c r="T218" s="200">
        <f>SUM(T219:T238)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1" t="s">
        <v>80</v>
      </c>
      <c r="AT218" s="202" t="s">
        <v>70</v>
      </c>
      <c r="AU218" s="202" t="s">
        <v>78</v>
      </c>
      <c r="AY218" s="201" t="s">
        <v>125</v>
      </c>
      <c r="BK218" s="203">
        <f>SUM(BK219:BK238)</f>
        <v>0</v>
      </c>
    </row>
    <row r="219" s="2" customFormat="1" ht="16.5" customHeight="1">
      <c r="A219" s="40"/>
      <c r="B219" s="41"/>
      <c r="C219" s="206" t="s">
        <v>426</v>
      </c>
      <c r="D219" s="206" t="s">
        <v>128</v>
      </c>
      <c r="E219" s="207" t="s">
        <v>1128</v>
      </c>
      <c r="F219" s="208" t="s">
        <v>1129</v>
      </c>
      <c r="G219" s="209" t="s">
        <v>163</v>
      </c>
      <c r="H219" s="210">
        <v>12</v>
      </c>
      <c r="I219" s="211"/>
      <c r="J219" s="212">
        <f>ROUND(I219*H219,2)</f>
        <v>0</v>
      </c>
      <c r="K219" s="208" t="s">
        <v>829</v>
      </c>
      <c r="L219" s="46"/>
      <c r="M219" s="213" t="s">
        <v>19</v>
      </c>
      <c r="N219" s="214" t="s">
        <v>42</v>
      </c>
      <c r="O219" s="86"/>
      <c r="P219" s="215">
        <f>O219*H219</f>
        <v>0</v>
      </c>
      <c r="Q219" s="215">
        <v>0.0015</v>
      </c>
      <c r="R219" s="215">
        <f>Q219*H219</f>
        <v>0.018000000000000002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294</v>
      </c>
      <c r="AT219" s="217" t="s">
        <v>128</v>
      </c>
      <c r="AU219" s="217" t="s">
        <v>80</v>
      </c>
      <c r="AY219" s="19" t="s">
        <v>125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78</v>
      </c>
      <c r="BK219" s="218">
        <f>ROUND(I219*H219,2)</f>
        <v>0</v>
      </c>
      <c r="BL219" s="19" t="s">
        <v>294</v>
      </c>
      <c r="BM219" s="217" t="s">
        <v>1130</v>
      </c>
    </row>
    <row r="220" s="2" customFormat="1">
      <c r="A220" s="40"/>
      <c r="B220" s="41"/>
      <c r="C220" s="42"/>
      <c r="D220" s="219" t="s">
        <v>185</v>
      </c>
      <c r="E220" s="42"/>
      <c r="F220" s="220" t="s">
        <v>1131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185</v>
      </c>
      <c r="AU220" s="19" t="s">
        <v>80</v>
      </c>
    </row>
    <row r="221" s="2" customFormat="1" ht="21.75" customHeight="1">
      <c r="A221" s="40"/>
      <c r="B221" s="41"/>
      <c r="C221" s="206" t="s">
        <v>431</v>
      </c>
      <c r="D221" s="206" t="s">
        <v>128</v>
      </c>
      <c r="E221" s="207" t="s">
        <v>1132</v>
      </c>
      <c r="F221" s="208" t="s">
        <v>1133</v>
      </c>
      <c r="G221" s="209" t="s">
        <v>958</v>
      </c>
      <c r="H221" s="210">
        <v>12</v>
      </c>
      <c r="I221" s="211"/>
      <c r="J221" s="212">
        <f>ROUND(I221*H221,2)</f>
        <v>0</v>
      </c>
      <c r="K221" s="208" t="s">
        <v>19</v>
      </c>
      <c r="L221" s="46"/>
      <c r="M221" s="213" t="s">
        <v>19</v>
      </c>
      <c r="N221" s="214" t="s">
        <v>42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143</v>
      </c>
      <c r="AT221" s="217" t="s">
        <v>128</v>
      </c>
      <c r="AU221" s="217" t="s">
        <v>80</v>
      </c>
      <c r="AY221" s="19" t="s">
        <v>125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78</v>
      </c>
      <c r="BK221" s="218">
        <f>ROUND(I221*H221,2)</f>
        <v>0</v>
      </c>
      <c r="BL221" s="19" t="s">
        <v>143</v>
      </c>
      <c r="BM221" s="217" t="s">
        <v>1134</v>
      </c>
    </row>
    <row r="222" s="14" customFormat="1">
      <c r="A222" s="14"/>
      <c r="B222" s="241"/>
      <c r="C222" s="242"/>
      <c r="D222" s="231" t="s">
        <v>221</v>
      </c>
      <c r="E222" s="243" t="s">
        <v>19</v>
      </c>
      <c r="F222" s="244" t="s">
        <v>1074</v>
      </c>
      <c r="G222" s="242"/>
      <c r="H222" s="243" t="s">
        <v>19</v>
      </c>
      <c r="I222" s="245"/>
      <c r="J222" s="242"/>
      <c r="K222" s="242"/>
      <c r="L222" s="246"/>
      <c r="M222" s="247"/>
      <c r="N222" s="248"/>
      <c r="O222" s="248"/>
      <c r="P222" s="248"/>
      <c r="Q222" s="248"/>
      <c r="R222" s="248"/>
      <c r="S222" s="248"/>
      <c r="T222" s="24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0" t="s">
        <v>221</v>
      </c>
      <c r="AU222" s="250" t="s">
        <v>80</v>
      </c>
      <c r="AV222" s="14" t="s">
        <v>78</v>
      </c>
      <c r="AW222" s="14" t="s">
        <v>32</v>
      </c>
      <c r="AX222" s="14" t="s">
        <v>71</v>
      </c>
      <c r="AY222" s="250" t="s">
        <v>125</v>
      </c>
    </row>
    <row r="223" s="13" customFormat="1">
      <c r="A223" s="13"/>
      <c r="B223" s="229"/>
      <c r="C223" s="230"/>
      <c r="D223" s="231" t="s">
        <v>221</v>
      </c>
      <c r="E223" s="232" t="s">
        <v>19</v>
      </c>
      <c r="F223" s="233" t="s">
        <v>8</v>
      </c>
      <c r="G223" s="230"/>
      <c r="H223" s="234">
        <v>12</v>
      </c>
      <c r="I223" s="235"/>
      <c r="J223" s="230"/>
      <c r="K223" s="230"/>
      <c r="L223" s="236"/>
      <c r="M223" s="237"/>
      <c r="N223" s="238"/>
      <c r="O223" s="238"/>
      <c r="P223" s="238"/>
      <c r="Q223" s="238"/>
      <c r="R223" s="238"/>
      <c r="S223" s="238"/>
      <c r="T223" s="23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0" t="s">
        <v>221</v>
      </c>
      <c r="AU223" s="240" t="s">
        <v>80</v>
      </c>
      <c r="AV223" s="13" t="s">
        <v>80</v>
      </c>
      <c r="AW223" s="13" t="s">
        <v>32</v>
      </c>
      <c r="AX223" s="13" t="s">
        <v>71</v>
      </c>
      <c r="AY223" s="240" t="s">
        <v>125</v>
      </c>
    </row>
    <row r="224" s="15" customFormat="1">
      <c r="A224" s="15"/>
      <c r="B224" s="251"/>
      <c r="C224" s="252"/>
      <c r="D224" s="231" t="s">
        <v>221</v>
      </c>
      <c r="E224" s="253" t="s">
        <v>19</v>
      </c>
      <c r="F224" s="254" t="s">
        <v>247</v>
      </c>
      <c r="G224" s="252"/>
      <c r="H224" s="255">
        <v>12</v>
      </c>
      <c r="I224" s="256"/>
      <c r="J224" s="252"/>
      <c r="K224" s="252"/>
      <c r="L224" s="257"/>
      <c r="M224" s="258"/>
      <c r="N224" s="259"/>
      <c r="O224" s="259"/>
      <c r="P224" s="259"/>
      <c r="Q224" s="259"/>
      <c r="R224" s="259"/>
      <c r="S224" s="259"/>
      <c r="T224" s="260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1" t="s">
        <v>221</v>
      </c>
      <c r="AU224" s="261" t="s">
        <v>80</v>
      </c>
      <c r="AV224" s="15" t="s">
        <v>143</v>
      </c>
      <c r="AW224" s="15" t="s">
        <v>32</v>
      </c>
      <c r="AX224" s="15" t="s">
        <v>78</v>
      </c>
      <c r="AY224" s="261" t="s">
        <v>125</v>
      </c>
    </row>
    <row r="225" s="2" customFormat="1" ht="16.5" customHeight="1">
      <c r="A225" s="40"/>
      <c r="B225" s="41"/>
      <c r="C225" s="262" t="s">
        <v>436</v>
      </c>
      <c r="D225" s="262" t="s">
        <v>277</v>
      </c>
      <c r="E225" s="263" t="s">
        <v>1135</v>
      </c>
      <c r="F225" s="264" t="s">
        <v>1136</v>
      </c>
      <c r="G225" s="265" t="s">
        <v>163</v>
      </c>
      <c r="H225" s="266">
        <v>24</v>
      </c>
      <c r="I225" s="267"/>
      <c r="J225" s="268">
        <f>ROUND(I225*H225,2)</f>
        <v>0</v>
      </c>
      <c r="K225" s="264" t="s">
        <v>829</v>
      </c>
      <c r="L225" s="269"/>
      <c r="M225" s="270" t="s">
        <v>19</v>
      </c>
      <c r="N225" s="271" t="s">
        <v>42</v>
      </c>
      <c r="O225" s="86"/>
      <c r="P225" s="215">
        <f>O225*H225</f>
        <v>0</v>
      </c>
      <c r="Q225" s="215">
        <v>0.00029999999999999997</v>
      </c>
      <c r="R225" s="215">
        <f>Q225*H225</f>
        <v>0.0071999999999999998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160</v>
      </c>
      <c r="AT225" s="217" t="s">
        <v>277</v>
      </c>
      <c r="AU225" s="217" t="s">
        <v>80</v>
      </c>
      <c r="AY225" s="19" t="s">
        <v>125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78</v>
      </c>
      <c r="BK225" s="218">
        <f>ROUND(I225*H225,2)</f>
        <v>0</v>
      </c>
      <c r="BL225" s="19" t="s">
        <v>143</v>
      </c>
      <c r="BM225" s="217" t="s">
        <v>1137</v>
      </c>
    </row>
    <row r="226" s="13" customFormat="1">
      <c r="A226" s="13"/>
      <c r="B226" s="229"/>
      <c r="C226" s="230"/>
      <c r="D226" s="231" t="s">
        <v>221</v>
      </c>
      <c r="E226" s="232" t="s">
        <v>19</v>
      </c>
      <c r="F226" s="233" t="s">
        <v>1138</v>
      </c>
      <c r="G226" s="230"/>
      <c r="H226" s="234">
        <v>24</v>
      </c>
      <c r="I226" s="235"/>
      <c r="J226" s="230"/>
      <c r="K226" s="230"/>
      <c r="L226" s="236"/>
      <c r="M226" s="237"/>
      <c r="N226" s="238"/>
      <c r="O226" s="238"/>
      <c r="P226" s="238"/>
      <c r="Q226" s="238"/>
      <c r="R226" s="238"/>
      <c r="S226" s="238"/>
      <c r="T226" s="23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0" t="s">
        <v>221</v>
      </c>
      <c r="AU226" s="240" t="s">
        <v>80</v>
      </c>
      <c r="AV226" s="13" t="s">
        <v>80</v>
      </c>
      <c r="AW226" s="13" t="s">
        <v>32</v>
      </c>
      <c r="AX226" s="13" t="s">
        <v>71</v>
      </c>
      <c r="AY226" s="240" t="s">
        <v>125</v>
      </c>
    </row>
    <row r="227" s="15" customFormat="1">
      <c r="A227" s="15"/>
      <c r="B227" s="251"/>
      <c r="C227" s="252"/>
      <c r="D227" s="231" t="s">
        <v>221</v>
      </c>
      <c r="E227" s="253" t="s">
        <v>19</v>
      </c>
      <c r="F227" s="254" t="s">
        <v>247</v>
      </c>
      <c r="G227" s="252"/>
      <c r="H227" s="255">
        <v>24</v>
      </c>
      <c r="I227" s="256"/>
      <c r="J227" s="252"/>
      <c r="K227" s="252"/>
      <c r="L227" s="257"/>
      <c r="M227" s="258"/>
      <c r="N227" s="259"/>
      <c r="O227" s="259"/>
      <c r="P227" s="259"/>
      <c r="Q227" s="259"/>
      <c r="R227" s="259"/>
      <c r="S227" s="259"/>
      <c r="T227" s="260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1" t="s">
        <v>221</v>
      </c>
      <c r="AU227" s="261" t="s">
        <v>80</v>
      </c>
      <c r="AV227" s="15" t="s">
        <v>143</v>
      </c>
      <c r="AW227" s="15" t="s">
        <v>4</v>
      </c>
      <c r="AX227" s="15" t="s">
        <v>78</v>
      </c>
      <c r="AY227" s="261" t="s">
        <v>125</v>
      </c>
    </row>
    <row r="228" s="2" customFormat="1" ht="16.5" customHeight="1">
      <c r="A228" s="40"/>
      <c r="B228" s="41"/>
      <c r="C228" s="262" t="s">
        <v>441</v>
      </c>
      <c r="D228" s="262" t="s">
        <v>277</v>
      </c>
      <c r="E228" s="263" t="s">
        <v>1075</v>
      </c>
      <c r="F228" s="264" t="s">
        <v>1076</v>
      </c>
      <c r="G228" s="265" t="s">
        <v>163</v>
      </c>
      <c r="H228" s="266">
        <v>12</v>
      </c>
      <c r="I228" s="267"/>
      <c r="J228" s="268">
        <f>ROUND(I228*H228,2)</f>
        <v>0</v>
      </c>
      <c r="K228" s="264" t="s">
        <v>829</v>
      </c>
      <c r="L228" s="269"/>
      <c r="M228" s="270" t="s">
        <v>19</v>
      </c>
      <c r="N228" s="271" t="s">
        <v>42</v>
      </c>
      <c r="O228" s="86"/>
      <c r="P228" s="215">
        <f>O228*H228</f>
        <v>0</v>
      </c>
      <c r="Q228" s="215">
        <v>0.00080999999999999996</v>
      </c>
      <c r="R228" s="215">
        <f>Q228*H228</f>
        <v>0.0097199999999999995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160</v>
      </c>
      <c r="AT228" s="217" t="s">
        <v>277</v>
      </c>
      <c r="AU228" s="217" t="s">
        <v>80</v>
      </c>
      <c r="AY228" s="19" t="s">
        <v>125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78</v>
      </c>
      <c r="BK228" s="218">
        <f>ROUND(I228*H228,2)</f>
        <v>0</v>
      </c>
      <c r="BL228" s="19" t="s">
        <v>143</v>
      </c>
      <c r="BM228" s="217" t="s">
        <v>1139</v>
      </c>
    </row>
    <row r="229" s="13" customFormat="1">
      <c r="A229" s="13"/>
      <c r="B229" s="229"/>
      <c r="C229" s="230"/>
      <c r="D229" s="231" t="s">
        <v>221</v>
      </c>
      <c r="E229" s="232" t="s">
        <v>19</v>
      </c>
      <c r="F229" s="233" t="s">
        <v>1140</v>
      </c>
      <c r="G229" s="230"/>
      <c r="H229" s="234">
        <v>12</v>
      </c>
      <c r="I229" s="235"/>
      <c r="J229" s="230"/>
      <c r="K229" s="230"/>
      <c r="L229" s="236"/>
      <c r="M229" s="237"/>
      <c r="N229" s="238"/>
      <c r="O229" s="238"/>
      <c r="P229" s="238"/>
      <c r="Q229" s="238"/>
      <c r="R229" s="238"/>
      <c r="S229" s="238"/>
      <c r="T229" s="23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0" t="s">
        <v>221</v>
      </c>
      <c r="AU229" s="240" t="s">
        <v>80</v>
      </c>
      <c r="AV229" s="13" t="s">
        <v>80</v>
      </c>
      <c r="AW229" s="13" t="s">
        <v>32</v>
      </c>
      <c r="AX229" s="13" t="s">
        <v>71</v>
      </c>
      <c r="AY229" s="240" t="s">
        <v>125</v>
      </c>
    </row>
    <row r="230" s="15" customFormat="1">
      <c r="A230" s="15"/>
      <c r="B230" s="251"/>
      <c r="C230" s="252"/>
      <c r="D230" s="231" t="s">
        <v>221</v>
      </c>
      <c r="E230" s="253" t="s">
        <v>19</v>
      </c>
      <c r="F230" s="254" t="s">
        <v>247</v>
      </c>
      <c r="G230" s="252"/>
      <c r="H230" s="255">
        <v>12</v>
      </c>
      <c r="I230" s="256"/>
      <c r="J230" s="252"/>
      <c r="K230" s="252"/>
      <c r="L230" s="257"/>
      <c r="M230" s="258"/>
      <c r="N230" s="259"/>
      <c r="O230" s="259"/>
      <c r="P230" s="259"/>
      <c r="Q230" s="259"/>
      <c r="R230" s="259"/>
      <c r="S230" s="259"/>
      <c r="T230" s="260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1" t="s">
        <v>221</v>
      </c>
      <c r="AU230" s="261" t="s">
        <v>80</v>
      </c>
      <c r="AV230" s="15" t="s">
        <v>143</v>
      </c>
      <c r="AW230" s="15" t="s">
        <v>4</v>
      </c>
      <c r="AX230" s="15" t="s">
        <v>78</v>
      </c>
      <c r="AY230" s="261" t="s">
        <v>125</v>
      </c>
    </row>
    <row r="231" s="2" customFormat="1" ht="16.5" customHeight="1">
      <c r="A231" s="40"/>
      <c r="B231" s="41"/>
      <c r="C231" s="262" t="s">
        <v>447</v>
      </c>
      <c r="D231" s="262" t="s">
        <v>277</v>
      </c>
      <c r="E231" s="263" t="s">
        <v>1141</v>
      </c>
      <c r="F231" s="264" t="s">
        <v>1142</v>
      </c>
      <c r="G231" s="265" t="s">
        <v>225</v>
      </c>
      <c r="H231" s="266">
        <v>6.0899999999999999</v>
      </c>
      <c r="I231" s="267"/>
      <c r="J231" s="268">
        <f>ROUND(I231*H231,2)</f>
        <v>0</v>
      </c>
      <c r="K231" s="264" t="s">
        <v>829</v>
      </c>
      <c r="L231" s="269"/>
      <c r="M231" s="270" t="s">
        <v>19</v>
      </c>
      <c r="N231" s="271" t="s">
        <v>42</v>
      </c>
      <c r="O231" s="86"/>
      <c r="P231" s="215">
        <f>O231*H231</f>
        <v>0</v>
      </c>
      <c r="Q231" s="215">
        <v>0.0018400000000000001</v>
      </c>
      <c r="R231" s="215">
        <f>Q231*H231</f>
        <v>0.0112056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160</v>
      </c>
      <c r="AT231" s="217" t="s">
        <v>277</v>
      </c>
      <c r="AU231" s="217" t="s">
        <v>80</v>
      </c>
      <c r="AY231" s="19" t="s">
        <v>125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78</v>
      </c>
      <c r="BK231" s="218">
        <f>ROUND(I231*H231,2)</f>
        <v>0</v>
      </c>
      <c r="BL231" s="19" t="s">
        <v>143</v>
      </c>
      <c r="BM231" s="217" t="s">
        <v>1143</v>
      </c>
    </row>
    <row r="232" s="13" customFormat="1">
      <c r="A232" s="13"/>
      <c r="B232" s="229"/>
      <c r="C232" s="230"/>
      <c r="D232" s="231" t="s">
        <v>221</v>
      </c>
      <c r="E232" s="232" t="s">
        <v>19</v>
      </c>
      <c r="F232" s="233" t="s">
        <v>1144</v>
      </c>
      <c r="G232" s="230"/>
      <c r="H232" s="234">
        <v>6</v>
      </c>
      <c r="I232" s="235"/>
      <c r="J232" s="230"/>
      <c r="K232" s="230"/>
      <c r="L232" s="236"/>
      <c r="M232" s="237"/>
      <c r="N232" s="238"/>
      <c r="O232" s="238"/>
      <c r="P232" s="238"/>
      <c r="Q232" s="238"/>
      <c r="R232" s="238"/>
      <c r="S232" s="238"/>
      <c r="T232" s="23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0" t="s">
        <v>221</v>
      </c>
      <c r="AU232" s="240" t="s">
        <v>80</v>
      </c>
      <c r="AV232" s="13" t="s">
        <v>80</v>
      </c>
      <c r="AW232" s="13" t="s">
        <v>32</v>
      </c>
      <c r="AX232" s="13" t="s">
        <v>71</v>
      </c>
      <c r="AY232" s="240" t="s">
        <v>125</v>
      </c>
    </row>
    <row r="233" s="13" customFormat="1">
      <c r="A233" s="13"/>
      <c r="B233" s="229"/>
      <c r="C233" s="230"/>
      <c r="D233" s="231" t="s">
        <v>221</v>
      </c>
      <c r="E233" s="232" t="s">
        <v>19</v>
      </c>
      <c r="F233" s="233" t="s">
        <v>1145</v>
      </c>
      <c r="G233" s="230"/>
      <c r="H233" s="234">
        <v>6.0899999999999999</v>
      </c>
      <c r="I233" s="235"/>
      <c r="J233" s="230"/>
      <c r="K233" s="230"/>
      <c r="L233" s="236"/>
      <c r="M233" s="237"/>
      <c r="N233" s="238"/>
      <c r="O233" s="238"/>
      <c r="P233" s="238"/>
      <c r="Q233" s="238"/>
      <c r="R233" s="238"/>
      <c r="S233" s="238"/>
      <c r="T233" s="23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0" t="s">
        <v>221</v>
      </c>
      <c r="AU233" s="240" t="s">
        <v>80</v>
      </c>
      <c r="AV233" s="13" t="s">
        <v>80</v>
      </c>
      <c r="AW233" s="13" t="s">
        <v>32</v>
      </c>
      <c r="AX233" s="13" t="s">
        <v>78</v>
      </c>
      <c r="AY233" s="240" t="s">
        <v>125</v>
      </c>
    </row>
    <row r="234" s="2" customFormat="1" ht="16.5" customHeight="1">
      <c r="A234" s="40"/>
      <c r="B234" s="41"/>
      <c r="C234" s="262" t="s">
        <v>452</v>
      </c>
      <c r="D234" s="262" t="s">
        <v>277</v>
      </c>
      <c r="E234" s="263" t="s">
        <v>1146</v>
      </c>
      <c r="F234" s="264" t="s">
        <v>1147</v>
      </c>
      <c r="G234" s="265" t="s">
        <v>163</v>
      </c>
      <c r="H234" s="266">
        <v>12</v>
      </c>
      <c r="I234" s="267"/>
      <c r="J234" s="268">
        <f>ROUND(I234*H234,2)</f>
        <v>0</v>
      </c>
      <c r="K234" s="264" t="s">
        <v>829</v>
      </c>
      <c r="L234" s="269"/>
      <c r="M234" s="270" t="s">
        <v>19</v>
      </c>
      <c r="N234" s="271" t="s">
        <v>42</v>
      </c>
      <c r="O234" s="86"/>
      <c r="P234" s="215">
        <f>O234*H234</f>
        <v>0</v>
      </c>
      <c r="Q234" s="215">
        <v>0.00055000000000000003</v>
      </c>
      <c r="R234" s="215">
        <f>Q234*H234</f>
        <v>0.0066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160</v>
      </c>
      <c r="AT234" s="217" t="s">
        <v>277</v>
      </c>
      <c r="AU234" s="217" t="s">
        <v>80</v>
      </c>
      <c r="AY234" s="19" t="s">
        <v>125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78</v>
      </c>
      <c r="BK234" s="218">
        <f>ROUND(I234*H234,2)</f>
        <v>0</v>
      </c>
      <c r="BL234" s="19" t="s">
        <v>143</v>
      </c>
      <c r="BM234" s="217" t="s">
        <v>1148</v>
      </c>
    </row>
    <row r="235" s="13" customFormat="1">
      <c r="A235" s="13"/>
      <c r="B235" s="229"/>
      <c r="C235" s="230"/>
      <c r="D235" s="231" t="s">
        <v>221</v>
      </c>
      <c r="E235" s="232" t="s">
        <v>19</v>
      </c>
      <c r="F235" s="233" t="s">
        <v>8</v>
      </c>
      <c r="G235" s="230"/>
      <c r="H235" s="234">
        <v>12</v>
      </c>
      <c r="I235" s="235"/>
      <c r="J235" s="230"/>
      <c r="K235" s="230"/>
      <c r="L235" s="236"/>
      <c r="M235" s="237"/>
      <c r="N235" s="238"/>
      <c r="O235" s="238"/>
      <c r="P235" s="238"/>
      <c r="Q235" s="238"/>
      <c r="R235" s="238"/>
      <c r="S235" s="238"/>
      <c r="T235" s="23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0" t="s">
        <v>221</v>
      </c>
      <c r="AU235" s="240" t="s">
        <v>80</v>
      </c>
      <c r="AV235" s="13" t="s">
        <v>80</v>
      </c>
      <c r="AW235" s="13" t="s">
        <v>32</v>
      </c>
      <c r="AX235" s="13" t="s">
        <v>71</v>
      </c>
      <c r="AY235" s="240" t="s">
        <v>125</v>
      </c>
    </row>
    <row r="236" s="15" customFormat="1">
      <c r="A236" s="15"/>
      <c r="B236" s="251"/>
      <c r="C236" s="252"/>
      <c r="D236" s="231" t="s">
        <v>221</v>
      </c>
      <c r="E236" s="253" t="s">
        <v>19</v>
      </c>
      <c r="F236" s="254" t="s">
        <v>247</v>
      </c>
      <c r="G236" s="252"/>
      <c r="H236" s="255">
        <v>12</v>
      </c>
      <c r="I236" s="256"/>
      <c r="J236" s="252"/>
      <c r="K236" s="252"/>
      <c r="L236" s="257"/>
      <c r="M236" s="258"/>
      <c r="N236" s="259"/>
      <c r="O236" s="259"/>
      <c r="P236" s="259"/>
      <c r="Q236" s="259"/>
      <c r="R236" s="259"/>
      <c r="S236" s="259"/>
      <c r="T236" s="260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1" t="s">
        <v>221</v>
      </c>
      <c r="AU236" s="261" t="s">
        <v>80</v>
      </c>
      <c r="AV236" s="15" t="s">
        <v>143</v>
      </c>
      <c r="AW236" s="15" t="s">
        <v>4</v>
      </c>
      <c r="AX236" s="15" t="s">
        <v>78</v>
      </c>
      <c r="AY236" s="261" t="s">
        <v>125</v>
      </c>
    </row>
    <row r="237" s="2" customFormat="1" ht="16.5" customHeight="1">
      <c r="A237" s="40"/>
      <c r="B237" s="41"/>
      <c r="C237" s="206" t="s">
        <v>456</v>
      </c>
      <c r="D237" s="206" t="s">
        <v>128</v>
      </c>
      <c r="E237" s="207" t="s">
        <v>1149</v>
      </c>
      <c r="F237" s="208" t="s">
        <v>1150</v>
      </c>
      <c r="G237" s="209" t="s">
        <v>268</v>
      </c>
      <c r="H237" s="210">
        <v>0.052999999999999998</v>
      </c>
      <c r="I237" s="211"/>
      <c r="J237" s="212">
        <f>ROUND(I237*H237,2)</f>
        <v>0</v>
      </c>
      <c r="K237" s="208" t="s">
        <v>829</v>
      </c>
      <c r="L237" s="46"/>
      <c r="M237" s="213" t="s">
        <v>19</v>
      </c>
      <c r="N237" s="214" t="s">
        <v>42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294</v>
      </c>
      <c r="AT237" s="217" t="s">
        <v>128</v>
      </c>
      <c r="AU237" s="217" t="s">
        <v>80</v>
      </c>
      <c r="AY237" s="19" t="s">
        <v>125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78</v>
      </c>
      <c r="BK237" s="218">
        <f>ROUND(I237*H237,2)</f>
        <v>0</v>
      </c>
      <c r="BL237" s="19" t="s">
        <v>294</v>
      </c>
      <c r="BM237" s="217" t="s">
        <v>1151</v>
      </c>
    </row>
    <row r="238" s="2" customFormat="1">
      <c r="A238" s="40"/>
      <c r="B238" s="41"/>
      <c r="C238" s="42"/>
      <c r="D238" s="219" t="s">
        <v>185</v>
      </c>
      <c r="E238" s="42"/>
      <c r="F238" s="220" t="s">
        <v>1152</v>
      </c>
      <c r="G238" s="42"/>
      <c r="H238" s="42"/>
      <c r="I238" s="221"/>
      <c r="J238" s="42"/>
      <c r="K238" s="42"/>
      <c r="L238" s="46"/>
      <c r="M238" s="274"/>
      <c r="N238" s="275"/>
      <c r="O238" s="226"/>
      <c r="P238" s="226"/>
      <c r="Q238" s="226"/>
      <c r="R238" s="226"/>
      <c r="S238" s="226"/>
      <c r="T238" s="276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185</v>
      </c>
      <c r="AU238" s="19" t="s">
        <v>80</v>
      </c>
    </row>
    <row r="239" s="2" customFormat="1" ht="6.96" customHeight="1">
      <c r="A239" s="40"/>
      <c r="B239" s="61"/>
      <c r="C239" s="62"/>
      <c r="D239" s="62"/>
      <c r="E239" s="62"/>
      <c r="F239" s="62"/>
      <c r="G239" s="62"/>
      <c r="H239" s="62"/>
      <c r="I239" s="62"/>
      <c r="J239" s="62"/>
      <c r="K239" s="62"/>
      <c r="L239" s="46"/>
      <c r="M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</row>
  </sheetData>
  <sheetProtection sheet="1" autoFilter="0" formatColumns="0" formatRows="0" objects="1" scenarios="1" spinCount="100000" saltValue="vZen2mfKKv5EctelQePWr+2ZEX+w5PpOHLEHK65rOEbh5AG5lo/qcA5ZLbxpG6/EL6vvF24Ch8k0YOa7C3vBYg==" hashValue="WOoO5Vfqh4uMqMbWNzNsz+C9M6iI+WcfeKTouKMupmBunQCRIhrD21PCc29PjwG59ZaH6i76hEn/SlQAkFrVxA==" algorithmName="SHA-512" password="80EB"/>
  <autoFilter ref="C85:K238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6_01/132251252"/>
    <hyperlink ref="F94" r:id="rId2" display="https://podminky.urs.cz/item/CS_URS_2026_01/132351252"/>
    <hyperlink ref="F98" r:id="rId3" display="https://podminky.urs.cz/item/CS_URS_2026_01/139001101"/>
    <hyperlink ref="F102" r:id="rId4" display="https://podminky.urs.cz/item/CS_URS_2026_01/175151101"/>
    <hyperlink ref="F108" r:id="rId5" display="https://podminky.urs.cz/item/CS_URS_2026_01/174151101"/>
    <hyperlink ref="F116" r:id="rId6" display="https://podminky.urs.cz/item/CS_URS_2026_01/167151101"/>
    <hyperlink ref="F118" r:id="rId7" display="https://podminky.urs.cz/item/CS_URS_2026_01/167151102"/>
    <hyperlink ref="F120" r:id="rId8" display="https://podminky.urs.cz/item/CS_URS_2026_01/162751117"/>
    <hyperlink ref="F125" r:id="rId9" display="https://podminky.urs.cz/item/CS_URS_2026_01/162751119"/>
    <hyperlink ref="F129" r:id="rId10" display="https://podminky.urs.cz/item/CS_URS_2026_01/162751137"/>
    <hyperlink ref="F133" r:id="rId11" display="https://podminky.urs.cz/item/CS_URS_2026_01/162751139"/>
    <hyperlink ref="F137" r:id="rId12" display="https://podminky.urs.cz/item/CS_URS_2026_01/171251101"/>
    <hyperlink ref="F142" r:id="rId13" display="https://podminky.urs.cz/item/CS_URS_2026_01/171201231"/>
    <hyperlink ref="F146" r:id="rId14" display="https://podminky.urs.cz/item/CS_URS_2026_01/162351103"/>
    <hyperlink ref="F151" r:id="rId15" display="https://podminky.urs.cz/item/CS_URS_2026_01/451573111"/>
    <hyperlink ref="F155" r:id="rId16" display="https://podminky.urs.cz/item/CS_URS_2026_01/452141111"/>
    <hyperlink ref="F161" r:id="rId17" display="https://podminky.urs.cz/item/CS_URS_2026_01/871350410"/>
    <hyperlink ref="F165" r:id="rId18" display="https://podminky.urs.cz/item/CS_URS_2026_01/877310410"/>
    <hyperlink ref="F177" r:id="rId19" display="https://podminky.urs.cz/item/CS_URS_2026_01/895941341"/>
    <hyperlink ref="F182" r:id="rId20" display="https://podminky.urs.cz/item/CS_URS_2026_01/895941361"/>
    <hyperlink ref="F185" r:id="rId21" display="https://podminky.urs.cz/item/CS_URS_2026_01/895941351"/>
    <hyperlink ref="F189" r:id="rId22" display="https://podminky.urs.cz/item/CS_URS_2026_01/899623161"/>
    <hyperlink ref="F191" r:id="rId23" display="https://podminky.urs.cz/item/CS_URS_2026_01/899643121"/>
    <hyperlink ref="F195" r:id="rId24" display="https://podminky.urs.cz/item/CS_URS_2026_01/899643122"/>
    <hyperlink ref="F203" r:id="rId25" display="https://podminky.urs.cz/item/CS_URS_2026_01/985421132"/>
    <hyperlink ref="F216" r:id="rId26" display="https://podminky.urs.cz/item/CS_URS_2026_01/998276101"/>
    <hyperlink ref="F220" r:id="rId27" display="https://podminky.urs.cz/item/CS_URS_2026_01/721242115"/>
    <hyperlink ref="F238" r:id="rId28" display="https://podminky.urs.cz/item/CS_URS_2026_01/99872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7" customWidth="1"/>
    <col min="2" max="2" width="1.667969" style="277" customWidth="1"/>
    <col min="3" max="4" width="5" style="277" customWidth="1"/>
    <col min="5" max="5" width="11.66016" style="277" customWidth="1"/>
    <col min="6" max="6" width="9.160156" style="277" customWidth="1"/>
    <col min="7" max="7" width="5" style="277" customWidth="1"/>
    <col min="8" max="8" width="77.83203" style="277" customWidth="1"/>
    <col min="9" max="10" width="20" style="277" customWidth="1"/>
    <col min="11" max="11" width="1.667969" style="277" customWidth="1"/>
  </cols>
  <sheetData>
    <row r="1" s="1" customFormat="1" ht="37.5" customHeight="1"/>
    <row r="2" s="1" customFormat="1" ht="7.5" customHeight="1">
      <c r="B2" s="278"/>
      <c r="C2" s="279"/>
      <c r="D2" s="279"/>
      <c r="E2" s="279"/>
      <c r="F2" s="279"/>
      <c r="G2" s="279"/>
      <c r="H2" s="279"/>
      <c r="I2" s="279"/>
      <c r="J2" s="279"/>
      <c r="K2" s="280"/>
    </row>
    <row r="3" s="16" customFormat="1" ht="45" customHeight="1">
      <c r="B3" s="281"/>
      <c r="C3" s="282" t="s">
        <v>1153</v>
      </c>
      <c r="D3" s="282"/>
      <c r="E3" s="282"/>
      <c r="F3" s="282"/>
      <c r="G3" s="282"/>
      <c r="H3" s="282"/>
      <c r="I3" s="282"/>
      <c r="J3" s="282"/>
      <c r="K3" s="283"/>
    </row>
    <row r="4" s="1" customFormat="1" ht="25.5" customHeight="1">
      <c r="B4" s="284"/>
      <c r="C4" s="285" t="s">
        <v>1154</v>
      </c>
      <c r="D4" s="285"/>
      <c r="E4" s="285"/>
      <c r="F4" s="285"/>
      <c r="G4" s="285"/>
      <c r="H4" s="285"/>
      <c r="I4" s="285"/>
      <c r="J4" s="285"/>
      <c r="K4" s="286"/>
    </row>
    <row r="5" s="1" customFormat="1" ht="5.25" customHeight="1">
      <c r="B5" s="284"/>
      <c r="C5" s="287"/>
      <c r="D5" s="287"/>
      <c r="E5" s="287"/>
      <c r="F5" s="287"/>
      <c r="G5" s="287"/>
      <c r="H5" s="287"/>
      <c r="I5" s="287"/>
      <c r="J5" s="287"/>
      <c r="K5" s="286"/>
    </row>
    <row r="6" s="1" customFormat="1" ht="15" customHeight="1">
      <c r="B6" s="284"/>
      <c r="C6" s="288" t="s">
        <v>1155</v>
      </c>
      <c r="D6" s="288"/>
      <c r="E6" s="288"/>
      <c r="F6" s="288"/>
      <c r="G6" s="288"/>
      <c r="H6" s="288"/>
      <c r="I6" s="288"/>
      <c r="J6" s="288"/>
      <c r="K6" s="286"/>
    </row>
    <row r="7" s="1" customFormat="1" ht="15" customHeight="1">
      <c r="B7" s="289"/>
      <c r="C7" s="288" t="s">
        <v>1156</v>
      </c>
      <c r="D7" s="288"/>
      <c r="E7" s="288"/>
      <c r="F7" s="288"/>
      <c r="G7" s="288"/>
      <c r="H7" s="288"/>
      <c r="I7" s="288"/>
      <c r="J7" s="288"/>
      <c r="K7" s="286"/>
    </row>
    <row r="8" s="1" customFormat="1" ht="12.75" customHeight="1">
      <c r="B8" s="289"/>
      <c r="C8" s="288"/>
      <c r="D8" s="288"/>
      <c r="E8" s="288"/>
      <c r="F8" s="288"/>
      <c r="G8" s="288"/>
      <c r="H8" s="288"/>
      <c r="I8" s="288"/>
      <c r="J8" s="288"/>
      <c r="K8" s="286"/>
    </row>
    <row r="9" s="1" customFormat="1" ht="15" customHeight="1">
      <c r="B9" s="289"/>
      <c r="C9" s="288" t="s">
        <v>1157</v>
      </c>
      <c r="D9" s="288"/>
      <c r="E9" s="288"/>
      <c r="F9" s="288"/>
      <c r="G9" s="288"/>
      <c r="H9" s="288"/>
      <c r="I9" s="288"/>
      <c r="J9" s="288"/>
      <c r="K9" s="286"/>
    </row>
    <row r="10" s="1" customFormat="1" ht="15" customHeight="1">
      <c r="B10" s="289"/>
      <c r="C10" s="288"/>
      <c r="D10" s="288" t="s">
        <v>1158</v>
      </c>
      <c r="E10" s="288"/>
      <c r="F10" s="288"/>
      <c r="G10" s="288"/>
      <c r="H10" s="288"/>
      <c r="I10" s="288"/>
      <c r="J10" s="288"/>
      <c r="K10" s="286"/>
    </row>
    <row r="11" s="1" customFormat="1" ht="15" customHeight="1">
      <c r="B11" s="289"/>
      <c r="C11" s="290"/>
      <c r="D11" s="288" t="s">
        <v>1159</v>
      </c>
      <c r="E11" s="288"/>
      <c r="F11" s="288"/>
      <c r="G11" s="288"/>
      <c r="H11" s="288"/>
      <c r="I11" s="288"/>
      <c r="J11" s="288"/>
      <c r="K11" s="286"/>
    </row>
    <row r="12" s="1" customFormat="1" ht="15" customHeight="1">
      <c r="B12" s="289"/>
      <c r="C12" s="290"/>
      <c r="D12" s="288"/>
      <c r="E12" s="288"/>
      <c r="F12" s="288"/>
      <c r="G12" s="288"/>
      <c r="H12" s="288"/>
      <c r="I12" s="288"/>
      <c r="J12" s="288"/>
      <c r="K12" s="286"/>
    </row>
    <row r="13" s="1" customFormat="1" ht="15" customHeight="1">
      <c r="B13" s="289"/>
      <c r="C13" s="290"/>
      <c r="D13" s="291" t="s">
        <v>1160</v>
      </c>
      <c r="E13" s="288"/>
      <c r="F13" s="288"/>
      <c r="G13" s="288"/>
      <c r="H13" s="288"/>
      <c r="I13" s="288"/>
      <c r="J13" s="288"/>
      <c r="K13" s="286"/>
    </row>
    <row r="14" s="1" customFormat="1" ht="12.75" customHeight="1">
      <c r="B14" s="289"/>
      <c r="C14" s="290"/>
      <c r="D14" s="290"/>
      <c r="E14" s="290"/>
      <c r="F14" s="290"/>
      <c r="G14" s="290"/>
      <c r="H14" s="290"/>
      <c r="I14" s="290"/>
      <c r="J14" s="290"/>
      <c r="K14" s="286"/>
    </row>
    <row r="15" s="1" customFormat="1" ht="15" customHeight="1">
      <c r="B15" s="289"/>
      <c r="C15" s="290"/>
      <c r="D15" s="288" t="s">
        <v>1161</v>
      </c>
      <c r="E15" s="288"/>
      <c r="F15" s="288"/>
      <c r="G15" s="288"/>
      <c r="H15" s="288"/>
      <c r="I15" s="288"/>
      <c r="J15" s="288"/>
      <c r="K15" s="286"/>
    </row>
    <row r="16" s="1" customFormat="1" ht="15" customHeight="1">
      <c r="B16" s="289"/>
      <c r="C16" s="290"/>
      <c r="D16" s="288" t="s">
        <v>1162</v>
      </c>
      <c r="E16" s="288"/>
      <c r="F16" s="288"/>
      <c r="G16" s="288"/>
      <c r="H16" s="288"/>
      <c r="I16" s="288"/>
      <c r="J16" s="288"/>
      <c r="K16" s="286"/>
    </row>
    <row r="17" s="1" customFormat="1" ht="15" customHeight="1">
      <c r="B17" s="289"/>
      <c r="C17" s="290"/>
      <c r="D17" s="288" t="s">
        <v>1163</v>
      </c>
      <c r="E17" s="288"/>
      <c r="F17" s="288"/>
      <c r="G17" s="288"/>
      <c r="H17" s="288"/>
      <c r="I17" s="288"/>
      <c r="J17" s="288"/>
      <c r="K17" s="286"/>
    </row>
    <row r="18" s="1" customFormat="1" ht="15" customHeight="1">
      <c r="B18" s="289"/>
      <c r="C18" s="290"/>
      <c r="D18" s="290"/>
      <c r="E18" s="292" t="s">
        <v>77</v>
      </c>
      <c r="F18" s="288" t="s">
        <v>1164</v>
      </c>
      <c r="G18" s="288"/>
      <c r="H18" s="288"/>
      <c r="I18" s="288"/>
      <c r="J18" s="288"/>
      <c r="K18" s="286"/>
    </row>
    <row r="19" s="1" customFormat="1" ht="15" customHeight="1">
      <c r="B19" s="289"/>
      <c r="C19" s="290"/>
      <c r="D19" s="290"/>
      <c r="E19" s="292" t="s">
        <v>1165</v>
      </c>
      <c r="F19" s="288" t="s">
        <v>1166</v>
      </c>
      <c r="G19" s="288"/>
      <c r="H19" s="288"/>
      <c r="I19" s="288"/>
      <c r="J19" s="288"/>
      <c r="K19" s="286"/>
    </row>
    <row r="20" s="1" customFormat="1" ht="15" customHeight="1">
      <c r="B20" s="289"/>
      <c r="C20" s="290"/>
      <c r="D20" s="290"/>
      <c r="E20" s="292" t="s">
        <v>1167</v>
      </c>
      <c r="F20" s="288" t="s">
        <v>1168</v>
      </c>
      <c r="G20" s="288"/>
      <c r="H20" s="288"/>
      <c r="I20" s="288"/>
      <c r="J20" s="288"/>
      <c r="K20" s="286"/>
    </row>
    <row r="21" s="1" customFormat="1" ht="15" customHeight="1">
      <c r="B21" s="289"/>
      <c r="C21" s="290"/>
      <c r="D21" s="290"/>
      <c r="E21" s="292" t="s">
        <v>1169</v>
      </c>
      <c r="F21" s="288" t="s">
        <v>1170</v>
      </c>
      <c r="G21" s="288"/>
      <c r="H21" s="288"/>
      <c r="I21" s="288"/>
      <c r="J21" s="288"/>
      <c r="K21" s="286"/>
    </row>
    <row r="22" s="1" customFormat="1" ht="15" customHeight="1">
      <c r="B22" s="289"/>
      <c r="C22" s="290"/>
      <c r="D22" s="290"/>
      <c r="E22" s="292" t="s">
        <v>1171</v>
      </c>
      <c r="F22" s="288" t="s">
        <v>1172</v>
      </c>
      <c r="G22" s="288"/>
      <c r="H22" s="288"/>
      <c r="I22" s="288"/>
      <c r="J22" s="288"/>
      <c r="K22" s="286"/>
    </row>
    <row r="23" s="1" customFormat="1" ht="15" customHeight="1">
      <c r="B23" s="289"/>
      <c r="C23" s="290"/>
      <c r="D23" s="290"/>
      <c r="E23" s="292" t="s">
        <v>1173</v>
      </c>
      <c r="F23" s="288" t="s">
        <v>1174</v>
      </c>
      <c r="G23" s="288"/>
      <c r="H23" s="288"/>
      <c r="I23" s="288"/>
      <c r="J23" s="288"/>
      <c r="K23" s="286"/>
    </row>
    <row r="24" s="1" customFormat="1" ht="12.75" customHeight="1">
      <c r="B24" s="289"/>
      <c r="C24" s="290"/>
      <c r="D24" s="290"/>
      <c r="E24" s="290"/>
      <c r="F24" s="290"/>
      <c r="G24" s="290"/>
      <c r="H24" s="290"/>
      <c r="I24" s="290"/>
      <c r="J24" s="290"/>
      <c r="K24" s="286"/>
    </row>
    <row r="25" s="1" customFormat="1" ht="15" customHeight="1">
      <c r="B25" s="289"/>
      <c r="C25" s="288" t="s">
        <v>1175</v>
      </c>
      <c r="D25" s="288"/>
      <c r="E25" s="288"/>
      <c r="F25" s="288"/>
      <c r="G25" s="288"/>
      <c r="H25" s="288"/>
      <c r="I25" s="288"/>
      <c r="J25" s="288"/>
      <c r="K25" s="286"/>
    </row>
    <row r="26" s="1" customFormat="1" ht="15" customHeight="1">
      <c r="B26" s="289"/>
      <c r="C26" s="288" t="s">
        <v>1176</v>
      </c>
      <c r="D26" s="288"/>
      <c r="E26" s="288"/>
      <c r="F26" s="288"/>
      <c r="G26" s="288"/>
      <c r="H26" s="288"/>
      <c r="I26" s="288"/>
      <c r="J26" s="288"/>
      <c r="K26" s="286"/>
    </row>
    <row r="27" s="1" customFormat="1" ht="15" customHeight="1">
      <c r="B27" s="289"/>
      <c r="C27" s="288"/>
      <c r="D27" s="288" t="s">
        <v>1177</v>
      </c>
      <c r="E27" s="288"/>
      <c r="F27" s="288"/>
      <c r="G27" s="288"/>
      <c r="H27" s="288"/>
      <c r="I27" s="288"/>
      <c r="J27" s="288"/>
      <c r="K27" s="286"/>
    </row>
    <row r="28" s="1" customFormat="1" ht="15" customHeight="1">
      <c r="B28" s="289"/>
      <c r="C28" s="290"/>
      <c r="D28" s="288" t="s">
        <v>1178</v>
      </c>
      <c r="E28" s="288"/>
      <c r="F28" s="288"/>
      <c r="G28" s="288"/>
      <c r="H28" s="288"/>
      <c r="I28" s="288"/>
      <c r="J28" s="288"/>
      <c r="K28" s="286"/>
    </row>
    <row r="29" s="1" customFormat="1" ht="12.75" customHeight="1">
      <c r="B29" s="289"/>
      <c r="C29" s="290"/>
      <c r="D29" s="290"/>
      <c r="E29" s="290"/>
      <c r="F29" s="290"/>
      <c r="G29" s="290"/>
      <c r="H29" s="290"/>
      <c r="I29" s="290"/>
      <c r="J29" s="290"/>
      <c r="K29" s="286"/>
    </row>
    <row r="30" s="1" customFormat="1" ht="15" customHeight="1">
      <c r="B30" s="289"/>
      <c r="C30" s="290"/>
      <c r="D30" s="288" t="s">
        <v>1179</v>
      </c>
      <c r="E30" s="288"/>
      <c r="F30" s="288"/>
      <c r="G30" s="288"/>
      <c r="H30" s="288"/>
      <c r="I30" s="288"/>
      <c r="J30" s="288"/>
      <c r="K30" s="286"/>
    </row>
    <row r="31" s="1" customFormat="1" ht="15" customHeight="1">
      <c r="B31" s="289"/>
      <c r="C31" s="290"/>
      <c r="D31" s="288" t="s">
        <v>1180</v>
      </c>
      <c r="E31" s="288"/>
      <c r="F31" s="288"/>
      <c r="G31" s="288"/>
      <c r="H31" s="288"/>
      <c r="I31" s="288"/>
      <c r="J31" s="288"/>
      <c r="K31" s="286"/>
    </row>
    <row r="32" s="1" customFormat="1" ht="12.75" customHeight="1">
      <c r="B32" s="289"/>
      <c r="C32" s="290"/>
      <c r="D32" s="290"/>
      <c r="E32" s="290"/>
      <c r="F32" s="290"/>
      <c r="G32" s="290"/>
      <c r="H32" s="290"/>
      <c r="I32" s="290"/>
      <c r="J32" s="290"/>
      <c r="K32" s="286"/>
    </row>
    <row r="33" s="1" customFormat="1" ht="15" customHeight="1">
      <c r="B33" s="289"/>
      <c r="C33" s="290"/>
      <c r="D33" s="288" t="s">
        <v>1181</v>
      </c>
      <c r="E33" s="288"/>
      <c r="F33" s="288"/>
      <c r="G33" s="288"/>
      <c r="H33" s="288"/>
      <c r="I33" s="288"/>
      <c r="J33" s="288"/>
      <c r="K33" s="286"/>
    </row>
    <row r="34" s="1" customFormat="1" ht="15" customHeight="1">
      <c r="B34" s="289"/>
      <c r="C34" s="290"/>
      <c r="D34" s="288" t="s">
        <v>1182</v>
      </c>
      <c r="E34" s="288"/>
      <c r="F34" s="288"/>
      <c r="G34" s="288"/>
      <c r="H34" s="288"/>
      <c r="I34" s="288"/>
      <c r="J34" s="288"/>
      <c r="K34" s="286"/>
    </row>
    <row r="35" s="1" customFormat="1" ht="15" customHeight="1">
      <c r="B35" s="289"/>
      <c r="C35" s="290"/>
      <c r="D35" s="288" t="s">
        <v>1183</v>
      </c>
      <c r="E35" s="288"/>
      <c r="F35" s="288"/>
      <c r="G35" s="288"/>
      <c r="H35" s="288"/>
      <c r="I35" s="288"/>
      <c r="J35" s="288"/>
      <c r="K35" s="286"/>
    </row>
    <row r="36" s="1" customFormat="1" ht="15" customHeight="1">
      <c r="B36" s="289"/>
      <c r="C36" s="290"/>
      <c r="D36" s="288"/>
      <c r="E36" s="291" t="s">
        <v>111</v>
      </c>
      <c r="F36" s="288"/>
      <c r="G36" s="288" t="s">
        <v>1184</v>
      </c>
      <c r="H36" s="288"/>
      <c r="I36" s="288"/>
      <c r="J36" s="288"/>
      <c r="K36" s="286"/>
    </row>
    <row r="37" s="1" customFormat="1" ht="30.75" customHeight="1">
      <c r="B37" s="289"/>
      <c r="C37" s="290"/>
      <c r="D37" s="288"/>
      <c r="E37" s="291" t="s">
        <v>1185</v>
      </c>
      <c r="F37" s="288"/>
      <c r="G37" s="288" t="s">
        <v>1186</v>
      </c>
      <c r="H37" s="288"/>
      <c r="I37" s="288"/>
      <c r="J37" s="288"/>
      <c r="K37" s="286"/>
    </row>
    <row r="38" s="1" customFormat="1" ht="15" customHeight="1">
      <c r="B38" s="289"/>
      <c r="C38" s="290"/>
      <c r="D38" s="288"/>
      <c r="E38" s="291" t="s">
        <v>52</v>
      </c>
      <c r="F38" s="288"/>
      <c r="G38" s="288" t="s">
        <v>1187</v>
      </c>
      <c r="H38" s="288"/>
      <c r="I38" s="288"/>
      <c r="J38" s="288"/>
      <c r="K38" s="286"/>
    </row>
    <row r="39" s="1" customFormat="1" ht="15" customHeight="1">
      <c r="B39" s="289"/>
      <c r="C39" s="290"/>
      <c r="D39" s="288"/>
      <c r="E39" s="291" t="s">
        <v>53</v>
      </c>
      <c r="F39" s="288"/>
      <c r="G39" s="288" t="s">
        <v>1188</v>
      </c>
      <c r="H39" s="288"/>
      <c r="I39" s="288"/>
      <c r="J39" s="288"/>
      <c r="K39" s="286"/>
    </row>
    <row r="40" s="1" customFormat="1" ht="15" customHeight="1">
      <c r="B40" s="289"/>
      <c r="C40" s="290"/>
      <c r="D40" s="288"/>
      <c r="E40" s="291" t="s">
        <v>112</v>
      </c>
      <c r="F40" s="288"/>
      <c r="G40" s="288" t="s">
        <v>1189</v>
      </c>
      <c r="H40" s="288"/>
      <c r="I40" s="288"/>
      <c r="J40" s="288"/>
      <c r="K40" s="286"/>
    </row>
    <row r="41" s="1" customFormat="1" ht="15" customHeight="1">
      <c r="B41" s="289"/>
      <c r="C41" s="290"/>
      <c r="D41" s="288"/>
      <c r="E41" s="291" t="s">
        <v>113</v>
      </c>
      <c r="F41" s="288"/>
      <c r="G41" s="288" t="s">
        <v>1190</v>
      </c>
      <c r="H41" s="288"/>
      <c r="I41" s="288"/>
      <c r="J41" s="288"/>
      <c r="K41" s="286"/>
    </row>
    <row r="42" s="1" customFormat="1" ht="15" customHeight="1">
      <c r="B42" s="289"/>
      <c r="C42" s="290"/>
      <c r="D42" s="288"/>
      <c r="E42" s="291" t="s">
        <v>1191</v>
      </c>
      <c r="F42" s="288"/>
      <c r="G42" s="288" t="s">
        <v>1192</v>
      </c>
      <c r="H42" s="288"/>
      <c r="I42" s="288"/>
      <c r="J42" s="288"/>
      <c r="K42" s="286"/>
    </row>
    <row r="43" s="1" customFormat="1" ht="15" customHeight="1">
      <c r="B43" s="289"/>
      <c r="C43" s="290"/>
      <c r="D43" s="288"/>
      <c r="E43" s="291"/>
      <c r="F43" s="288"/>
      <c r="G43" s="288" t="s">
        <v>1193</v>
      </c>
      <c r="H43" s="288"/>
      <c r="I43" s="288"/>
      <c r="J43" s="288"/>
      <c r="K43" s="286"/>
    </row>
    <row r="44" s="1" customFormat="1" ht="15" customHeight="1">
      <c r="B44" s="289"/>
      <c r="C44" s="290"/>
      <c r="D44" s="288"/>
      <c r="E44" s="291" t="s">
        <v>1194</v>
      </c>
      <c r="F44" s="288"/>
      <c r="G44" s="288" t="s">
        <v>1195</v>
      </c>
      <c r="H44" s="288"/>
      <c r="I44" s="288"/>
      <c r="J44" s="288"/>
      <c r="K44" s="286"/>
    </row>
    <row r="45" s="1" customFormat="1" ht="15" customHeight="1">
      <c r="B45" s="289"/>
      <c r="C45" s="290"/>
      <c r="D45" s="288"/>
      <c r="E45" s="291" t="s">
        <v>115</v>
      </c>
      <c r="F45" s="288"/>
      <c r="G45" s="288" t="s">
        <v>1196</v>
      </c>
      <c r="H45" s="288"/>
      <c r="I45" s="288"/>
      <c r="J45" s="288"/>
      <c r="K45" s="286"/>
    </row>
    <row r="46" s="1" customFormat="1" ht="12.75" customHeight="1">
      <c r="B46" s="289"/>
      <c r="C46" s="290"/>
      <c r="D46" s="288"/>
      <c r="E46" s="288"/>
      <c r="F46" s="288"/>
      <c r="G46" s="288"/>
      <c r="H46" s="288"/>
      <c r="I46" s="288"/>
      <c r="J46" s="288"/>
      <c r="K46" s="286"/>
    </row>
    <row r="47" s="1" customFormat="1" ht="15" customHeight="1">
      <c r="B47" s="289"/>
      <c r="C47" s="290"/>
      <c r="D47" s="288" t="s">
        <v>1197</v>
      </c>
      <c r="E47" s="288"/>
      <c r="F47" s="288"/>
      <c r="G47" s="288"/>
      <c r="H47" s="288"/>
      <c r="I47" s="288"/>
      <c r="J47" s="288"/>
      <c r="K47" s="286"/>
    </row>
    <row r="48" s="1" customFormat="1" ht="15" customHeight="1">
      <c r="B48" s="289"/>
      <c r="C48" s="290"/>
      <c r="D48" s="290"/>
      <c r="E48" s="288" t="s">
        <v>1198</v>
      </c>
      <c r="F48" s="288"/>
      <c r="G48" s="288"/>
      <c r="H48" s="288"/>
      <c r="I48" s="288"/>
      <c r="J48" s="288"/>
      <c r="K48" s="286"/>
    </row>
    <row r="49" s="1" customFormat="1" ht="15" customHeight="1">
      <c r="B49" s="289"/>
      <c r="C49" s="290"/>
      <c r="D49" s="290"/>
      <c r="E49" s="288" t="s">
        <v>1199</v>
      </c>
      <c r="F49" s="288"/>
      <c r="G49" s="288"/>
      <c r="H49" s="288"/>
      <c r="I49" s="288"/>
      <c r="J49" s="288"/>
      <c r="K49" s="286"/>
    </row>
    <row r="50" s="1" customFormat="1" ht="15" customHeight="1">
      <c r="B50" s="289"/>
      <c r="C50" s="290"/>
      <c r="D50" s="290"/>
      <c r="E50" s="288" t="s">
        <v>1200</v>
      </c>
      <c r="F50" s="288"/>
      <c r="G50" s="288"/>
      <c r="H50" s="288"/>
      <c r="I50" s="288"/>
      <c r="J50" s="288"/>
      <c r="K50" s="286"/>
    </row>
    <row r="51" s="1" customFormat="1" ht="15" customHeight="1">
      <c r="B51" s="289"/>
      <c r="C51" s="290"/>
      <c r="D51" s="288" t="s">
        <v>1201</v>
      </c>
      <c r="E51" s="288"/>
      <c r="F51" s="288"/>
      <c r="G51" s="288"/>
      <c r="H51" s="288"/>
      <c r="I51" s="288"/>
      <c r="J51" s="288"/>
      <c r="K51" s="286"/>
    </row>
    <row r="52" s="1" customFormat="1" ht="25.5" customHeight="1">
      <c r="B52" s="284"/>
      <c r="C52" s="285" t="s">
        <v>1202</v>
      </c>
      <c r="D52" s="285"/>
      <c r="E52" s="285"/>
      <c r="F52" s="285"/>
      <c r="G52" s="285"/>
      <c r="H52" s="285"/>
      <c r="I52" s="285"/>
      <c r="J52" s="285"/>
      <c r="K52" s="286"/>
    </row>
    <row r="53" s="1" customFormat="1" ht="5.25" customHeight="1">
      <c r="B53" s="284"/>
      <c r="C53" s="287"/>
      <c r="D53" s="287"/>
      <c r="E53" s="287"/>
      <c r="F53" s="287"/>
      <c r="G53" s="287"/>
      <c r="H53" s="287"/>
      <c r="I53" s="287"/>
      <c r="J53" s="287"/>
      <c r="K53" s="286"/>
    </row>
    <row r="54" s="1" customFormat="1" ht="15" customHeight="1">
      <c r="B54" s="284"/>
      <c r="C54" s="288" t="s">
        <v>1203</v>
      </c>
      <c r="D54" s="288"/>
      <c r="E54" s="288"/>
      <c r="F54" s="288"/>
      <c r="G54" s="288"/>
      <c r="H54" s="288"/>
      <c r="I54" s="288"/>
      <c r="J54" s="288"/>
      <c r="K54" s="286"/>
    </row>
    <row r="55" s="1" customFormat="1" ht="15" customHeight="1">
      <c r="B55" s="284"/>
      <c r="C55" s="288" t="s">
        <v>1204</v>
      </c>
      <c r="D55" s="288"/>
      <c r="E55" s="288"/>
      <c r="F55" s="288"/>
      <c r="G55" s="288"/>
      <c r="H55" s="288"/>
      <c r="I55" s="288"/>
      <c r="J55" s="288"/>
      <c r="K55" s="286"/>
    </row>
    <row r="56" s="1" customFormat="1" ht="12.75" customHeight="1">
      <c r="B56" s="284"/>
      <c r="C56" s="288"/>
      <c r="D56" s="288"/>
      <c r="E56" s="288"/>
      <c r="F56" s="288"/>
      <c r="G56" s="288"/>
      <c r="H56" s="288"/>
      <c r="I56" s="288"/>
      <c r="J56" s="288"/>
      <c r="K56" s="286"/>
    </row>
    <row r="57" s="1" customFormat="1" ht="15" customHeight="1">
      <c r="B57" s="284"/>
      <c r="C57" s="288" t="s">
        <v>1205</v>
      </c>
      <c r="D57" s="288"/>
      <c r="E57" s="288"/>
      <c r="F57" s="288"/>
      <c r="G57" s="288"/>
      <c r="H57" s="288"/>
      <c r="I57" s="288"/>
      <c r="J57" s="288"/>
      <c r="K57" s="286"/>
    </row>
    <row r="58" s="1" customFormat="1" ht="15" customHeight="1">
      <c r="B58" s="284"/>
      <c r="C58" s="290"/>
      <c r="D58" s="288" t="s">
        <v>1206</v>
      </c>
      <c r="E58" s="288"/>
      <c r="F58" s="288"/>
      <c r="G58" s="288"/>
      <c r="H58" s="288"/>
      <c r="I58" s="288"/>
      <c r="J58" s="288"/>
      <c r="K58" s="286"/>
    </row>
    <row r="59" s="1" customFormat="1" ht="15" customHeight="1">
      <c r="B59" s="284"/>
      <c r="C59" s="290"/>
      <c r="D59" s="288" t="s">
        <v>1207</v>
      </c>
      <c r="E59" s="288"/>
      <c r="F59" s="288"/>
      <c r="G59" s="288"/>
      <c r="H59" s="288"/>
      <c r="I59" s="288"/>
      <c r="J59" s="288"/>
      <c r="K59" s="286"/>
    </row>
    <row r="60" s="1" customFormat="1" ht="15" customHeight="1">
      <c r="B60" s="284"/>
      <c r="C60" s="290"/>
      <c r="D60" s="288" t="s">
        <v>1208</v>
      </c>
      <c r="E60" s="288"/>
      <c r="F60" s="288"/>
      <c r="G60" s="288"/>
      <c r="H60" s="288"/>
      <c r="I60" s="288"/>
      <c r="J60" s="288"/>
      <c r="K60" s="286"/>
    </row>
    <row r="61" s="1" customFormat="1" ht="15" customHeight="1">
      <c r="B61" s="284"/>
      <c r="C61" s="290"/>
      <c r="D61" s="288" t="s">
        <v>1209</v>
      </c>
      <c r="E61" s="288"/>
      <c r="F61" s="288"/>
      <c r="G61" s="288"/>
      <c r="H61" s="288"/>
      <c r="I61" s="288"/>
      <c r="J61" s="288"/>
      <c r="K61" s="286"/>
    </row>
    <row r="62" s="1" customFormat="1" ht="15" customHeight="1">
      <c r="B62" s="284"/>
      <c r="C62" s="290"/>
      <c r="D62" s="293" t="s">
        <v>1210</v>
      </c>
      <c r="E62" s="293"/>
      <c r="F62" s="293"/>
      <c r="G62" s="293"/>
      <c r="H62" s="293"/>
      <c r="I62" s="293"/>
      <c r="J62" s="293"/>
      <c r="K62" s="286"/>
    </row>
    <row r="63" s="1" customFormat="1" ht="15" customHeight="1">
      <c r="B63" s="284"/>
      <c r="C63" s="290"/>
      <c r="D63" s="288" t="s">
        <v>1211</v>
      </c>
      <c r="E63" s="288"/>
      <c r="F63" s="288"/>
      <c r="G63" s="288"/>
      <c r="H63" s="288"/>
      <c r="I63" s="288"/>
      <c r="J63" s="288"/>
      <c r="K63" s="286"/>
    </row>
    <row r="64" s="1" customFormat="1" ht="12.75" customHeight="1">
      <c r="B64" s="284"/>
      <c r="C64" s="290"/>
      <c r="D64" s="290"/>
      <c r="E64" s="294"/>
      <c r="F64" s="290"/>
      <c r="G64" s="290"/>
      <c r="H64" s="290"/>
      <c r="I64" s="290"/>
      <c r="J64" s="290"/>
      <c r="K64" s="286"/>
    </row>
    <row r="65" s="1" customFormat="1" ht="15" customHeight="1">
      <c r="B65" s="284"/>
      <c r="C65" s="290"/>
      <c r="D65" s="288" t="s">
        <v>1212</v>
      </c>
      <c r="E65" s="288"/>
      <c r="F65" s="288"/>
      <c r="G65" s="288"/>
      <c r="H65" s="288"/>
      <c r="I65" s="288"/>
      <c r="J65" s="288"/>
      <c r="K65" s="286"/>
    </row>
    <row r="66" s="1" customFormat="1" ht="15" customHeight="1">
      <c r="B66" s="284"/>
      <c r="C66" s="290"/>
      <c r="D66" s="293" t="s">
        <v>1213</v>
      </c>
      <c r="E66" s="293"/>
      <c r="F66" s="293"/>
      <c r="G66" s="293"/>
      <c r="H66" s="293"/>
      <c r="I66" s="293"/>
      <c r="J66" s="293"/>
      <c r="K66" s="286"/>
    </row>
    <row r="67" s="1" customFormat="1" ht="15" customHeight="1">
      <c r="B67" s="284"/>
      <c r="C67" s="290"/>
      <c r="D67" s="288" t="s">
        <v>1214</v>
      </c>
      <c r="E67" s="288"/>
      <c r="F67" s="288"/>
      <c r="G67" s="288"/>
      <c r="H67" s="288"/>
      <c r="I67" s="288"/>
      <c r="J67" s="288"/>
      <c r="K67" s="286"/>
    </row>
    <row r="68" s="1" customFormat="1" ht="15" customHeight="1">
      <c r="B68" s="284"/>
      <c r="C68" s="290"/>
      <c r="D68" s="288" t="s">
        <v>1215</v>
      </c>
      <c r="E68" s="288"/>
      <c r="F68" s="288"/>
      <c r="G68" s="288"/>
      <c r="H68" s="288"/>
      <c r="I68" s="288"/>
      <c r="J68" s="288"/>
      <c r="K68" s="286"/>
    </row>
    <row r="69" s="1" customFormat="1" ht="15" customHeight="1">
      <c r="B69" s="284"/>
      <c r="C69" s="290"/>
      <c r="D69" s="288" t="s">
        <v>1216</v>
      </c>
      <c r="E69" s="288"/>
      <c r="F69" s="288"/>
      <c r="G69" s="288"/>
      <c r="H69" s="288"/>
      <c r="I69" s="288"/>
      <c r="J69" s="288"/>
      <c r="K69" s="286"/>
    </row>
    <row r="70" s="1" customFormat="1" ht="15" customHeight="1">
      <c r="B70" s="284"/>
      <c r="C70" s="290"/>
      <c r="D70" s="288" t="s">
        <v>1217</v>
      </c>
      <c r="E70" s="288"/>
      <c r="F70" s="288"/>
      <c r="G70" s="288"/>
      <c r="H70" s="288"/>
      <c r="I70" s="288"/>
      <c r="J70" s="288"/>
      <c r="K70" s="286"/>
    </row>
    <row r="71" s="1" customFormat="1" ht="12.75" customHeight="1">
      <c r="B71" s="295"/>
      <c r="C71" s="296"/>
      <c r="D71" s="296"/>
      <c r="E71" s="296"/>
      <c r="F71" s="296"/>
      <c r="G71" s="296"/>
      <c r="H71" s="296"/>
      <c r="I71" s="296"/>
      <c r="J71" s="296"/>
      <c r="K71" s="297"/>
    </row>
    <row r="72" s="1" customFormat="1" ht="18.75" customHeight="1">
      <c r="B72" s="298"/>
      <c r="C72" s="298"/>
      <c r="D72" s="298"/>
      <c r="E72" s="298"/>
      <c r="F72" s="298"/>
      <c r="G72" s="298"/>
      <c r="H72" s="298"/>
      <c r="I72" s="298"/>
      <c r="J72" s="298"/>
      <c r="K72" s="299"/>
    </row>
    <row r="73" s="1" customFormat="1" ht="18.75" customHeight="1">
      <c r="B73" s="299"/>
      <c r="C73" s="299"/>
      <c r="D73" s="299"/>
      <c r="E73" s="299"/>
      <c r="F73" s="299"/>
      <c r="G73" s="299"/>
      <c r="H73" s="299"/>
      <c r="I73" s="299"/>
      <c r="J73" s="299"/>
      <c r="K73" s="299"/>
    </row>
    <row r="74" s="1" customFormat="1" ht="7.5" customHeight="1">
      <c r="B74" s="300"/>
      <c r="C74" s="301"/>
      <c r="D74" s="301"/>
      <c r="E74" s="301"/>
      <c r="F74" s="301"/>
      <c r="G74" s="301"/>
      <c r="H74" s="301"/>
      <c r="I74" s="301"/>
      <c r="J74" s="301"/>
      <c r="K74" s="302"/>
    </row>
    <row r="75" s="1" customFormat="1" ht="45" customHeight="1">
      <c r="B75" s="303"/>
      <c r="C75" s="304" t="s">
        <v>1218</v>
      </c>
      <c r="D75" s="304"/>
      <c r="E75" s="304"/>
      <c r="F75" s="304"/>
      <c r="G75" s="304"/>
      <c r="H75" s="304"/>
      <c r="I75" s="304"/>
      <c r="J75" s="304"/>
      <c r="K75" s="305"/>
    </row>
    <row r="76" s="1" customFormat="1" ht="17.25" customHeight="1">
      <c r="B76" s="303"/>
      <c r="C76" s="306" t="s">
        <v>1219</v>
      </c>
      <c r="D76" s="306"/>
      <c r="E76" s="306"/>
      <c r="F76" s="306" t="s">
        <v>1220</v>
      </c>
      <c r="G76" s="307"/>
      <c r="H76" s="306" t="s">
        <v>53</v>
      </c>
      <c r="I76" s="306" t="s">
        <v>56</v>
      </c>
      <c r="J76" s="306" t="s">
        <v>1221</v>
      </c>
      <c r="K76" s="305"/>
    </row>
    <row r="77" s="1" customFormat="1" ht="17.25" customHeight="1">
      <c r="B77" s="303"/>
      <c r="C77" s="308" t="s">
        <v>1222</v>
      </c>
      <c r="D77" s="308"/>
      <c r="E77" s="308"/>
      <c r="F77" s="309" t="s">
        <v>1223</v>
      </c>
      <c r="G77" s="310"/>
      <c r="H77" s="308"/>
      <c r="I77" s="308"/>
      <c r="J77" s="308" t="s">
        <v>1224</v>
      </c>
      <c r="K77" s="305"/>
    </row>
    <row r="78" s="1" customFormat="1" ht="5.25" customHeight="1">
      <c r="B78" s="303"/>
      <c r="C78" s="311"/>
      <c r="D78" s="311"/>
      <c r="E78" s="311"/>
      <c r="F78" s="311"/>
      <c r="G78" s="312"/>
      <c r="H78" s="311"/>
      <c r="I78" s="311"/>
      <c r="J78" s="311"/>
      <c r="K78" s="305"/>
    </row>
    <row r="79" s="1" customFormat="1" ht="15" customHeight="1">
      <c r="B79" s="303"/>
      <c r="C79" s="291" t="s">
        <v>52</v>
      </c>
      <c r="D79" s="313"/>
      <c r="E79" s="313"/>
      <c r="F79" s="314" t="s">
        <v>1225</v>
      </c>
      <c r="G79" s="315"/>
      <c r="H79" s="291" t="s">
        <v>1226</v>
      </c>
      <c r="I79" s="291" t="s">
        <v>1227</v>
      </c>
      <c r="J79" s="291">
        <v>20</v>
      </c>
      <c r="K79" s="305"/>
    </row>
    <row r="80" s="1" customFormat="1" ht="15" customHeight="1">
      <c r="B80" s="303"/>
      <c r="C80" s="291" t="s">
        <v>1228</v>
      </c>
      <c r="D80" s="291"/>
      <c r="E80" s="291"/>
      <c r="F80" s="314" t="s">
        <v>1225</v>
      </c>
      <c r="G80" s="315"/>
      <c r="H80" s="291" t="s">
        <v>1229</v>
      </c>
      <c r="I80" s="291" t="s">
        <v>1227</v>
      </c>
      <c r="J80" s="291">
        <v>120</v>
      </c>
      <c r="K80" s="305"/>
    </row>
    <row r="81" s="1" customFormat="1" ht="15" customHeight="1">
      <c r="B81" s="316"/>
      <c r="C81" s="291" t="s">
        <v>1230</v>
      </c>
      <c r="D81" s="291"/>
      <c r="E81" s="291"/>
      <c r="F81" s="314" t="s">
        <v>1231</v>
      </c>
      <c r="G81" s="315"/>
      <c r="H81" s="291" t="s">
        <v>1232</v>
      </c>
      <c r="I81" s="291" t="s">
        <v>1227</v>
      </c>
      <c r="J81" s="291">
        <v>50</v>
      </c>
      <c r="K81" s="305"/>
    </row>
    <row r="82" s="1" customFormat="1" ht="15" customHeight="1">
      <c r="B82" s="316"/>
      <c r="C82" s="291" t="s">
        <v>1233</v>
      </c>
      <c r="D82" s="291"/>
      <c r="E82" s="291"/>
      <c r="F82" s="314" t="s">
        <v>1225</v>
      </c>
      <c r="G82" s="315"/>
      <c r="H82" s="291" t="s">
        <v>1234</v>
      </c>
      <c r="I82" s="291" t="s">
        <v>1235</v>
      </c>
      <c r="J82" s="291"/>
      <c r="K82" s="305"/>
    </row>
    <row r="83" s="1" customFormat="1" ht="15" customHeight="1">
      <c r="B83" s="316"/>
      <c r="C83" s="317" t="s">
        <v>1236</v>
      </c>
      <c r="D83" s="317"/>
      <c r="E83" s="317"/>
      <c r="F83" s="318" t="s">
        <v>1231</v>
      </c>
      <c r="G83" s="317"/>
      <c r="H83" s="317" t="s">
        <v>1237</v>
      </c>
      <c r="I83" s="317" t="s">
        <v>1227</v>
      </c>
      <c r="J83" s="317">
        <v>15</v>
      </c>
      <c r="K83" s="305"/>
    </row>
    <row r="84" s="1" customFormat="1" ht="15" customHeight="1">
      <c r="B84" s="316"/>
      <c r="C84" s="317" t="s">
        <v>1238</v>
      </c>
      <c r="D84" s="317"/>
      <c r="E84" s="317"/>
      <c r="F84" s="318" t="s">
        <v>1231</v>
      </c>
      <c r="G84" s="317"/>
      <c r="H84" s="317" t="s">
        <v>1239</v>
      </c>
      <c r="I84" s="317" t="s">
        <v>1227</v>
      </c>
      <c r="J84" s="317">
        <v>15</v>
      </c>
      <c r="K84" s="305"/>
    </row>
    <row r="85" s="1" customFormat="1" ht="15" customHeight="1">
      <c r="B85" s="316"/>
      <c r="C85" s="317" t="s">
        <v>1240</v>
      </c>
      <c r="D85" s="317"/>
      <c r="E85" s="317"/>
      <c r="F85" s="318" t="s">
        <v>1231</v>
      </c>
      <c r="G85" s="317"/>
      <c r="H85" s="317" t="s">
        <v>1241</v>
      </c>
      <c r="I85" s="317" t="s">
        <v>1227</v>
      </c>
      <c r="J85" s="317">
        <v>20</v>
      </c>
      <c r="K85" s="305"/>
    </row>
    <row r="86" s="1" customFormat="1" ht="15" customHeight="1">
      <c r="B86" s="316"/>
      <c r="C86" s="317" t="s">
        <v>1242</v>
      </c>
      <c r="D86" s="317"/>
      <c r="E86" s="317"/>
      <c r="F86" s="318" t="s">
        <v>1231</v>
      </c>
      <c r="G86" s="317"/>
      <c r="H86" s="317" t="s">
        <v>1243</v>
      </c>
      <c r="I86" s="317" t="s">
        <v>1227</v>
      </c>
      <c r="J86" s="317">
        <v>20</v>
      </c>
      <c r="K86" s="305"/>
    </row>
    <row r="87" s="1" customFormat="1" ht="15" customHeight="1">
      <c r="B87" s="316"/>
      <c r="C87" s="291" t="s">
        <v>1244</v>
      </c>
      <c r="D87" s="291"/>
      <c r="E87" s="291"/>
      <c r="F87" s="314" t="s">
        <v>1231</v>
      </c>
      <c r="G87" s="315"/>
      <c r="H87" s="291" t="s">
        <v>1245</v>
      </c>
      <c r="I87" s="291" t="s">
        <v>1227</v>
      </c>
      <c r="J87" s="291">
        <v>50</v>
      </c>
      <c r="K87" s="305"/>
    </row>
    <row r="88" s="1" customFormat="1" ht="15" customHeight="1">
      <c r="B88" s="316"/>
      <c r="C88" s="291" t="s">
        <v>1246</v>
      </c>
      <c r="D88" s="291"/>
      <c r="E88" s="291"/>
      <c r="F88" s="314" t="s">
        <v>1231</v>
      </c>
      <c r="G88" s="315"/>
      <c r="H88" s="291" t="s">
        <v>1247</v>
      </c>
      <c r="I88" s="291" t="s">
        <v>1227</v>
      </c>
      <c r="J88" s="291">
        <v>20</v>
      </c>
      <c r="K88" s="305"/>
    </row>
    <row r="89" s="1" customFormat="1" ht="15" customHeight="1">
      <c r="B89" s="316"/>
      <c r="C89" s="291" t="s">
        <v>1248</v>
      </c>
      <c r="D89" s="291"/>
      <c r="E89" s="291"/>
      <c r="F89" s="314" t="s">
        <v>1231</v>
      </c>
      <c r="G89" s="315"/>
      <c r="H89" s="291" t="s">
        <v>1249</v>
      </c>
      <c r="I89" s="291" t="s">
        <v>1227</v>
      </c>
      <c r="J89" s="291">
        <v>20</v>
      </c>
      <c r="K89" s="305"/>
    </row>
    <row r="90" s="1" customFormat="1" ht="15" customHeight="1">
      <c r="B90" s="316"/>
      <c r="C90" s="291" t="s">
        <v>1250</v>
      </c>
      <c r="D90" s="291"/>
      <c r="E90" s="291"/>
      <c r="F90" s="314" t="s">
        <v>1231</v>
      </c>
      <c r="G90" s="315"/>
      <c r="H90" s="291" t="s">
        <v>1251</v>
      </c>
      <c r="I90" s="291" t="s">
        <v>1227</v>
      </c>
      <c r="J90" s="291">
        <v>50</v>
      </c>
      <c r="K90" s="305"/>
    </row>
    <row r="91" s="1" customFormat="1" ht="15" customHeight="1">
      <c r="B91" s="316"/>
      <c r="C91" s="291" t="s">
        <v>1252</v>
      </c>
      <c r="D91" s="291"/>
      <c r="E91" s="291"/>
      <c r="F91" s="314" t="s">
        <v>1231</v>
      </c>
      <c r="G91" s="315"/>
      <c r="H91" s="291" t="s">
        <v>1252</v>
      </c>
      <c r="I91" s="291" t="s">
        <v>1227</v>
      </c>
      <c r="J91" s="291">
        <v>50</v>
      </c>
      <c r="K91" s="305"/>
    </row>
    <row r="92" s="1" customFormat="1" ht="15" customHeight="1">
      <c r="B92" s="316"/>
      <c r="C92" s="291" t="s">
        <v>1253</v>
      </c>
      <c r="D92" s="291"/>
      <c r="E92" s="291"/>
      <c r="F92" s="314" t="s">
        <v>1231</v>
      </c>
      <c r="G92" s="315"/>
      <c r="H92" s="291" t="s">
        <v>1254</v>
      </c>
      <c r="I92" s="291" t="s">
        <v>1227</v>
      </c>
      <c r="J92" s="291">
        <v>255</v>
      </c>
      <c r="K92" s="305"/>
    </row>
    <row r="93" s="1" customFormat="1" ht="15" customHeight="1">
      <c r="B93" s="316"/>
      <c r="C93" s="291" t="s">
        <v>1255</v>
      </c>
      <c r="D93" s="291"/>
      <c r="E93" s="291"/>
      <c r="F93" s="314" t="s">
        <v>1225</v>
      </c>
      <c r="G93" s="315"/>
      <c r="H93" s="291" t="s">
        <v>1256</v>
      </c>
      <c r="I93" s="291" t="s">
        <v>1257</v>
      </c>
      <c r="J93" s="291"/>
      <c r="K93" s="305"/>
    </row>
    <row r="94" s="1" customFormat="1" ht="15" customHeight="1">
      <c r="B94" s="316"/>
      <c r="C94" s="291" t="s">
        <v>1258</v>
      </c>
      <c r="D94" s="291"/>
      <c r="E94" s="291"/>
      <c r="F94" s="314" t="s">
        <v>1225</v>
      </c>
      <c r="G94" s="315"/>
      <c r="H94" s="291" t="s">
        <v>1259</v>
      </c>
      <c r="I94" s="291" t="s">
        <v>1260</v>
      </c>
      <c r="J94" s="291"/>
      <c r="K94" s="305"/>
    </row>
    <row r="95" s="1" customFormat="1" ht="15" customHeight="1">
      <c r="B95" s="316"/>
      <c r="C95" s="291" t="s">
        <v>1261</v>
      </c>
      <c r="D95" s="291"/>
      <c r="E95" s="291"/>
      <c r="F95" s="314" t="s">
        <v>1225</v>
      </c>
      <c r="G95" s="315"/>
      <c r="H95" s="291" t="s">
        <v>1261</v>
      </c>
      <c r="I95" s="291" t="s">
        <v>1260</v>
      </c>
      <c r="J95" s="291"/>
      <c r="K95" s="305"/>
    </row>
    <row r="96" s="1" customFormat="1" ht="15" customHeight="1">
      <c r="B96" s="316"/>
      <c r="C96" s="291" t="s">
        <v>37</v>
      </c>
      <c r="D96" s="291"/>
      <c r="E96" s="291"/>
      <c r="F96" s="314" t="s">
        <v>1225</v>
      </c>
      <c r="G96" s="315"/>
      <c r="H96" s="291" t="s">
        <v>1262</v>
      </c>
      <c r="I96" s="291" t="s">
        <v>1260</v>
      </c>
      <c r="J96" s="291"/>
      <c r="K96" s="305"/>
    </row>
    <row r="97" s="1" customFormat="1" ht="15" customHeight="1">
      <c r="B97" s="316"/>
      <c r="C97" s="291" t="s">
        <v>47</v>
      </c>
      <c r="D97" s="291"/>
      <c r="E97" s="291"/>
      <c r="F97" s="314" t="s">
        <v>1225</v>
      </c>
      <c r="G97" s="315"/>
      <c r="H97" s="291" t="s">
        <v>1263</v>
      </c>
      <c r="I97" s="291" t="s">
        <v>1260</v>
      </c>
      <c r="J97" s="291"/>
      <c r="K97" s="305"/>
    </row>
    <row r="98" s="1" customFormat="1" ht="15" customHeight="1">
      <c r="B98" s="319"/>
      <c r="C98" s="320"/>
      <c r="D98" s="320"/>
      <c r="E98" s="320"/>
      <c r="F98" s="320"/>
      <c r="G98" s="320"/>
      <c r="H98" s="320"/>
      <c r="I98" s="320"/>
      <c r="J98" s="320"/>
      <c r="K98" s="321"/>
    </row>
    <row r="99" s="1" customFormat="1" ht="18.75" customHeight="1">
      <c r="B99" s="322"/>
      <c r="C99" s="323"/>
      <c r="D99" s="323"/>
      <c r="E99" s="323"/>
      <c r="F99" s="323"/>
      <c r="G99" s="323"/>
      <c r="H99" s="323"/>
      <c r="I99" s="323"/>
      <c r="J99" s="323"/>
      <c r="K99" s="322"/>
    </row>
    <row r="100" s="1" customFormat="1" ht="18.75" customHeight="1">
      <c r="B100" s="299"/>
      <c r="C100" s="299"/>
      <c r="D100" s="299"/>
      <c r="E100" s="299"/>
      <c r="F100" s="299"/>
      <c r="G100" s="299"/>
      <c r="H100" s="299"/>
      <c r="I100" s="299"/>
      <c r="J100" s="299"/>
      <c r="K100" s="299"/>
    </row>
    <row r="101" s="1" customFormat="1" ht="7.5" customHeight="1">
      <c r="B101" s="300"/>
      <c r="C101" s="301"/>
      <c r="D101" s="301"/>
      <c r="E101" s="301"/>
      <c r="F101" s="301"/>
      <c r="G101" s="301"/>
      <c r="H101" s="301"/>
      <c r="I101" s="301"/>
      <c r="J101" s="301"/>
      <c r="K101" s="302"/>
    </row>
    <row r="102" s="1" customFormat="1" ht="45" customHeight="1">
      <c r="B102" s="303"/>
      <c r="C102" s="304" t="s">
        <v>1264</v>
      </c>
      <c r="D102" s="304"/>
      <c r="E102" s="304"/>
      <c r="F102" s="304"/>
      <c r="G102" s="304"/>
      <c r="H102" s="304"/>
      <c r="I102" s="304"/>
      <c r="J102" s="304"/>
      <c r="K102" s="305"/>
    </row>
    <row r="103" s="1" customFormat="1" ht="17.25" customHeight="1">
      <c r="B103" s="303"/>
      <c r="C103" s="306" t="s">
        <v>1219</v>
      </c>
      <c r="D103" s="306"/>
      <c r="E103" s="306"/>
      <c r="F103" s="306" t="s">
        <v>1220</v>
      </c>
      <c r="G103" s="307"/>
      <c r="H103" s="306" t="s">
        <v>53</v>
      </c>
      <c r="I103" s="306" t="s">
        <v>56</v>
      </c>
      <c r="J103" s="306" t="s">
        <v>1221</v>
      </c>
      <c r="K103" s="305"/>
    </row>
    <row r="104" s="1" customFormat="1" ht="17.25" customHeight="1">
      <c r="B104" s="303"/>
      <c r="C104" s="308" t="s">
        <v>1222</v>
      </c>
      <c r="D104" s="308"/>
      <c r="E104" s="308"/>
      <c r="F104" s="309" t="s">
        <v>1223</v>
      </c>
      <c r="G104" s="310"/>
      <c r="H104" s="308"/>
      <c r="I104" s="308"/>
      <c r="J104" s="308" t="s">
        <v>1224</v>
      </c>
      <c r="K104" s="305"/>
    </row>
    <row r="105" s="1" customFormat="1" ht="5.25" customHeight="1">
      <c r="B105" s="303"/>
      <c r="C105" s="306"/>
      <c r="D105" s="306"/>
      <c r="E105" s="306"/>
      <c r="F105" s="306"/>
      <c r="G105" s="324"/>
      <c r="H105" s="306"/>
      <c r="I105" s="306"/>
      <c r="J105" s="306"/>
      <c r="K105" s="305"/>
    </row>
    <row r="106" s="1" customFormat="1" ht="15" customHeight="1">
      <c r="B106" s="303"/>
      <c r="C106" s="291" t="s">
        <v>52</v>
      </c>
      <c r="D106" s="313"/>
      <c r="E106" s="313"/>
      <c r="F106" s="314" t="s">
        <v>1225</v>
      </c>
      <c r="G106" s="291"/>
      <c r="H106" s="291" t="s">
        <v>1265</v>
      </c>
      <c r="I106" s="291" t="s">
        <v>1227</v>
      </c>
      <c r="J106" s="291">
        <v>20</v>
      </c>
      <c r="K106" s="305"/>
    </row>
    <row r="107" s="1" customFormat="1" ht="15" customHeight="1">
      <c r="B107" s="303"/>
      <c r="C107" s="291" t="s">
        <v>1228</v>
      </c>
      <c r="D107" s="291"/>
      <c r="E107" s="291"/>
      <c r="F107" s="314" t="s">
        <v>1225</v>
      </c>
      <c r="G107" s="291"/>
      <c r="H107" s="291" t="s">
        <v>1265</v>
      </c>
      <c r="I107" s="291" t="s">
        <v>1227</v>
      </c>
      <c r="J107" s="291">
        <v>120</v>
      </c>
      <c r="K107" s="305"/>
    </row>
    <row r="108" s="1" customFormat="1" ht="15" customHeight="1">
      <c r="B108" s="316"/>
      <c r="C108" s="291" t="s">
        <v>1230</v>
      </c>
      <c r="D108" s="291"/>
      <c r="E108" s="291"/>
      <c r="F108" s="314" t="s">
        <v>1231</v>
      </c>
      <c r="G108" s="291"/>
      <c r="H108" s="291" t="s">
        <v>1265</v>
      </c>
      <c r="I108" s="291" t="s">
        <v>1227</v>
      </c>
      <c r="J108" s="291">
        <v>50</v>
      </c>
      <c r="K108" s="305"/>
    </row>
    <row r="109" s="1" customFormat="1" ht="15" customHeight="1">
      <c r="B109" s="316"/>
      <c r="C109" s="291" t="s">
        <v>1233</v>
      </c>
      <c r="D109" s="291"/>
      <c r="E109" s="291"/>
      <c r="F109" s="314" t="s">
        <v>1225</v>
      </c>
      <c r="G109" s="291"/>
      <c r="H109" s="291" t="s">
        <v>1265</v>
      </c>
      <c r="I109" s="291" t="s">
        <v>1235</v>
      </c>
      <c r="J109" s="291"/>
      <c r="K109" s="305"/>
    </row>
    <row r="110" s="1" customFormat="1" ht="15" customHeight="1">
      <c r="B110" s="316"/>
      <c r="C110" s="291" t="s">
        <v>1244</v>
      </c>
      <c r="D110" s="291"/>
      <c r="E110" s="291"/>
      <c r="F110" s="314" t="s">
        <v>1231</v>
      </c>
      <c r="G110" s="291"/>
      <c r="H110" s="291" t="s">
        <v>1265</v>
      </c>
      <c r="I110" s="291" t="s">
        <v>1227</v>
      </c>
      <c r="J110" s="291">
        <v>50</v>
      </c>
      <c r="K110" s="305"/>
    </row>
    <row r="111" s="1" customFormat="1" ht="15" customHeight="1">
      <c r="B111" s="316"/>
      <c r="C111" s="291" t="s">
        <v>1252</v>
      </c>
      <c r="D111" s="291"/>
      <c r="E111" s="291"/>
      <c r="F111" s="314" t="s">
        <v>1231</v>
      </c>
      <c r="G111" s="291"/>
      <c r="H111" s="291" t="s">
        <v>1265</v>
      </c>
      <c r="I111" s="291" t="s">
        <v>1227</v>
      </c>
      <c r="J111" s="291">
        <v>50</v>
      </c>
      <c r="K111" s="305"/>
    </row>
    <row r="112" s="1" customFormat="1" ht="15" customHeight="1">
      <c r="B112" s="316"/>
      <c r="C112" s="291" t="s">
        <v>1250</v>
      </c>
      <c r="D112" s="291"/>
      <c r="E112" s="291"/>
      <c r="F112" s="314" t="s">
        <v>1231</v>
      </c>
      <c r="G112" s="291"/>
      <c r="H112" s="291" t="s">
        <v>1265</v>
      </c>
      <c r="I112" s="291" t="s">
        <v>1227</v>
      </c>
      <c r="J112" s="291">
        <v>50</v>
      </c>
      <c r="K112" s="305"/>
    </row>
    <row r="113" s="1" customFormat="1" ht="15" customHeight="1">
      <c r="B113" s="316"/>
      <c r="C113" s="291" t="s">
        <v>52</v>
      </c>
      <c r="D113" s="291"/>
      <c r="E113" s="291"/>
      <c r="F113" s="314" t="s">
        <v>1225</v>
      </c>
      <c r="G113" s="291"/>
      <c r="H113" s="291" t="s">
        <v>1266</v>
      </c>
      <c r="I113" s="291" t="s">
        <v>1227</v>
      </c>
      <c r="J113" s="291">
        <v>20</v>
      </c>
      <c r="K113" s="305"/>
    </row>
    <row r="114" s="1" customFormat="1" ht="15" customHeight="1">
      <c r="B114" s="316"/>
      <c r="C114" s="291" t="s">
        <v>1267</v>
      </c>
      <c r="D114" s="291"/>
      <c r="E114" s="291"/>
      <c r="F114" s="314" t="s">
        <v>1225</v>
      </c>
      <c r="G114" s="291"/>
      <c r="H114" s="291" t="s">
        <v>1268</v>
      </c>
      <c r="I114" s="291" t="s">
        <v>1227</v>
      </c>
      <c r="J114" s="291">
        <v>120</v>
      </c>
      <c r="K114" s="305"/>
    </row>
    <row r="115" s="1" customFormat="1" ht="15" customHeight="1">
      <c r="B115" s="316"/>
      <c r="C115" s="291" t="s">
        <v>37</v>
      </c>
      <c r="D115" s="291"/>
      <c r="E115" s="291"/>
      <c r="F115" s="314" t="s">
        <v>1225</v>
      </c>
      <c r="G115" s="291"/>
      <c r="H115" s="291" t="s">
        <v>1269</v>
      </c>
      <c r="I115" s="291" t="s">
        <v>1260</v>
      </c>
      <c r="J115" s="291"/>
      <c r="K115" s="305"/>
    </row>
    <row r="116" s="1" customFormat="1" ht="15" customHeight="1">
      <c r="B116" s="316"/>
      <c r="C116" s="291" t="s">
        <v>47</v>
      </c>
      <c r="D116" s="291"/>
      <c r="E116" s="291"/>
      <c r="F116" s="314" t="s">
        <v>1225</v>
      </c>
      <c r="G116" s="291"/>
      <c r="H116" s="291" t="s">
        <v>1270</v>
      </c>
      <c r="I116" s="291" t="s">
        <v>1260</v>
      </c>
      <c r="J116" s="291"/>
      <c r="K116" s="305"/>
    </row>
    <row r="117" s="1" customFormat="1" ht="15" customHeight="1">
      <c r="B117" s="316"/>
      <c r="C117" s="291" t="s">
        <v>56</v>
      </c>
      <c r="D117" s="291"/>
      <c r="E117" s="291"/>
      <c r="F117" s="314" t="s">
        <v>1225</v>
      </c>
      <c r="G117" s="291"/>
      <c r="H117" s="291" t="s">
        <v>1271</v>
      </c>
      <c r="I117" s="291" t="s">
        <v>1272</v>
      </c>
      <c r="J117" s="291"/>
      <c r="K117" s="305"/>
    </row>
    <row r="118" s="1" customFormat="1" ht="15" customHeight="1">
      <c r="B118" s="319"/>
      <c r="C118" s="325"/>
      <c r="D118" s="325"/>
      <c r="E118" s="325"/>
      <c r="F118" s="325"/>
      <c r="G118" s="325"/>
      <c r="H118" s="325"/>
      <c r="I118" s="325"/>
      <c r="J118" s="325"/>
      <c r="K118" s="321"/>
    </row>
    <row r="119" s="1" customFormat="1" ht="18.75" customHeight="1">
      <c r="B119" s="326"/>
      <c r="C119" s="327"/>
      <c r="D119" s="327"/>
      <c r="E119" s="327"/>
      <c r="F119" s="328"/>
      <c r="G119" s="327"/>
      <c r="H119" s="327"/>
      <c r="I119" s="327"/>
      <c r="J119" s="327"/>
      <c r="K119" s="326"/>
    </row>
    <row r="120" s="1" customFormat="1" ht="18.75" customHeight="1">
      <c r="B120" s="299"/>
      <c r="C120" s="299"/>
      <c r="D120" s="299"/>
      <c r="E120" s="299"/>
      <c r="F120" s="299"/>
      <c r="G120" s="299"/>
      <c r="H120" s="299"/>
      <c r="I120" s="299"/>
      <c r="J120" s="299"/>
      <c r="K120" s="299"/>
    </row>
    <row r="121" s="1" customFormat="1" ht="7.5" customHeight="1">
      <c r="B121" s="329"/>
      <c r="C121" s="330"/>
      <c r="D121" s="330"/>
      <c r="E121" s="330"/>
      <c r="F121" s="330"/>
      <c r="G121" s="330"/>
      <c r="H121" s="330"/>
      <c r="I121" s="330"/>
      <c r="J121" s="330"/>
      <c r="K121" s="331"/>
    </row>
    <row r="122" s="1" customFormat="1" ht="45" customHeight="1">
      <c r="B122" s="332"/>
      <c r="C122" s="282" t="s">
        <v>1273</v>
      </c>
      <c r="D122" s="282"/>
      <c r="E122" s="282"/>
      <c r="F122" s="282"/>
      <c r="G122" s="282"/>
      <c r="H122" s="282"/>
      <c r="I122" s="282"/>
      <c r="J122" s="282"/>
      <c r="K122" s="333"/>
    </row>
    <row r="123" s="1" customFormat="1" ht="17.25" customHeight="1">
      <c r="B123" s="334"/>
      <c r="C123" s="306" t="s">
        <v>1219</v>
      </c>
      <c r="D123" s="306"/>
      <c r="E123" s="306"/>
      <c r="F123" s="306" t="s">
        <v>1220</v>
      </c>
      <c r="G123" s="307"/>
      <c r="H123" s="306" t="s">
        <v>53</v>
      </c>
      <c r="I123" s="306" t="s">
        <v>56</v>
      </c>
      <c r="J123" s="306" t="s">
        <v>1221</v>
      </c>
      <c r="K123" s="335"/>
    </row>
    <row r="124" s="1" customFormat="1" ht="17.25" customHeight="1">
      <c r="B124" s="334"/>
      <c r="C124" s="308" t="s">
        <v>1222</v>
      </c>
      <c r="D124" s="308"/>
      <c r="E124" s="308"/>
      <c r="F124" s="309" t="s">
        <v>1223</v>
      </c>
      <c r="G124" s="310"/>
      <c r="H124" s="308"/>
      <c r="I124" s="308"/>
      <c r="J124" s="308" t="s">
        <v>1224</v>
      </c>
      <c r="K124" s="335"/>
    </row>
    <row r="125" s="1" customFormat="1" ht="5.25" customHeight="1">
      <c r="B125" s="336"/>
      <c r="C125" s="311"/>
      <c r="D125" s="311"/>
      <c r="E125" s="311"/>
      <c r="F125" s="311"/>
      <c r="G125" s="337"/>
      <c r="H125" s="311"/>
      <c r="I125" s="311"/>
      <c r="J125" s="311"/>
      <c r="K125" s="338"/>
    </row>
    <row r="126" s="1" customFormat="1" ht="15" customHeight="1">
      <c r="B126" s="336"/>
      <c r="C126" s="291" t="s">
        <v>1228</v>
      </c>
      <c r="D126" s="313"/>
      <c r="E126" s="313"/>
      <c r="F126" s="314" t="s">
        <v>1225</v>
      </c>
      <c r="G126" s="291"/>
      <c r="H126" s="291" t="s">
        <v>1265</v>
      </c>
      <c r="I126" s="291" t="s">
        <v>1227</v>
      </c>
      <c r="J126" s="291">
        <v>120</v>
      </c>
      <c r="K126" s="339"/>
    </row>
    <row r="127" s="1" customFormat="1" ht="15" customHeight="1">
      <c r="B127" s="336"/>
      <c r="C127" s="291" t="s">
        <v>1274</v>
      </c>
      <c r="D127" s="291"/>
      <c r="E127" s="291"/>
      <c r="F127" s="314" t="s">
        <v>1225</v>
      </c>
      <c r="G127" s="291"/>
      <c r="H127" s="291" t="s">
        <v>1275</v>
      </c>
      <c r="I127" s="291" t="s">
        <v>1227</v>
      </c>
      <c r="J127" s="291" t="s">
        <v>1276</v>
      </c>
      <c r="K127" s="339"/>
    </row>
    <row r="128" s="1" customFormat="1" ht="15" customHeight="1">
      <c r="B128" s="336"/>
      <c r="C128" s="291" t="s">
        <v>1173</v>
      </c>
      <c r="D128" s="291"/>
      <c r="E128" s="291"/>
      <c r="F128" s="314" t="s">
        <v>1225</v>
      </c>
      <c r="G128" s="291"/>
      <c r="H128" s="291" t="s">
        <v>1277</v>
      </c>
      <c r="I128" s="291" t="s">
        <v>1227</v>
      </c>
      <c r="J128" s="291" t="s">
        <v>1276</v>
      </c>
      <c r="K128" s="339"/>
    </row>
    <row r="129" s="1" customFormat="1" ht="15" customHeight="1">
      <c r="B129" s="336"/>
      <c r="C129" s="291" t="s">
        <v>1236</v>
      </c>
      <c r="D129" s="291"/>
      <c r="E129" s="291"/>
      <c r="F129" s="314" t="s">
        <v>1231</v>
      </c>
      <c r="G129" s="291"/>
      <c r="H129" s="291" t="s">
        <v>1237</v>
      </c>
      <c r="I129" s="291" t="s">
        <v>1227</v>
      </c>
      <c r="J129" s="291">
        <v>15</v>
      </c>
      <c r="K129" s="339"/>
    </row>
    <row r="130" s="1" customFormat="1" ht="15" customHeight="1">
      <c r="B130" s="336"/>
      <c r="C130" s="317" t="s">
        <v>1238</v>
      </c>
      <c r="D130" s="317"/>
      <c r="E130" s="317"/>
      <c r="F130" s="318" t="s">
        <v>1231</v>
      </c>
      <c r="G130" s="317"/>
      <c r="H130" s="317" t="s">
        <v>1239</v>
      </c>
      <c r="I130" s="317" t="s">
        <v>1227</v>
      </c>
      <c r="J130" s="317">
        <v>15</v>
      </c>
      <c r="K130" s="339"/>
    </row>
    <row r="131" s="1" customFormat="1" ht="15" customHeight="1">
      <c r="B131" s="336"/>
      <c r="C131" s="317" t="s">
        <v>1240</v>
      </c>
      <c r="D131" s="317"/>
      <c r="E131" s="317"/>
      <c r="F131" s="318" t="s">
        <v>1231</v>
      </c>
      <c r="G131" s="317"/>
      <c r="H131" s="317" t="s">
        <v>1241</v>
      </c>
      <c r="I131" s="317" t="s">
        <v>1227</v>
      </c>
      <c r="J131" s="317">
        <v>20</v>
      </c>
      <c r="K131" s="339"/>
    </row>
    <row r="132" s="1" customFormat="1" ht="15" customHeight="1">
      <c r="B132" s="336"/>
      <c r="C132" s="317" t="s">
        <v>1242</v>
      </c>
      <c r="D132" s="317"/>
      <c r="E132" s="317"/>
      <c r="F132" s="318" t="s">
        <v>1231</v>
      </c>
      <c r="G132" s="317"/>
      <c r="H132" s="317" t="s">
        <v>1243</v>
      </c>
      <c r="I132" s="317" t="s">
        <v>1227</v>
      </c>
      <c r="J132" s="317">
        <v>20</v>
      </c>
      <c r="K132" s="339"/>
    </row>
    <row r="133" s="1" customFormat="1" ht="15" customHeight="1">
      <c r="B133" s="336"/>
      <c r="C133" s="291" t="s">
        <v>1230</v>
      </c>
      <c r="D133" s="291"/>
      <c r="E133" s="291"/>
      <c r="F133" s="314" t="s">
        <v>1231</v>
      </c>
      <c r="G133" s="291"/>
      <c r="H133" s="291" t="s">
        <v>1265</v>
      </c>
      <c r="I133" s="291" t="s">
        <v>1227</v>
      </c>
      <c r="J133" s="291">
        <v>50</v>
      </c>
      <c r="K133" s="339"/>
    </row>
    <row r="134" s="1" customFormat="1" ht="15" customHeight="1">
      <c r="B134" s="336"/>
      <c r="C134" s="291" t="s">
        <v>1244</v>
      </c>
      <c r="D134" s="291"/>
      <c r="E134" s="291"/>
      <c r="F134" s="314" t="s">
        <v>1231</v>
      </c>
      <c r="G134" s="291"/>
      <c r="H134" s="291" t="s">
        <v>1265</v>
      </c>
      <c r="I134" s="291" t="s">
        <v>1227</v>
      </c>
      <c r="J134" s="291">
        <v>50</v>
      </c>
      <c r="K134" s="339"/>
    </row>
    <row r="135" s="1" customFormat="1" ht="15" customHeight="1">
      <c r="B135" s="336"/>
      <c r="C135" s="291" t="s">
        <v>1250</v>
      </c>
      <c r="D135" s="291"/>
      <c r="E135" s="291"/>
      <c r="F135" s="314" t="s">
        <v>1231</v>
      </c>
      <c r="G135" s="291"/>
      <c r="H135" s="291" t="s">
        <v>1265</v>
      </c>
      <c r="I135" s="291" t="s">
        <v>1227</v>
      </c>
      <c r="J135" s="291">
        <v>50</v>
      </c>
      <c r="K135" s="339"/>
    </row>
    <row r="136" s="1" customFormat="1" ht="15" customHeight="1">
      <c r="B136" s="336"/>
      <c r="C136" s="291" t="s">
        <v>1252</v>
      </c>
      <c r="D136" s="291"/>
      <c r="E136" s="291"/>
      <c r="F136" s="314" t="s">
        <v>1231</v>
      </c>
      <c r="G136" s="291"/>
      <c r="H136" s="291" t="s">
        <v>1265</v>
      </c>
      <c r="I136" s="291" t="s">
        <v>1227</v>
      </c>
      <c r="J136" s="291">
        <v>50</v>
      </c>
      <c r="K136" s="339"/>
    </row>
    <row r="137" s="1" customFormat="1" ht="15" customHeight="1">
      <c r="B137" s="336"/>
      <c r="C137" s="291" t="s">
        <v>1253</v>
      </c>
      <c r="D137" s="291"/>
      <c r="E137" s="291"/>
      <c r="F137" s="314" t="s">
        <v>1231</v>
      </c>
      <c r="G137" s="291"/>
      <c r="H137" s="291" t="s">
        <v>1278</v>
      </c>
      <c r="I137" s="291" t="s">
        <v>1227</v>
      </c>
      <c r="J137" s="291">
        <v>255</v>
      </c>
      <c r="K137" s="339"/>
    </row>
    <row r="138" s="1" customFormat="1" ht="15" customHeight="1">
      <c r="B138" s="336"/>
      <c r="C138" s="291" t="s">
        <v>1255</v>
      </c>
      <c r="D138" s="291"/>
      <c r="E138" s="291"/>
      <c r="F138" s="314" t="s">
        <v>1225</v>
      </c>
      <c r="G138" s="291"/>
      <c r="H138" s="291" t="s">
        <v>1279</v>
      </c>
      <c r="I138" s="291" t="s">
        <v>1257</v>
      </c>
      <c r="J138" s="291"/>
      <c r="K138" s="339"/>
    </row>
    <row r="139" s="1" customFormat="1" ht="15" customHeight="1">
      <c r="B139" s="336"/>
      <c r="C139" s="291" t="s">
        <v>1258</v>
      </c>
      <c r="D139" s="291"/>
      <c r="E139" s="291"/>
      <c r="F139" s="314" t="s">
        <v>1225</v>
      </c>
      <c r="G139" s="291"/>
      <c r="H139" s="291" t="s">
        <v>1280</v>
      </c>
      <c r="I139" s="291" t="s">
        <v>1260</v>
      </c>
      <c r="J139" s="291"/>
      <c r="K139" s="339"/>
    </row>
    <row r="140" s="1" customFormat="1" ht="15" customHeight="1">
      <c r="B140" s="336"/>
      <c r="C140" s="291" t="s">
        <v>1261</v>
      </c>
      <c r="D140" s="291"/>
      <c r="E140" s="291"/>
      <c r="F140" s="314" t="s">
        <v>1225</v>
      </c>
      <c r="G140" s="291"/>
      <c r="H140" s="291" t="s">
        <v>1261</v>
      </c>
      <c r="I140" s="291" t="s">
        <v>1260</v>
      </c>
      <c r="J140" s="291"/>
      <c r="K140" s="339"/>
    </row>
    <row r="141" s="1" customFormat="1" ht="15" customHeight="1">
      <c r="B141" s="336"/>
      <c r="C141" s="291" t="s">
        <v>37</v>
      </c>
      <c r="D141" s="291"/>
      <c r="E141" s="291"/>
      <c r="F141" s="314" t="s">
        <v>1225</v>
      </c>
      <c r="G141" s="291"/>
      <c r="H141" s="291" t="s">
        <v>1281</v>
      </c>
      <c r="I141" s="291" t="s">
        <v>1260</v>
      </c>
      <c r="J141" s="291"/>
      <c r="K141" s="339"/>
    </row>
    <row r="142" s="1" customFormat="1" ht="15" customHeight="1">
      <c r="B142" s="336"/>
      <c r="C142" s="291" t="s">
        <v>1282</v>
      </c>
      <c r="D142" s="291"/>
      <c r="E142" s="291"/>
      <c r="F142" s="314" t="s">
        <v>1225</v>
      </c>
      <c r="G142" s="291"/>
      <c r="H142" s="291" t="s">
        <v>1283</v>
      </c>
      <c r="I142" s="291" t="s">
        <v>1260</v>
      </c>
      <c r="J142" s="291"/>
      <c r="K142" s="339"/>
    </row>
    <row r="143" s="1" customFormat="1" ht="15" customHeight="1">
      <c r="B143" s="340"/>
      <c r="C143" s="341"/>
      <c r="D143" s="341"/>
      <c r="E143" s="341"/>
      <c r="F143" s="341"/>
      <c r="G143" s="341"/>
      <c r="H143" s="341"/>
      <c r="I143" s="341"/>
      <c r="J143" s="341"/>
      <c r="K143" s="342"/>
    </row>
    <row r="144" s="1" customFormat="1" ht="18.75" customHeight="1">
      <c r="B144" s="327"/>
      <c r="C144" s="327"/>
      <c r="D144" s="327"/>
      <c r="E144" s="327"/>
      <c r="F144" s="328"/>
      <c r="G144" s="327"/>
      <c r="H144" s="327"/>
      <c r="I144" s="327"/>
      <c r="J144" s="327"/>
      <c r="K144" s="327"/>
    </row>
    <row r="145" s="1" customFormat="1" ht="18.75" customHeight="1">
      <c r="B145" s="299"/>
      <c r="C145" s="299"/>
      <c r="D145" s="299"/>
      <c r="E145" s="299"/>
      <c r="F145" s="299"/>
      <c r="G145" s="299"/>
      <c r="H145" s="299"/>
      <c r="I145" s="299"/>
      <c r="J145" s="299"/>
      <c r="K145" s="299"/>
    </row>
    <row r="146" s="1" customFormat="1" ht="7.5" customHeight="1">
      <c r="B146" s="300"/>
      <c r="C146" s="301"/>
      <c r="D146" s="301"/>
      <c r="E146" s="301"/>
      <c r="F146" s="301"/>
      <c r="G146" s="301"/>
      <c r="H146" s="301"/>
      <c r="I146" s="301"/>
      <c r="J146" s="301"/>
      <c r="K146" s="302"/>
    </row>
    <row r="147" s="1" customFormat="1" ht="45" customHeight="1">
      <c r="B147" s="303"/>
      <c r="C147" s="304" t="s">
        <v>1284</v>
      </c>
      <c r="D147" s="304"/>
      <c r="E147" s="304"/>
      <c r="F147" s="304"/>
      <c r="G147" s="304"/>
      <c r="H147" s="304"/>
      <c r="I147" s="304"/>
      <c r="J147" s="304"/>
      <c r="K147" s="305"/>
    </row>
    <row r="148" s="1" customFormat="1" ht="17.25" customHeight="1">
      <c r="B148" s="303"/>
      <c r="C148" s="306" t="s">
        <v>1219</v>
      </c>
      <c r="D148" s="306"/>
      <c r="E148" s="306"/>
      <c r="F148" s="306" t="s">
        <v>1220</v>
      </c>
      <c r="G148" s="307"/>
      <c r="H148" s="306" t="s">
        <v>53</v>
      </c>
      <c r="I148" s="306" t="s">
        <v>56</v>
      </c>
      <c r="J148" s="306" t="s">
        <v>1221</v>
      </c>
      <c r="K148" s="305"/>
    </row>
    <row r="149" s="1" customFormat="1" ht="17.25" customHeight="1">
      <c r="B149" s="303"/>
      <c r="C149" s="308" t="s">
        <v>1222</v>
      </c>
      <c r="D149" s="308"/>
      <c r="E149" s="308"/>
      <c r="F149" s="309" t="s">
        <v>1223</v>
      </c>
      <c r="G149" s="310"/>
      <c r="H149" s="308"/>
      <c r="I149" s="308"/>
      <c r="J149" s="308" t="s">
        <v>1224</v>
      </c>
      <c r="K149" s="305"/>
    </row>
    <row r="150" s="1" customFormat="1" ht="5.25" customHeight="1">
      <c r="B150" s="316"/>
      <c r="C150" s="311"/>
      <c r="D150" s="311"/>
      <c r="E150" s="311"/>
      <c r="F150" s="311"/>
      <c r="G150" s="312"/>
      <c r="H150" s="311"/>
      <c r="I150" s="311"/>
      <c r="J150" s="311"/>
      <c r="K150" s="339"/>
    </row>
    <row r="151" s="1" customFormat="1" ht="15" customHeight="1">
      <c r="B151" s="316"/>
      <c r="C151" s="343" t="s">
        <v>1228</v>
      </c>
      <c r="D151" s="291"/>
      <c r="E151" s="291"/>
      <c r="F151" s="344" t="s">
        <v>1225</v>
      </c>
      <c r="G151" s="291"/>
      <c r="H151" s="343" t="s">
        <v>1265</v>
      </c>
      <c r="I151" s="343" t="s">
        <v>1227</v>
      </c>
      <c r="J151" s="343">
        <v>120</v>
      </c>
      <c r="K151" s="339"/>
    </row>
    <row r="152" s="1" customFormat="1" ht="15" customHeight="1">
      <c r="B152" s="316"/>
      <c r="C152" s="343" t="s">
        <v>1274</v>
      </c>
      <c r="D152" s="291"/>
      <c r="E152" s="291"/>
      <c r="F152" s="344" t="s">
        <v>1225</v>
      </c>
      <c r="G152" s="291"/>
      <c r="H152" s="343" t="s">
        <v>1285</v>
      </c>
      <c r="I152" s="343" t="s">
        <v>1227</v>
      </c>
      <c r="J152" s="343" t="s">
        <v>1276</v>
      </c>
      <c r="K152" s="339"/>
    </row>
    <row r="153" s="1" customFormat="1" ht="15" customHeight="1">
      <c r="B153" s="316"/>
      <c r="C153" s="343" t="s">
        <v>1173</v>
      </c>
      <c r="D153" s="291"/>
      <c r="E153" s="291"/>
      <c r="F153" s="344" t="s">
        <v>1225</v>
      </c>
      <c r="G153" s="291"/>
      <c r="H153" s="343" t="s">
        <v>1286</v>
      </c>
      <c r="I153" s="343" t="s">
        <v>1227</v>
      </c>
      <c r="J153" s="343" t="s">
        <v>1276</v>
      </c>
      <c r="K153" s="339"/>
    </row>
    <row r="154" s="1" customFormat="1" ht="15" customHeight="1">
      <c r="B154" s="316"/>
      <c r="C154" s="343" t="s">
        <v>1230</v>
      </c>
      <c r="D154" s="291"/>
      <c r="E154" s="291"/>
      <c r="F154" s="344" t="s">
        <v>1231</v>
      </c>
      <c r="G154" s="291"/>
      <c r="H154" s="343" t="s">
        <v>1265</v>
      </c>
      <c r="I154" s="343" t="s">
        <v>1227</v>
      </c>
      <c r="J154" s="343">
        <v>50</v>
      </c>
      <c r="K154" s="339"/>
    </row>
    <row r="155" s="1" customFormat="1" ht="15" customHeight="1">
      <c r="B155" s="316"/>
      <c r="C155" s="343" t="s">
        <v>1233</v>
      </c>
      <c r="D155" s="291"/>
      <c r="E155" s="291"/>
      <c r="F155" s="344" t="s">
        <v>1225</v>
      </c>
      <c r="G155" s="291"/>
      <c r="H155" s="343" t="s">
        <v>1265</v>
      </c>
      <c r="I155" s="343" t="s">
        <v>1235</v>
      </c>
      <c r="J155" s="343"/>
      <c r="K155" s="339"/>
    </row>
    <row r="156" s="1" customFormat="1" ht="15" customHeight="1">
      <c r="B156" s="316"/>
      <c r="C156" s="343" t="s">
        <v>1244</v>
      </c>
      <c r="D156" s="291"/>
      <c r="E156" s="291"/>
      <c r="F156" s="344" t="s">
        <v>1231</v>
      </c>
      <c r="G156" s="291"/>
      <c r="H156" s="343" t="s">
        <v>1265</v>
      </c>
      <c r="I156" s="343" t="s">
        <v>1227</v>
      </c>
      <c r="J156" s="343">
        <v>50</v>
      </c>
      <c r="K156" s="339"/>
    </row>
    <row r="157" s="1" customFormat="1" ht="15" customHeight="1">
      <c r="B157" s="316"/>
      <c r="C157" s="343" t="s">
        <v>1252</v>
      </c>
      <c r="D157" s="291"/>
      <c r="E157" s="291"/>
      <c r="F157" s="344" t="s">
        <v>1231</v>
      </c>
      <c r="G157" s="291"/>
      <c r="H157" s="343" t="s">
        <v>1265</v>
      </c>
      <c r="I157" s="343" t="s">
        <v>1227</v>
      </c>
      <c r="J157" s="343">
        <v>50</v>
      </c>
      <c r="K157" s="339"/>
    </row>
    <row r="158" s="1" customFormat="1" ht="15" customHeight="1">
      <c r="B158" s="316"/>
      <c r="C158" s="343" t="s">
        <v>1250</v>
      </c>
      <c r="D158" s="291"/>
      <c r="E158" s="291"/>
      <c r="F158" s="344" t="s">
        <v>1231</v>
      </c>
      <c r="G158" s="291"/>
      <c r="H158" s="343" t="s">
        <v>1265</v>
      </c>
      <c r="I158" s="343" t="s">
        <v>1227</v>
      </c>
      <c r="J158" s="343">
        <v>50</v>
      </c>
      <c r="K158" s="339"/>
    </row>
    <row r="159" s="1" customFormat="1" ht="15" customHeight="1">
      <c r="B159" s="316"/>
      <c r="C159" s="343" t="s">
        <v>100</v>
      </c>
      <c r="D159" s="291"/>
      <c r="E159" s="291"/>
      <c r="F159" s="344" t="s">
        <v>1225</v>
      </c>
      <c r="G159" s="291"/>
      <c r="H159" s="343" t="s">
        <v>1287</v>
      </c>
      <c r="I159" s="343" t="s">
        <v>1227</v>
      </c>
      <c r="J159" s="343" t="s">
        <v>1288</v>
      </c>
      <c r="K159" s="339"/>
    </row>
    <row r="160" s="1" customFormat="1" ht="15" customHeight="1">
      <c r="B160" s="316"/>
      <c r="C160" s="343" t="s">
        <v>1289</v>
      </c>
      <c r="D160" s="291"/>
      <c r="E160" s="291"/>
      <c r="F160" s="344" t="s">
        <v>1225</v>
      </c>
      <c r="G160" s="291"/>
      <c r="H160" s="343" t="s">
        <v>1290</v>
      </c>
      <c r="I160" s="343" t="s">
        <v>1260</v>
      </c>
      <c r="J160" s="343"/>
      <c r="K160" s="339"/>
    </row>
    <row r="161" s="1" customFormat="1" ht="15" customHeight="1">
      <c r="B161" s="345"/>
      <c r="C161" s="325"/>
      <c r="D161" s="325"/>
      <c r="E161" s="325"/>
      <c r="F161" s="325"/>
      <c r="G161" s="325"/>
      <c r="H161" s="325"/>
      <c r="I161" s="325"/>
      <c r="J161" s="325"/>
      <c r="K161" s="346"/>
    </row>
    <row r="162" s="1" customFormat="1" ht="18.75" customHeight="1">
      <c r="B162" s="327"/>
      <c r="C162" s="337"/>
      <c r="D162" s="337"/>
      <c r="E162" s="337"/>
      <c r="F162" s="347"/>
      <c r="G162" s="337"/>
      <c r="H162" s="337"/>
      <c r="I162" s="337"/>
      <c r="J162" s="337"/>
      <c r="K162" s="327"/>
    </row>
    <row r="163" s="1" customFormat="1" ht="18.75" customHeight="1">
      <c r="B163" s="299"/>
      <c r="C163" s="299"/>
      <c r="D163" s="299"/>
      <c r="E163" s="299"/>
      <c r="F163" s="299"/>
      <c r="G163" s="299"/>
      <c r="H163" s="299"/>
      <c r="I163" s="299"/>
      <c r="J163" s="299"/>
      <c r="K163" s="299"/>
    </row>
    <row r="164" s="1" customFormat="1" ht="7.5" customHeight="1">
      <c r="B164" s="278"/>
      <c r="C164" s="279"/>
      <c r="D164" s="279"/>
      <c r="E164" s="279"/>
      <c r="F164" s="279"/>
      <c r="G164" s="279"/>
      <c r="H164" s="279"/>
      <c r="I164" s="279"/>
      <c r="J164" s="279"/>
      <c r="K164" s="280"/>
    </row>
    <row r="165" s="1" customFormat="1" ht="45" customHeight="1">
      <c r="B165" s="281"/>
      <c r="C165" s="282" t="s">
        <v>1291</v>
      </c>
      <c r="D165" s="282"/>
      <c r="E165" s="282"/>
      <c r="F165" s="282"/>
      <c r="G165" s="282"/>
      <c r="H165" s="282"/>
      <c r="I165" s="282"/>
      <c r="J165" s="282"/>
      <c r="K165" s="283"/>
    </row>
    <row r="166" s="1" customFormat="1" ht="17.25" customHeight="1">
      <c r="B166" s="281"/>
      <c r="C166" s="306" t="s">
        <v>1219</v>
      </c>
      <c r="D166" s="306"/>
      <c r="E166" s="306"/>
      <c r="F166" s="306" t="s">
        <v>1220</v>
      </c>
      <c r="G166" s="348"/>
      <c r="H166" s="349" t="s">
        <v>53</v>
      </c>
      <c r="I166" s="349" t="s">
        <v>56</v>
      </c>
      <c r="J166" s="306" t="s">
        <v>1221</v>
      </c>
      <c r="K166" s="283"/>
    </row>
    <row r="167" s="1" customFormat="1" ht="17.25" customHeight="1">
      <c r="B167" s="284"/>
      <c r="C167" s="308" t="s">
        <v>1222</v>
      </c>
      <c r="D167" s="308"/>
      <c r="E167" s="308"/>
      <c r="F167" s="309" t="s">
        <v>1223</v>
      </c>
      <c r="G167" s="350"/>
      <c r="H167" s="351"/>
      <c r="I167" s="351"/>
      <c r="J167" s="308" t="s">
        <v>1224</v>
      </c>
      <c r="K167" s="286"/>
    </row>
    <row r="168" s="1" customFormat="1" ht="5.25" customHeight="1">
      <c r="B168" s="316"/>
      <c r="C168" s="311"/>
      <c r="D168" s="311"/>
      <c r="E168" s="311"/>
      <c r="F168" s="311"/>
      <c r="G168" s="312"/>
      <c r="H168" s="311"/>
      <c r="I168" s="311"/>
      <c r="J168" s="311"/>
      <c r="K168" s="339"/>
    </row>
    <row r="169" s="1" customFormat="1" ht="15" customHeight="1">
      <c r="B169" s="316"/>
      <c r="C169" s="291" t="s">
        <v>1228</v>
      </c>
      <c r="D169" s="291"/>
      <c r="E169" s="291"/>
      <c r="F169" s="314" t="s">
        <v>1225</v>
      </c>
      <c r="G169" s="291"/>
      <c r="H169" s="291" t="s">
        <v>1265</v>
      </c>
      <c r="I169" s="291" t="s">
        <v>1227</v>
      </c>
      <c r="J169" s="291">
        <v>120</v>
      </c>
      <c r="K169" s="339"/>
    </row>
    <row r="170" s="1" customFormat="1" ht="15" customHeight="1">
      <c r="B170" s="316"/>
      <c r="C170" s="291" t="s">
        <v>1274</v>
      </c>
      <c r="D170" s="291"/>
      <c r="E170" s="291"/>
      <c r="F170" s="314" t="s">
        <v>1225</v>
      </c>
      <c r="G170" s="291"/>
      <c r="H170" s="291" t="s">
        <v>1275</v>
      </c>
      <c r="I170" s="291" t="s">
        <v>1227</v>
      </c>
      <c r="J170" s="291" t="s">
        <v>1276</v>
      </c>
      <c r="K170" s="339"/>
    </row>
    <row r="171" s="1" customFormat="1" ht="15" customHeight="1">
      <c r="B171" s="316"/>
      <c r="C171" s="291" t="s">
        <v>1173</v>
      </c>
      <c r="D171" s="291"/>
      <c r="E171" s="291"/>
      <c r="F171" s="314" t="s">
        <v>1225</v>
      </c>
      <c r="G171" s="291"/>
      <c r="H171" s="291" t="s">
        <v>1292</v>
      </c>
      <c r="I171" s="291" t="s">
        <v>1227</v>
      </c>
      <c r="J171" s="291" t="s">
        <v>1276</v>
      </c>
      <c r="K171" s="339"/>
    </row>
    <row r="172" s="1" customFormat="1" ht="15" customHeight="1">
      <c r="B172" s="316"/>
      <c r="C172" s="291" t="s">
        <v>1230</v>
      </c>
      <c r="D172" s="291"/>
      <c r="E172" s="291"/>
      <c r="F172" s="314" t="s">
        <v>1231</v>
      </c>
      <c r="G172" s="291"/>
      <c r="H172" s="291" t="s">
        <v>1292</v>
      </c>
      <c r="I172" s="291" t="s">
        <v>1227</v>
      </c>
      <c r="J172" s="291">
        <v>50</v>
      </c>
      <c r="K172" s="339"/>
    </row>
    <row r="173" s="1" customFormat="1" ht="15" customHeight="1">
      <c r="B173" s="316"/>
      <c r="C173" s="291" t="s">
        <v>1233</v>
      </c>
      <c r="D173" s="291"/>
      <c r="E173" s="291"/>
      <c r="F173" s="314" t="s">
        <v>1225</v>
      </c>
      <c r="G173" s="291"/>
      <c r="H173" s="291" t="s">
        <v>1292</v>
      </c>
      <c r="I173" s="291" t="s">
        <v>1235</v>
      </c>
      <c r="J173" s="291"/>
      <c r="K173" s="339"/>
    </row>
    <row r="174" s="1" customFormat="1" ht="15" customHeight="1">
      <c r="B174" s="316"/>
      <c r="C174" s="291" t="s">
        <v>1244</v>
      </c>
      <c r="D174" s="291"/>
      <c r="E174" s="291"/>
      <c r="F174" s="314" t="s">
        <v>1231</v>
      </c>
      <c r="G174" s="291"/>
      <c r="H174" s="291" t="s">
        <v>1292</v>
      </c>
      <c r="I174" s="291" t="s">
        <v>1227</v>
      </c>
      <c r="J174" s="291">
        <v>50</v>
      </c>
      <c r="K174" s="339"/>
    </row>
    <row r="175" s="1" customFormat="1" ht="15" customHeight="1">
      <c r="B175" s="316"/>
      <c r="C175" s="291" t="s">
        <v>1252</v>
      </c>
      <c r="D175" s="291"/>
      <c r="E175" s="291"/>
      <c r="F175" s="314" t="s">
        <v>1231</v>
      </c>
      <c r="G175" s="291"/>
      <c r="H175" s="291" t="s">
        <v>1292</v>
      </c>
      <c r="I175" s="291" t="s">
        <v>1227</v>
      </c>
      <c r="J175" s="291">
        <v>50</v>
      </c>
      <c r="K175" s="339"/>
    </row>
    <row r="176" s="1" customFormat="1" ht="15" customHeight="1">
      <c r="B176" s="316"/>
      <c r="C176" s="291" t="s">
        <v>1250</v>
      </c>
      <c r="D176" s="291"/>
      <c r="E176" s="291"/>
      <c r="F176" s="314" t="s">
        <v>1231</v>
      </c>
      <c r="G176" s="291"/>
      <c r="H176" s="291" t="s">
        <v>1292</v>
      </c>
      <c r="I176" s="291" t="s">
        <v>1227</v>
      </c>
      <c r="J176" s="291">
        <v>50</v>
      </c>
      <c r="K176" s="339"/>
    </row>
    <row r="177" s="1" customFormat="1" ht="15" customHeight="1">
      <c r="B177" s="316"/>
      <c r="C177" s="291" t="s">
        <v>111</v>
      </c>
      <c r="D177" s="291"/>
      <c r="E177" s="291"/>
      <c r="F177" s="314" t="s">
        <v>1225</v>
      </c>
      <c r="G177" s="291"/>
      <c r="H177" s="291" t="s">
        <v>1293</v>
      </c>
      <c r="I177" s="291" t="s">
        <v>1294</v>
      </c>
      <c r="J177" s="291"/>
      <c r="K177" s="339"/>
    </row>
    <row r="178" s="1" customFormat="1" ht="15" customHeight="1">
      <c r="B178" s="316"/>
      <c r="C178" s="291" t="s">
        <v>56</v>
      </c>
      <c r="D178" s="291"/>
      <c r="E178" s="291"/>
      <c r="F178" s="314" t="s">
        <v>1225</v>
      </c>
      <c r="G178" s="291"/>
      <c r="H178" s="291" t="s">
        <v>1295</v>
      </c>
      <c r="I178" s="291" t="s">
        <v>1296</v>
      </c>
      <c r="J178" s="291">
        <v>1</v>
      </c>
      <c r="K178" s="339"/>
    </row>
    <row r="179" s="1" customFormat="1" ht="15" customHeight="1">
      <c r="B179" s="316"/>
      <c r="C179" s="291" t="s">
        <v>52</v>
      </c>
      <c r="D179" s="291"/>
      <c r="E179" s="291"/>
      <c r="F179" s="314" t="s">
        <v>1225</v>
      </c>
      <c r="G179" s="291"/>
      <c r="H179" s="291" t="s">
        <v>1297</v>
      </c>
      <c r="I179" s="291" t="s">
        <v>1227</v>
      </c>
      <c r="J179" s="291">
        <v>20</v>
      </c>
      <c r="K179" s="339"/>
    </row>
    <row r="180" s="1" customFormat="1" ht="15" customHeight="1">
      <c r="B180" s="316"/>
      <c r="C180" s="291" t="s">
        <v>53</v>
      </c>
      <c r="D180" s="291"/>
      <c r="E180" s="291"/>
      <c r="F180" s="314" t="s">
        <v>1225</v>
      </c>
      <c r="G180" s="291"/>
      <c r="H180" s="291" t="s">
        <v>1298</v>
      </c>
      <c r="I180" s="291" t="s">
        <v>1227</v>
      </c>
      <c r="J180" s="291">
        <v>255</v>
      </c>
      <c r="K180" s="339"/>
    </row>
    <row r="181" s="1" customFormat="1" ht="15" customHeight="1">
      <c r="B181" s="316"/>
      <c r="C181" s="291" t="s">
        <v>112</v>
      </c>
      <c r="D181" s="291"/>
      <c r="E181" s="291"/>
      <c r="F181" s="314" t="s">
        <v>1225</v>
      </c>
      <c r="G181" s="291"/>
      <c r="H181" s="291" t="s">
        <v>1189</v>
      </c>
      <c r="I181" s="291" t="s">
        <v>1227</v>
      </c>
      <c r="J181" s="291">
        <v>10</v>
      </c>
      <c r="K181" s="339"/>
    </row>
    <row r="182" s="1" customFormat="1" ht="15" customHeight="1">
      <c r="B182" s="316"/>
      <c r="C182" s="291" t="s">
        <v>113</v>
      </c>
      <c r="D182" s="291"/>
      <c r="E182" s="291"/>
      <c r="F182" s="314" t="s">
        <v>1225</v>
      </c>
      <c r="G182" s="291"/>
      <c r="H182" s="291" t="s">
        <v>1299</v>
      </c>
      <c r="I182" s="291" t="s">
        <v>1260</v>
      </c>
      <c r="J182" s="291"/>
      <c r="K182" s="339"/>
    </row>
    <row r="183" s="1" customFormat="1" ht="15" customHeight="1">
      <c r="B183" s="316"/>
      <c r="C183" s="291" t="s">
        <v>1300</v>
      </c>
      <c r="D183" s="291"/>
      <c r="E183" s="291"/>
      <c r="F183" s="314" t="s">
        <v>1225</v>
      </c>
      <c r="G183" s="291"/>
      <c r="H183" s="291" t="s">
        <v>1301</v>
      </c>
      <c r="I183" s="291" t="s">
        <v>1260</v>
      </c>
      <c r="J183" s="291"/>
      <c r="K183" s="339"/>
    </row>
    <row r="184" s="1" customFormat="1" ht="15" customHeight="1">
      <c r="B184" s="316"/>
      <c r="C184" s="291" t="s">
        <v>1289</v>
      </c>
      <c r="D184" s="291"/>
      <c r="E184" s="291"/>
      <c r="F184" s="314" t="s">
        <v>1225</v>
      </c>
      <c r="G184" s="291"/>
      <c r="H184" s="291" t="s">
        <v>1302</v>
      </c>
      <c r="I184" s="291" t="s">
        <v>1260</v>
      </c>
      <c r="J184" s="291"/>
      <c r="K184" s="339"/>
    </row>
    <row r="185" s="1" customFormat="1" ht="15" customHeight="1">
      <c r="B185" s="316"/>
      <c r="C185" s="291" t="s">
        <v>115</v>
      </c>
      <c r="D185" s="291"/>
      <c r="E185" s="291"/>
      <c r="F185" s="314" t="s">
        <v>1231</v>
      </c>
      <c r="G185" s="291"/>
      <c r="H185" s="291" t="s">
        <v>1303</v>
      </c>
      <c r="I185" s="291" t="s">
        <v>1227</v>
      </c>
      <c r="J185" s="291">
        <v>50</v>
      </c>
      <c r="K185" s="339"/>
    </row>
    <row r="186" s="1" customFormat="1" ht="15" customHeight="1">
      <c r="B186" s="316"/>
      <c r="C186" s="291" t="s">
        <v>1304</v>
      </c>
      <c r="D186" s="291"/>
      <c r="E186" s="291"/>
      <c r="F186" s="314" t="s">
        <v>1231</v>
      </c>
      <c r="G186" s="291"/>
      <c r="H186" s="291" t="s">
        <v>1305</v>
      </c>
      <c r="I186" s="291" t="s">
        <v>1306</v>
      </c>
      <c r="J186" s="291"/>
      <c r="K186" s="339"/>
    </row>
    <row r="187" s="1" customFormat="1" ht="15" customHeight="1">
      <c r="B187" s="316"/>
      <c r="C187" s="291" t="s">
        <v>1307</v>
      </c>
      <c r="D187" s="291"/>
      <c r="E187" s="291"/>
      <c r="F187" s="314" t="s">
        <v>1231</v>
      </c>
      <c r="G187" s="291"/>
      <c r="H187" s="291" t="s">
        <v>1308</v>
      </c>
      <c r="I187" s="291" t="s">
        <v>1306</v>
      </c>
      <c r="J187" s="291"/>
      <c r="K187" s="339"/>
    </row>
    <row r="188" s="1" customFormat="1" ht="15" customHeight="1">
      <c r="B188" s="316"/>
      <c r="C188" s="291" t="s">
        <v>1309</v>
      </c>
      <c r="D188" s="291"/>
      <c r="E188" s="291"/>
      <c r="F188" s="314" t="s">
        <v>1231</v>
      </c>
      <c r="G188" s="291"/>
      <c r="H188" s="291" t="s">
        <v>1310</v>
      </c>
      <c r="I188" s="291" t="s">
        <v>1306</v>
      </c>
      <c r="J188" s="291"/>
      <c r="K188" s="339"/>
    </row>
    <row r="189" s="1" customFormat="1" ht="15" customHeight="1">
      <c r="B189" s="316"/>
      <c r="C189" s="352" t="s">
        <v>1311</v>
      </c>
      <c r="D189" s="291"/>
      <c r="E189" s="291"/>
      <c r="F189" s="314" t="s">
        <v>1231</v>
      </c>
      <c r="G189" s="291"/>
      <c r="H189" s="291" t="s">
        <v>1312</v>
      </c>
      <c r="I189" s="291" t="s">
        <v>1313</v>
      </c>
      <c r="J189" s="353" t="s">
        <v>1314</v>
      </c>
      <c r="K189" s="339"/>
    </row>
    <row r="190" s="17" customFormat="1" ht="15" customHeight="1">
      <c r="B190" s="354"/>
      <c r="C190" s="355" t="s">
        <v>1315</v>
      </c>
      <c r="D190" s="356"/>
      <c r="E190" s="356"/>
      <c r="F190" s="357" t="s">
        <v>1231</v>
      </c>
      <c r="G190" s="356"/>
      <c r="H190" s="356" t="s">
        <v>1316</v>
      </c>
      <c r="I190" s="356" t="s">
        <v>1313</v>
      </c>
      <c r="J190" s="358" t="s">
        <v>1314</v>
      </c>
      <c r="K190" s="359"/>
    </row>
    <row r="191" s="1" customFormat="1" ht="15" customHeight="1">
      <c r="B191" s="316"/>
      <c r="C191" s="352" t="s">
        <v>41</v>
      </c>
      <c r="D191" s="291"/>
      <c r="E191" s="291"/>
      <c r="F191" s="314" t="s">
        <v>1225</v>
      </c>
      <c r="G191" s="291"/>
      <c r="H191" s="288" t="s">
        <v>1317</v>
      </c>
      <c r="I191" s="291" t="s">
        <v>1318</v>
      </c>
      <c r="J191" s="291"/>
      <c r="K191" s="339"/>
    </row>
    <row r="192" s="1" customFormat="1" ht="15" customHeight="1">
      <c r="B192" s="316"/>
      <c r="C192" s="352" t="s">
        <v>1319</v>
      </c>
      <c r="D192" s="291"/>
      <c r="E192" s="291"/>
      <c r="F192" s="314" t="s">
        <v>1225</v>
      </c>
      <c r="G192" s="291"/>
      <c r="H192" s="291" t="s">
        <v>1320</v>
      </c>
      <c r="I192" s="291" t="s">
        <v>1260</v>
      </c>
      <c r="J192" s="291"/>
      <c r="K192" s="339"/>
    </row>
    <row r="193" s="1" customFormat="1" ht="15" customHeight="1">
      <c r="B193" s="316"/>
      <c r="C193" s="352" t="s">
        <v>1321</v>
      </c>
      <c r="D193" s="291"/>
      <c r="E193" s="291"/>
      <c r="F193" s="314" t="s">
        <v>1225</v>
      </c>
      <c r="G193" s="291"/>
      <c r="H193" s="291" t="s">
        <v>1322</v>
      </c>
      <c r="I193" s="291" t="s">
        <v>1260</v>
      </c>
      <c r="J193" s="291"/>
      <c r="K193" s="339"/>
    </row>
    <row r="194" s="1" customFormat="1" ht="15" customHeight="1">
      <c r="B194" s="316"/>
      <c r="C194" s="352" t="s">
        <v>1323</v>
      </c>
      <c r="D194" s="291"/>
      <c r="E194" s="291"/>
      <c r="F194" s="314" t="s">
        <v>1231</v>
      </c>
      <c r="G194" s="291"/>
      <c r="H194" s="291" t="s">
        <v>1324</v>
      </c>
      <c r="I194" s="291" t="s">
        <v>1260</v>
      </c>
      <c r="J194" s="291"/>
      <c r="K194" s="339"/>
    </row>
    <row r="195" s="1" customFormat="1" ht="15" customHeight="1">
      <c r="B195" s="345"/>
      <c r="C195" s="360"/>
      <c r="D195" s="325"/>
      <c r="E195" s="325"/>
      <c r="F195" s="325"/>
      <c r="G195" s="325"/>
      <c r="H195" s="325"/>
      <c r="I195" s="325"/>
      <c r="J195" s="325"/>
      <c r="K195" s="346"/>
    </row>
    <row r="196" s="1" customFormat="1" ht="18.75" customHeight="1">
      <c r="B196" s="327"/>
      <c r="C196" s="337"/>
      <c r="D196" s="337"/>
      <c r="E196" s="337"/>
      <c r="F196" s="347"/>
      <c r="G196" s="337"/>
      <c r="H196" s="337"/>
      <c r="I196" s="337"/>
      <c r="J196" s="337"/>
      <c r="K196" s="327"/>
    </row>
    <row r="197" s="1" customFormat="1" ht="18.75" customHeight="1">
      <c r="B197" s="327"/>
      <c r="C197" s="337"/>
      <c r="D197" s="337"/>
      <c r="E197" s="337"/>
      <c r="F197" s="347"/>
      <c r="G197" s="337"/>
      <c r="H197" s="337"/>
      <c r="I197" s="337"/>
      <c r="J197" s="337"/>
      <c r="K197" s="327"/>
    </row>
    <row r="198" s="1" customFormat="1" ht="18.75" customHeight="1">
      <c r="B198" s="299"/>
      <c r="C198" s="299"/>
      <c r="D198" s="299"/>
      <c r="E198" s="299"/>
      <c r="F198" s="299"/>
      <c r="G198" s="299"/>
      <c r="H198" s="299"/>
      <c r="I198" s="299"/>
      <c r="J198" s="299"/>
      <c r="K198" s="299"/>
    </row>
    <row r="199" s="1" customFormat="1" ht="13.5">
      <c r="B199" s="278"/>
      <c r="C199" s="279"/>
      <c r="D199" s="279"/>
      <c r="E199" s="279"/>
      <c r="F199" s="279"/>
      <c r="G199" s="279"/>
      <c r="H199" s="279"/>
      <c r="I199" s="279"/>
      <c r="J199" s="279"/>
      <c r="K199" s="280"/>
    </row>
    <row r="200" s="1" customFormat="1" ht="21">
      <c r="B200" s="281"/>
      <c r="C200" s="282" t="s">
        <v>1325</v>
      </c>
      <c r="D200" s="282"/>
      <c r="E200" s="282"/>
      <c r="F200" s="282"/>
      <c r="G200" s="282"/>
      <c r="H200" s="282"/>
      <c r="I200" s="282"/>
      <c r="J200" s="282"/>
      <c r="K200" s="283"/>
    </row>
    <row r="201" s="1" customFormat="1" ht="25.5" customHeight="1">
      <c r="B201" s="281"/>
      <c r="C201" s="361" t="s">
        <v>1326</v>
      </c>
      <c r="D201" s="361"/>
      <c r="E201" s="361"/>
      <c r="F201" s="361" t="s">
        <v>1327</v>
      </c>
      <c r="G201" s="362"/>
      <c r="H201" s="361" t="s">
        <v>1328</v>
      </c>
      <c r="I201" s="361"/>
      <c r="J201" s="361"/>
      <c r="K201" s="283"/>
    </row>
    <row r="202" s="1" customFormat="1" ht="5.25" customHeight="1">
      <c r="B202" s="316"/>
      <c r="C202" s="311"/>
      <c r="D202" s="311"/>
      <c r="E202" s="311"/>
      <c r="F202" s="311"/>
      <c r="G202" s="337"/>
      <c r="H202" s="311"/>
      <c r="I202" s="311"/>
      <c r="J202" s="311"/>
      <c r="K202" s="339"/>
    </row>
    <row r="203" s="1" customFormat="1" ht="15" customHeight="1">
      <c r="B203" s="316"/>
      <c r="C203" s="291" t="s">
        <v>1318</v>
      </c>
      <c r="D203" s="291"/>
      <c r="E203" s="291"/>
      <c r="F203" s="314" t="s">
        <v>42</v>
      </c>
      <c r="G203" s="291"/>
      <c r="H203" s="291" t="s">
        <v>1329</v>
      </c>
      <c r="I203" s="291"/>
      <c r="J203" s="291"/>
      <c r="K203" s="339"/>
    </row>
    <row r="204" s="1" customFormat="1" ht="15" customHeight="1">
      <c r="B204" s="316"/>
      <c r="C204" s="291"/>
      <c r="D204" s="291"/>
      <c r="E204" s="291"/>
      <c r="F204" s="314" t="s">
        <v>43</v>
      </c>
      <c r="G204" s="291"/>
      <c r="H204" s="291" t="s">
        <v>1330</v>
      </c>
      <c r="I204" s="291"/>
      <c r="J204" s="291"/>
      <c r="K204" s="339"/>
    </row>
    <row r="205" s="1" customFormat="1" ht="15" customHeight="1">
      <c r="B205" s="316"/>
      <c r="C205" s="291"/>
      <c r="D205" s="291"/>
      <c r="E205" s="291"/>
      <c r="F205" s="314" t="s">
        <v>46</v>
      </c>
      <c r="G205" s="291"/>
      <c r="H205" s="291" t="s">
        <v>1331</v>
      </c>
      <c r="I205" s="291"/>
      <c r="J205" s="291"/>
      <c r="K205" s="339"/>
    </row>
    <row r="206" s="1" customFormat="1" ht="15" customHeight="1">
      <c r="B206" s="316"/>
      <c r="C206" s="291"/>
      <c r="D206" s="291"/>
      <c r="E206" s="291"/>
      <c r="F206" s="314" t="s">
        <v>44</v>
      </c>
      <c r="G206" s="291"/>
      <c r="H206" s="291" t="s">
        <v>1332</v>
      </c>
      <c r="I206" s="291"/>
      <c r="J206" s="291"/>
      <c r="K206" s="339"/>
    </row>
    <row r="207" s="1" customFormat="1" ht="15" customHeight="1">
      <c r="B207" s="316"/>
      <c r="C207" s="291"/>
      <c r="D207" s="291"/>
      <c r="E207" s="291"/>
      <c r="F207" s="314" t="s">
        <v>45</v>
      </c>
      <c r="G207" s="291"/>
      <c r="H207" s="291" t="s">
        <v>1333</v>
      </c>
      <c r="I207" s="291"/>
      <c r="J207" s="291"/>
      <c r="K207" s="339"/>
    </row>
    <row r="208" s="1" customFormat="1" ht="15" customHeight="1">
      <c r="B208" s="316"/>
      <c r="C208" s="291"/>
      <c r="D208" s="291"/>
      <c r="E208" s="291"/>
      <c r="F208" s="314"/>
      <c r="G208" s="291"/>
      <c r="H208" s="291"/>
      <c r="I208" s="291"/>
      <c r="J208" s="291"/>
      <c r="K208" s="339"/>
    </row>
    <row r="209" s="1" customFormat="1" ht="15" customHeight="1">
      <c r="B209" s="316"/>
      <c r="C209" s="291" t="s">
        <v>1272</v>
      </c>
      <c r="D209" s="291"/>
      <c r="E209" s="291"/>
      <c r="F209" s="314" t="s">
        <v>77</v>
      </c>
      <c r="G209" s="291"/>
      <c r="H209" s="291" t="s">
        <v>1334</v>
      </c>
      <c r="I209" s="291"/>
      <c r="J209" s="291"/>
      <c r="K209" s="339"/>
    </row>
    <row r="210" s="1" customFormat="1" ht="15" customHeight="1">
      <c r="B210" s="316"/>
      <c r="C210" s="291"/>
      <c r="D210" s="291"/>
      <c r="E210" s="291"/>
      <c r="F210" s="314" t="s">
        <v>1167</v>
      </c>
      <c r="G210" s="291"/>
      <c r="H210" s="291" t="s">
        <v>1168</v>
      </c>
      <c r="I210" s="291"/>
      <c r="J210" s="291"/>
      <c r="K210" s="339"/>
    </row>
    <row r="211" s="1" customFormat="1" ht="15" customHeight="1">
      <c r="B211" s="316"/>
      <c r="C211" s="291"/>
      <c r="D211" s="291"/>
      <c r="E211" s="291"/>
      <c r="F211" s="314" t="s">
        <v>1165</v>
      </c>
      <c r="G211" s="291"/>
      <c r="H211" s="291" t="s">
        <v>1335</v>
      </c>
      <c r="I211" s="291"/>
      <c r="J211" s="291"/>
      <c r="K211" s="339"/>
    </row>
    <row r="212" s="1" customFormat="1" ht="15" customHeight="1">
      <c r="B212" s="363"/>
      <c r="C212" s="291"/>
      <c r="D212" s="291"/>
      <c r="E212" s="291"/>
      <c r="F212" s="314" t="s">
        <v>1169</v>
      </c>
      <c r="G212" s="352"/>
      <c r="H212" s="343" t="s">
        <v>1170</v>
      </c>
      <c r="I212" s="343"/>
      <c r="J212" s="343"/>
      <c r="K212" s="364"/>
    </row>
    <row r="213" s="1" customFormat="1" ht="15" customHeight="1">
      <c r="B213" s="363"/>
      <c r="C213" s="291"/>
      <c r="D213" s="291"/>
      <c r="E213" s="291"/>
      <c r="F213" s="314" t="s">
        <v>1171</v>
      </c>
      <c r="G213" s="352"/>
      <c r="H213" s="343" t="s">
        <v>192</v>
      </c>
      <c r="I213" s="343"/>
      <c r="J213" s="343"/>
      <c r="K213" s="364"/>
    </row>
    <row r="214" s="1" customFormat="1" ht="15" customHeight="1">
      <c r="B214" s="363"/>
      <c r="C214" s="291"/>
      <c r="D214" s="291"/>
      <c r="E214" s="291"/>
      <c r="F214" s="314"/>
      <c r="G214" s="352"/>
      <c r="H214" s="343"/>
      <c r="I214" s="343"/>
      <c r="J214" s="343"/>
      <c r="K214" s="364"/>
    </row>
    <row r="215" s="1" customFormat="1" ht="15" customHeight="1">
      <c r="B215" s="363"/>
      <c r="C215" s="291" t="s">
        <v>1296</v>
      </c>
      <c r="D215" s="291"/>
      <c r="E215" s="291"/>
      <c r="F215" s="314">
        <v>1</v>
      </c>
      <c r="G215" s="352"/>
      <c r="H215" s="343" t="s">
        <v>1336</v>
      </c>
      <c r="I215" s="343"/>
      <c r="J215" s="343"/>
      <c r="K215" s="364"/>
    </row>
    <row r="216" s="1" customFormat="1" ht="15" customHeight="1">
      <c r="B216" s="363"/>
      <c r="C216" s="291"/>
      <c r="D216" s="291"/>
      <c r="E216" s="291"/>
      <c r="F216" s="314">
        <v>2</v>
      </c>
      <c r="G216" s="352"/>
      <c r="H216" s="343" t="s">
        <v>1337</v>
      </c>
      <c r="I216" s="343"/>
      <c r="J216" s="343"/>
      <c r="K216" s="364"/>
    </row>
    <row r="217" s="1" customFormat="1" ht="15" customHeight="1">
      <c r="B217" s="363"/>
      <c r="C217" s="291"/>
      <c r="D217" s="291"/>
      <c r="E217" s="291"/>
      <c r="F217" s="314">
        <v>3</v>
      </c>
      <c r="G217" s="352"/>
      <c r="H217" s="343" t="s">
        <v>1338</v>
      </c>
      <c r="I217" s="343"/>
      <c r="J217" s="343"/>
      <c r="K217" s="364"/>
    </row>
    <row r="218" s="1" customFormat="1" ht="15" customHeight="1">
      <c r="B218" s="363"/>
      <c r="C218" s="291"/>
      <c r="D218" s="291"/>
      <c r="E218" s="291"/>
      <c r="F218" s="314">
        <v>4</v>
      </c>
      <c r="G218" s="352"/>
      <c r="H218" s="343" t="s">
        <v>1339</v>
      </c>
      <c r="I218" s="343"/>
      <c r="J218" s="343"/>
      <c r="K218" s="364"/>
    </row>
    <row r="219" s="1" customFormat="1" ht="12.75" customHeight="1">
      <c r="B219" s="365"/>
      <c r="C219" s="366"/>
      <c r="D219" s="366"/>
      <c r="E219" s="366"/>
      <c r="F219" s="366"/>
      <c r="G219" s="366"/>
      <c r="H219" s="366"/>
      <c r="I219" s="366"/>
      <c r="J219" s="366"/>
      <c r="K219" s="36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DESKTOP-473U3HR\Michal</dc:creator>
  <cp:lastModifiedBy>DESKTOP-473U3HR\Michal</cp:lastModifiedBy>
  <dcterms:created xsi:type="dcterms:W3CDTF">2026-04-09T13:13:42Z</dcterms:created>
  <dcterms:modified xsi:type="dcterms:W3CDTF">2026-04-09T13:13:50Z</dcterms:modified>
</cp:coreProperties>
</file>